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08"/>
  <workbookPr codeName="DieseArbeitsmappe" hidePivotFieldList="1"/>
  <mc:AlternateContent xmlns:mc="http://schemas.openxmlformats.org/markup-compatibility/2006">
    <mc:Choice Requires="x15">
      <x15ac:absPath xmlns:x15ac="http://schemas.microsoft.com/office/spreadsheetml/2010/11/ac" url="/Users/dido974apple/Downloads/"/>
    </mc:Choice>
  </mc:AlternateContent>
  <xr:revisionPtr revIDLastSave="0" documentId="8_{975D5D95-DB04-C643-AEDD-881C384BEAE4}" xr6:coauthVersionLast="45" xr6:coauthVersionMax="45" xr10:uidLastSave="{00000000-0000-0000-0000-000000000000}"/>
  <bookViews>
    <workbookView xWindow="0" yWindow="460" windowWidth="51200" windowHeight="26740" activeTab="4" xr2:uid="{00000000-000D-0000-FFFF-FFFF00000000}"/>
  </bookViews>
  <sheets>
    <sheet name="Petit_dej&amp;encas (2)" sheetId="66" state="hidden" r:id="rId1"/>
    <sheet name="Recettes" sheetId="67" r:id="rId2"/>
    <sheet name="Jour 1" sheetId="103" r:id="rId3"/>
    <sheet name="Jour 2" sheetId="102" r:id="rId4"/>
    <sheet name="jour 3" sheetId="101" r:id="rId5"/>
    <sheet name="jour  4" sheetId="105" r:id="rId6"/>
    <sheet name="jour 5" sheetId="104" r:id="rId7"/>
    <sheet name="jour 6" sheetId="107" r:id="rId8"/>
    <sheet name="jour 7" sheetId="106" r:id="rId9"/>
  </sheets>
  <externalReferences>
    <externalReference r:id="rId10"/>
  </externalReferences>
  <definedNames>
    <definedName name="_xlnm._FilterDatabase" localSheetId="2" hidden="1">'Jour 1'!$A$8:$F$8</definedName>
    <definedName name="_xlnm._FilterDatabase" localSheetId="0" hidden="1">'Petit_dej&amp;encas (2)'!$A$1:$L$601</definedName>
    <definedName name="_xlnm._FilterDatabase" localSheetId="1" hidden="1">Recettes!$A$3:$KB$16</definedName>
  </definedNames>
  <calcPr calcId="191028" calcMode="manual"/>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29" i="102" l="1"/>
  <c r="J131" i="105" l="1"/>
  <c r="I131" i="105"/>
  <c r="H131" i="105"/>
  <c r="G131" i="105"/>
  <c r="J130" i="105"/>
  <c r="I130" i="105"/>
  <c r="H130" i="105"/>
  <c r="G130" i="105"/>
  <c r="J129" i="105"/>
  <c r="I129" i="105"/>
  <c r="H129" i="105"/>
  <c r="G129" i="105"/>
  <c r="F128" i="105"/>
  <c r="E128" i="105"/>
  <c r="F127" i="105"/>
  <c r="E127" i="105"/>
  <c r="F126" i="105"/>
  <c r="E126" i="105"/>
  <c r="F125" i="105"/>
  <c r="E125" i="105"/>
  <c r="F124" i="105"/>
  <c r="E124" i="105"/>
  <c r="F123" i="105"/>
  <c r="E123" i="105"/>
  <c r="F122" i="105"/>
  <c r="E122" i="105"/>
  <c r="F121" i="105"/>
  <c r="E121" i="105"/>
  <c r="F120" i="105"/>
  <c r="E120" i="105"/>
  <c r="F119" i="105"/>
  <c r="E119" i="105"/>
  <c r="F118" i="105"/>
  <c r="E118" i="105"/>
  <c r="F117" i="105"/>
  <c r="E117" i="105"/>
  <c r="F116" i="105"/>
  <c r="E116" i="105"/>
  <c r="F115" i="105"/>
  <c r="E115" i="105"/>
  <c r="F114" i="105"/>
  <c r="E114" i="105"/>
  <c r="F113" i="105"/>
  <c r="E113" i="105"/>
  <c r="F112" i="105"/>
  <c r="E112" i="105"/>
  <c r="F111" i="105"/>
  <c r="E111" i="105"/>
  <c r="F110" i="105"/>
  <c r="E110" i="105"/>
  <c r="J109" i="105"/>
  <c r="I109" i="105"/>
  <c r="H109" i="105"/>
  <c r="G109" i="105"/>
  <c r="F109" i="105"/>
  <c r="E109" i="105"/>
  <c r="D109" i="105"/>
  <c r="C109" i="105"/>
  <c r="J107" i="105"/>
  <c r="I107" i="105"/>
  <c r="H107" i="105"/>
  <c r="G107" i="105"/>
  <c r="J106" i="105"/>
  <c r="I106" i="105"/>
  <c r="H106" i="105"/>
  <c r="G106" i="105"/>
  <c r="J105" i="105"/>
  <c r="I105" i="105"/>
  <c r="H105" i="105"/>
  <c r="G105" i="105"/>
  <c r="F104" i="105"/>
  <c r="E104" i="105"/>
  <c r="F103" i="105"/>
  <c r="E103" i="105"/>
  <c r="F102" i="105"/>
  <c r="E102" i="105"/>
  <c r="F101" i="105"/>
  <c r="E101" i="105"/>
  <c r="F100" i="105"/>
  <c r="E100" i="105"/>
  <c r="F99" i="105"/>
  <c r="E99" i="105"/>
  <c r="F98" i="105"/>
  <c r="E98" i="105"/>
  <c r="F97" i="105"/>
  <c r="E97" i="105"/>
  <c r="F96" i="105"/>
  <c r="E96" i="105"/>
  <c r="F95" i="105"/>
  <c r="E95" i="105"/>
  <c r="F94" i="105"/>
  <c r="E94" i="105"/>
  <c r="F93" i="105"/>
  <c r="E93" i="105"/>
  <c r="F91" i="105"/>
  <c r="E91" i="105"/>
  <c r="F90" i="105"/>
  <c r="E90" i="105"/>
  <c r="F89" i="105"/>
  <c r="E89" i="105"/>
  <c r="F88" i="105"/>
  <c r="E88" i="105"/>
  <c r="F87" i="105"/>
  <c r="E87" i="105"/>
  <c r="F86" i="105"/>
  <c r="E86" i="105"/>
  <c r="J85" i="105"/>
  <c r="I85" i="105"/>
  <c r="H85" i="105"/>
  <c r="F85" i="105"/>
  <c r="E85" i="105"/>
  <c r="D85" i="105"/>
  <c r="J83" i="105"/>
  <c r="I83" i="105"/>
  <c r="H83" i="105"/>
  <c r="G83" i="105"/>
  <c r="J82" i="105"/>
  <c r="I82" i="105"/>
  <c r="H82" i="105"/>
  <c r="G82" i="105"/>
  <c r="J81" i="105"/>
  <c r="I81" i="105"/>
  <c r="H81" i="105"/>
  <c r="G81" i="105"/>
  <c r="F80" i="105"/>
  <c r="E80" i="105"/>
  <c r="F79" i="105"/>
  <c r="E79" i="105"/>
  <c r="F78" i="105"/>
  <c r="E78" i="105"/>
  <c r="F77" i="105"/>
  <c r="E77" i="105"/>
  <c r="F76" i="105"/>
  <c r="E76" i="105"/>
  <c r="F75" i="105"/>
  <c r="E75" i="105"/>
  <c r="F74" i="105"/>
  <c r="E74" i="105"/>
  <c r="F73" i="105"/>
  <c r="E73" i="105"/>
  <c r="F72" i="105"/>
  <c r="E72" i="105"/>
  <c r="J71" i="105"/>
  <c r="I71" i="105"/>
  <c r="H71" i="105"/>
  <c r="G71" i="105"/>
  <c r="F71" i="105"/>
  <c r="E71" i="105"/>
  <c r="D71" i="105"/>
  <c r="C71" i="105"/>
  <c r="J69" i="105"/>
  <c r="I69" i="105"/>
  <c r="H69" i="105"/>
  <c r="G69" i="105"/>
  <c r="J68" i="105"/>
  <c r="I68" i="105"/>
  <c r="H68" i="105"/>
  <c r="G68" i="105"/>
  <c r="J67" i="105"/>
  <c r="I67" i="105"/>
  <c r="H67" i="105"/>
  <c r="G67" i="105"/>
  <c r="F66" i="105"/>
  <c r="E66" i="105"/>
  <c r="F65" i="105"/>
  <c r="E65" i="105"/>
  <c r="F64" i="105"/>
  <c r="E64" i="105"/>
  <c r="F63" i="105"/>
  <c r="E63" i="105"/>
  <c r="F62" i="105"/>
  <c r="E62" i="105"/>
  <c r="F61" i="105"/>
  <c r="E61" i="105"/>
  <c r="F60" i="105"/>
  <c r="E60" i="105"/>
  <c r="F59" i="105"/>
  <c r="E59" i="105"/>
  <c r="F58" i="105"/>
  <c r="E58" i="105"/>
  <c r="F57" i="105"/>
  <c r="E57" i="105"/>
  <c r="F56" i="105"/>
  <c r="E56" i="105"/>
  <c r="F55" i="105"/>
  <c r="E55" i="105"/>
  <c r="F54" i="105"/>
  <c r="E54" i="105"/>
  <c r="F53" i="105"/>
  <c r="E53" i="105"/>
  <c r="F52" i="105"/>
  <c r="E52" i="105"/>
  <c r="F51" i="105"/>
  <c r="E51" i="105"/>
  <c r="F50" i="105"/>
  <c r="E50" i="105"/>
  <c r="F49" i="105"/>
  <c r="E49" i="105"/>
  <c r="F48" i="105"/>
  <c r="E48" i="105"/>
  <c r="J47" i="105"/>
  <c r="I47" i="105"/>
  <c r="H47" i="105"/>
  <c r="G47" i="105"/>
  <c r="F47" i="105"/>
  <c r="E47" i="105"/>
  <c r="D47" i="105"/>
  <c r="C47" i="105"/>
  <c r="J45" i="105"/>
  <c r="I45" i="105"/>
  <c r="H45" i="105"/>
  <c r="G45" i="105"/>
  <c r="J44" i="105"/>
  <c r="I44" i="105"/>
  <c r="H44" i="105"/>
  <c r="G44" i="105"/>
  <c r="J43" i="105"/>
  <c r="I43" i="105"/>
  <c r="H43" i="105"/>
  <c r="G43" i="105"/>
  <c r="F42" i="105"/>
  <c r="E42" i="105"/>
  <c r="F41" i="105"/>
  <c r="E41" i="105"/>
  <c r="F40" i="105"/>
  <c r="E40" i="105"/>
  <c r="F39" i="105"/>
  <c r="E39" i="105"/>
  <c r="F38" i="105"/>
  <c r="E38" i="105"/>
  <c r="F37" i="105"/>
  <c r="E37" i="105"/>
  <c r="F36" i="105"/>
  <c r="E36" i="105"/>
  <c r="F35" i="105"/>
  <c r="E35" i="105"/>
  <c r="F34" i="105"/>
  <c r="E34" i="105"/>
  <c r="J33" i="105"/>
  <c r="I33" i="105"/>
  <c r="H33" i="105"/>
  <c r="G33" i="105"/>
  <c r="F33" i="105"/>
  <c r="E33" i="105"/>
  <c r="D33" i="105"/>
  <c r="C33" i="105"/>
  <c r="J31" i="105"/>
  <c r="I31" i="105"/>
  <c r="H31" i="105"/>
  <c r="G31" i="105"/>
  <c r="J30" i="105"/>
  <c r="I30" i="105"/>
  <c r="H30" i="105"/>
  <c r="G30" i="105"/>
  <c r="J29" i="105"/>
  <c r="I29" i="105"/>
  <c r="H29" i="105"/>
  <c r="G29" i="105"/>
  <c r="F28" i="105"/>
  <c r="E28" i="105"/>
  <c r="F27" i="105"/>
  <c r="E27" i="105"/>
  <c r="F26" i="105"/>
  <c r="E26" i="105"/>
  <c r="F25" i="105"/>
  <c r="E25" i="105"/>
  <c r="F24" i="105"/>
  <c r="E24" i="105"/>
  <c r="F23" i="105"/>
  <c r="E23" i="105"/>
  <c r="F22" i="105"/>
  <c r="E22" i="105"/>
  <c r="F21" i="105"/>
  <c r="E21" i="105"/>
  <c r="F20" i="105"/>
  <c r="E20" i="105"/>
  <c r="F19" i="105"/>
  <c r="E19" i="105"/>
  <c r="F18" i="105"/>
  <c r="E18" i="105"/>
  <c r="F17" i="105"/>
  <c r="E17" i="105"/>
  <c r="F16" i="105"/>
  <c r="E16" i="105"/>
  <c r="F15" i="105"/>
  <c r="E15" i="105"/>
  <c r="F14" i="105"/>
  <c r="E14" i="105"/>
  <c r="F13" i="105"/>
  <c r="E13" i="105"/>
  <c r="F12" i="105"/>
  <c r="E12" i="105"/>
  <c r="F11" i="105"/>
  <c r="E11" i="105"/>
  <c r="F10" i="105"/>
  <c r="E10" i="105"/>
  <c r="J9" i="105"/>
  <c r="I9" i="105"/>
  <c r="H9" i="105"/>
  <c r="G9" i="105"/>
  <c r="F9" i="105"/>
  <c r="E9" i="105"/>
  <c r="D9" i="105"/>
  <c r="C9" i="105"/>
  <c r="J131" i="101"/>
  <c r="I131" i="101"/>
  <c r="H131" i="101"/>
  <c r="G131" i="101"/>
  <c r="J130" i="101"/>
  <c r="I130" i="101"/>
  <c r="H130" i="101"/>
  <c r="G130" i="101"/>
  <c r="J129" i="101"/>
  <c r="I129" i="101"/>
  <c r="H129" i="101"/>
  <c r="G129" i="101"/>
  <c r="F128" i="101"/>
  <c r="E128" i="101"/>
  <c r="F127" i="101"/>
  <c r="E127" i="101"/>
  <c r="F126" i="101"/>
  <c r="E126" i="101"/>
  <c r="F125" i="101"/>
  <c r="E125" i="101"/>
  <c r="F124" i="101"/>
  <c r="E124" i="101"/>
  <c r="F123" i="101"/>
  <c r="E123" i="101"/>
  <c r="F122" i="101"/>
  <c r="E122" i="101"/>
  <c r="F121" i="101"/>
  <c r="E121" i="101"/>
  <c r="F120" i="101"/>
  <c r="E120" i="101"/>
  <c r="F119" i="101"/>
  <c r="E119" i="101"/>
  <c r="F118" i="101"/>
  <c r="E118" i="101"/>
  <c r="F117" i="101"/>
  <c r="E117" i="101"/>
  <c r="F116" i="101"/>
  <c r="E116" i="101"/>
  <c r="F115" i="101"/>
  <c r="E115" i="101"/>
  <c r="F114" i="101"/>
  <c r="E114" i="101"/>
  <c r="F113" i="101"/>
  <c r="E113" i="101"/>
  <c r="F112" i="101"/>
  <c r="E112" i="101"/>
  <c r="F111" i="101"/>
  <c r="E111" i="101"/>
  <c r="F110" i="101"/>
  <c r="E110" i="101"/>
  <c r="J109" i="101"/>
  <c r="I109" i="101"/>
  <c r="H109" i="101"/>
  <c r="G109" i="101"/>
  <c r="F109" i="101"/>
  <c r="E109" i="101"/>
  <c r="D109" i="101"/>
  <c r="C109" i="101"/>
  <c r="J107" i="101"/>
  <c r="I107" i="101"/>
  <c r="H107" i="101"/>
  <c r="G107" i="101"/>
  <c r="J106" i="101"/>
  <c r="I106" i="101"/>
  <c r="H106" i="101"/>
  <c r="G106" i="101"/>
  <c r="J105" i="101"/>
  <c r="I105" i="101"/>
  <c r="H105" i="101"/>
  <c r="G105" i="101"/>
  <c r="F104" i="101"/>
  <c r="E104" i="101"/>
  <c r="F103" i="101"/>
  <c r="E103" i="101"/>
  <c r="F102" i="101"/>
  <c r="E102" i="101"/>
  <c r="F101" i="101"/>
  <c r="E101" i="101"/>
  <c r="F100" i="101"/>
  <c r="E100" i="101"/>
  <c r="F99" i="101"/>
  <c r="E99" i="101"/>
  <c r="F98" i="101"/>
  <c r="E98" i="101"/>
  <c r="F97" i="101"/>
  <c r="E97" i="101"/>
  <c r="F96" i="101"/>
  <c r="E96" i="101"/>
  <c r="F95" i="101"/>
  <c r="E95" i="101"/>
  <c r="F94" i="101"/>
  <c r="E94" i="101"/>
  <c r="F93" i="101"/>
  <c r="E93" i="101"/>
  <c r="F92" i="101"/>
  <c r="E92" i="101"/>
  <c r="F91" i="101"/>
  <c r="E91" i="101"/>
  <c r="F90" i="101"/>
  <c r="E90" i="101"/>
  <c r="F89" i="101"/>
  <c r="E89" i="101"/>
  <c r="F88" i="101"/>
  <c r="E88" i="101"/>
  <c r="F87" i="101"/>
  <c r="E87" i="101"/>
  <c r="F86" i="101"/>
  <c r="E86" i="101"/>
  <c r="J85" i="101"/>
  <c r="I85" i="101"/>
  <c r="H85" i="101"/>
  <c r="G85" i="101"/>
  <c r="F85" i="101"/>
  <c r="E85" i="101"/>
  <c r="D85" i="101"/>
  <c r="C85" i="101"/>
  <c r="I83" i="101"/>
  <c r="H83" i="101"/>
  <c r="G83" i="101"/>
  <c r="J83" i="101"/>
  <c r="I82" i="101"/>
  <c r="H82" i="101"/>
  <c r="G82" i="101"/>
  <c r="J82" i="101"/>
  <c r="I81" i="101"/>
  <c r="H81" i="101"/>
  <c r="G81" i="101"/>
  <c r="J81" i="101"/>
  <c r="F80" i="101"/>
  <c r="E80" i="101"/>
  <c r="F78" i="101"/>
  <c r="E78" i="101"/>
  <c r="F77" i="101"/>
  <c r="E77" i="101"/>
  <c r="F76" i="101"/>
  <c r="E76" i="101"/>
  <c r="F75" i="101"/>
  <c r="E75" i="101"/>
  <c r="F74" i="101"/>
  <c r="E74" i="101"/>
  <c r="F73" i="101"/>
  <c r="E73" i="101"/>
  <c r="F72" i="101"/>
  <c r="E72" i="101"/>
  <c r="J71" i="101"/>
  <c r="I71" i="101"/>
  <c r="H71" i="101"/>
  <c r="G71" i="101"/>
  <c r="F71" i="101"/>
  <c r="E71" i="101"/>
  <c r="D71" i="101"/>
  <c r="C71" i="101"/>
  <c r="J69" i="101"/>
  <c r="I69" i="101"/>
  <c r="H69" i="101"/>
  <c r="G69" i="101"/>
  <c r="J68" i="101"/>
  <c r="I68" i="101"/>
  <c r="H68" i="101"/>
  <c r="G68" i="101"/>
  <c r="J67" i="101"/>
  <c r="I67" i="101"/>
  <c r="H67" i="101"/>
  <c r="G67" i="101"/>
  <c r="F66" i="101"/>
  <c r="E66" i="101"/>
  <c r="F65" i="101"/>
  <c r="E65" i="101"/>
  <c r="F64" i="101"/>
  <c r="E64" i="101"/>
  <c r="F63" i="101"/>
  <c r="E63" i="101"/>
  <c r="F62" i="101"/>
  <c r="E62" i="101"/>
  <c r="F61" i="101"/>
  <c r="E61" i="101"/>
  <c r="F60" i="101"/>
  <c r="E60" i="101"/>
  <c r="F59" i="101"/>
  <c r="E59" i="101"/>
  <c r="F58" i="101"/>
  <c r="E58" i="101"/>
  <c r="F57" i="101"/>
  <c r="E57" i="101"/>
  <c r="F56" i="101"/>
  <c r="E56" i="101"/>
  <c r="F55" i="101"/>
  <c r="E55" i="101"/>
  <c r="F54" i="101"/>
  <c r="E54" i="101"/>
  <c r="F53" i="101"/>
  <c r="E53" i="101"/>
  <c r="F52" i="101"/>
  <c r="E52" i="101"/>
  <c r="F51" i="101"/>
  <c r="E51" i="101"/>
  <c r="F50" i="101"/>
  <c r="E50" i="101"/>
  <c r="F49" i="101"/>
  <c r="E49" i="101"/>
  <c r="F48" i="101"/>
  <c r="E48" i="101"/>
  <c r="J47" i="101"/>
  <c r="I47" i="101"/>
  <c r="H47" i="101"/>
  <c r="G47" i="101"/>
  <c r="F47" i="101"/>
  <c r="E47" i="101"/>
  <c r="D47" i="101"/>
  <c r="C47" i="101"/>
  <c r="H45" i="101"/>
  <c r="G45" i="101"/>
  <c r="J45" i="101"/>
  <c r="I45" i="101"/>
  <c r="H44" i="101"/>
  <c r="G44" i="101"/>
  <c r="J44" i="101"/>
  <c r="I44" i="101"/>
  <c r="H43" i="101"/>
  <c r="G43" i="101"/>
  <c r="J43" i="101"/>
  <c r="I43" i="101"/>
  <c r="F42" i="101"/>
  <c r="E42" i="101"/>
  <c r="F41" i="101"/>
  <c r="E41" i="101"/>
  <c r="F40" i="101"/>
  <c r="E40" i="101"/>
  <c r="F39" i="101"/>
  <c r="E39" i="101"/>
  <c r="F38" i="101"/>
  <c r="E38" i="101"/>
  <c r="F37" i="101"/>
  <c r="E37" i="101"/>
  <c r="F36" i="101"/>
  <c r="E36" i="101"/>
  <c r="F35" i="101"/>
  <c r="E35" i="101"/>
  <c r="F34" i="101"/>
  <c r="E34" i="101"/>
  <c r="J33" i="101"/>
  <c r="I33" i="101"/>
  <c r="H33" i="101"/>
  <c r="G33" i="101"/>
  <c r="F33" i="101"/>
  <c r="E33" i="101"/>
  <c r="D33" i="101"/>
  <c r="C33" i="101"/>
  <c r="J31" i="101"/>
  <c r="I31" i="101"/>
  <c r="H31" i="101"/>
  <c r="G31" i="101"/>
  <c r="J30" i="101"/>
  <c r="I30" i="101"/>
  <c r="H30" i="101"/>
  <c r="G30" i="101"/>
  <c r="J29" i="101"/>
  <c r="I29" i="101"/>
  <c r="H29" i="101"/>
  <c r="G29" i="101"/>
  <c r="F28" i="101"/>
  <c r="E28" i="101"/>
  <c r="F27" i="101"/>
  <c r="E27" i="101"/>
  <c r="F26" i="101"/>
  <c r="E26" i="101"/>
  <c r="F25" i="101"/>
  <c r="E25" i="101"/>
  <c r="F24" i="101"/>
  <c r="E24" i="101"/>
  <c r="F23" i="101"/>
  <c r="E23" i="101"/>
  <c r="F22" i="101"/>
  <c r="E22" i="101"/>
  <c r="F21" i="101"/>
  <c r="E21" i="101"/>
  <c r="F20" i="101"/>
  <c r="E20" i="101"/>
  <c r="F19" i="101"/>
  <c r="E19" i="101"/>
  <c r="F18" i="101"/>
  <c r="E18" i="101"/>
  <c r="F17" i="101"/>
  <c r="E17" i="101"/>
  <c r="F16" i="101"/>
  <c r="E16" i="101"/>
  <c r="F15" i="101"/>
  <c r="E15" i="101"/>
  <c r="F14" i="101"/>
  <c r="E14" i="101"/>
  <c r="F13" i="101"/>
  <c r="E13" i="101"/>
  <c r="F12" i="101"/>
  <c r="E12" i="101"/>
  <c r="F11" i="101"/>
  <c r="E11" i="101"/>
  <c r="F10" i="101"/>
  <c r="E10" i="101"/>
  <c r="J9" i="101"/>
  <c r="I9" i="101"/>
  <c r="H9" i="101"/>
  <c r="G9" i="101"/>
  <c r="E9" i="101"/>
  <c r="D9" i="101"/>
  <c r="C9" i="101"/>
  <c r="J131" i="102"/>
  <c r="I131" i="102"/>
  <c r="H131" i="102"/>
  <c r="G131" i="102"/>
  <c r="J130" i="102"/>
  <c r="I130" i="102"/>
  <c r="H130" i="102"/>
  <c r="G130" i="102"/>
  <c r="J129" i="102"/>
  <c r="I129" i="102"/>
  <c r="H129" i="102"/>
  <c r="G129" i="102"/>
  <c r="F128" i="102"/>
  <c r="E128" i="102"/>
  <c r="F127" i="102"/>
  <c r="E127" i="102"/>
  <c r="F126" i="102"/>
  <c r="E126" i="102"/>
  <c r="F125" i="102"/>
  <c r="E125" i="102"/>
  <c r="F124" i="102"/>
  <c r="E124" i="102"/>
  <c r="F123" i="102"/>
  <c r="E123" i="102"/>
  <c r="F122" i="102"/>
  <c r="E122" i="102"/>
  <c r="F121" i="102"/>
  <c r="E121" i="102"/>
  <c r="F120" i="102"/>
  <c r="E120" i="102"/>
  <c r="F119" i="102"/>
  <c r="E119" i="102"/>
  <c r="F118" i="102"/>
  <c r="E118" i="102"/>
  <c r="F117" i="102"/>
  <c r="E117" i="102"/>
  <c r="F116" i="102"/>
  <c r="E116" i="102"/>
  <c r="F115" i="102"/>
  <c r="E115" i="102"/>
  <c r="F114" i="102"/>
  <c r="E114" i="102"/>
  <c r="F113" i="102"/>
  <c r="E113" i="102"/>
  <c r="F112" i="102"/>
  <c r="E112" i="102"/>
  <c r="F111" i="102"/>
  <c r="E111" i="102"/>
  <c r="F110" i="102"/>
  <c r="E110" i="102"/>
  <c r="J109" i="102"/>
  <c r="I109" i="102"/>
  <c r="H109" i="102"/>
  <c r="G109" i="102"/>
  <c r="F109" i="102"/>
  <c r="E109" i="102"/>
  <c r="D109" i="102"/>
  <c r="C109" i="102"/>
  <c r="J107" i="102"/>
  <c r="I107" i="102"/>
  <c r="H107" i="102"/>
  <c r="G107" i="102"/>
  <c r="J106" i="102"/>
  <c r="I106" i="102"/>
  <c r="H106" i="102"/>
  <c r="G106" i="102"/>
  <c r="I105" i="102"/>
  <c r="H105" i="102"/>
  <c r="G105" i="102"/>
  <c r="J105" i="102"/>
  <c r="F104" i="102"/>
  <c r="E104" i="102"/>
  <c r="F103" i="102"/>
  <c r="E103" i="102"/>
  <c r="F102" i="102"/>
  <c r="E102" i="102"/>
  <c r="F101" i="102"/>
  <c r="E101" i="102"/>
  <c r="F100" i="102"/>
  <c r="E100" i="102"/>
  <c r="F99" i="102"/>
  <c r="E99" i="102"/>
  <c r="F98" i="102"/>
  <c r="E98" i="102"/>
  <c r="F97" i="102"/>
  <c r="E97" i="102"/>
  <c r="F96" i="102"/>
  <c r="E96" i="102"/>
  <c r="F95" i="102"/>
  <c r="E95" i="102"/>
  <c r="F94" i="102"/>
  <c r="E94" i="102"/>
  <c r="F93" i="102"/>
  <c r="E93" i="102"/>
  <c r="F92" i="102"/>
  <c r="E92" i="102"/>
  <c r="F91" i="102"/>
  <c r="E91" i="102"/>
  <c r="F90" i="102"/>
  <c r="E90" i="102"/>
  <c r="F89" i="102"/>
  <c r="E89" i="102"/>
  <c r="F88" i="102"/>
  <c r="E88" i="102"/>
  <c r="F87" i="102"/>
  <c r="E87" i="102"/>
  <c r="F86" i="102"/>
  <c r="E86" i="102"/>
  <c r="J85" i="102"/>
  <c r="I85" i="102"/>
  <c r="H85" i="102"/>
  <c r="G85" i="102"/>
  <c r="F85" i="102"/>
  <c r="E85" i="102"/>
  <c r="D85" i="102"/>
  <c r="C85" i="102"/>
  <c r="J83" i="102"/>
  <c r="I83" i="102"/>
  <c r="G83" i="102"/>
  <c r="H83" i="102"/>
  <c r="I82" i="102"/>
  <c r="H82" i="102"/>
  <c r="G82" i="102"/>
  <c r="J82" i="102"/>
  <c r="J81" i="102"/>
  <c r="H81" i="102"/>
  <c r="G81" i="102"/>
  <c r="I81" i="102"/>
  <c r="F80" i="102"/>
  <c r="E80" i="102"/>
  <c r="F79" i="102"/>
  <c r="E79" i="102"/>
  <c r="F78" i="102"/>
  <c r="E78" i="102"/>
  <c r="F77" i="102"/>
  <c r="E77" i="102"/>
  <c r="F76" i="102"/>
  <c r="E76" i="102"/>
  <c r="F75" i="102"/>
  <c r="E75" i="102"/>
  <c r="F74" i="102"/>
  <c r="E74" i="102"/>
  <c r="F73" i="102"/>
  <c r="E73" i="102"/>
  <c r="F72" i="102"/>
  <c r="E72" i="102"/>
  <c r="J71" i="102"/>
  <c r="I71" i="102"/>
  <c r="H71" i="102"/>
  <c r="G71" i="102"/>
  <c r="F71" i="102"/>
  <c r="E71" i="102"/>
  <c r="D71" i="102"/>
  <c r="C71" i="102"/>
  <c r="I69" i="102"/>
  <c r="H69" i="102"/>
  <c r="G69" i="102"/>
  <c r="J69" i="102"/>
  <c r="I68" i="102"/>
  <c r="H68" i="102"/>
  <c r="G68" i="102"/>
  <c r="J68" i="102"/>
  <c r="J67" i="102"/>
  <c r="I67" i="102"/>
  <c r="H67" i="102"/>
  <c r="G67" i="102"/>
  <c r="F66" i="102"/>
  <c r="E66" i="102"/>
  <c r="F65" i="102"/>
  <c r="E65" i="102"/>
  <c r="F64" i="102"/>
  <c r="E64" i="102"/>
  <c r="F63" i="102"/>
  <c r="E63" i="102"/>
  <c r="F62" i="102"/>
  <c r="E62" i="102"/>
  <c r="F61" i="102"/>
  <c r="E61" i="102"/>
  <c r="F60" i="102"/>
  <c r="E60" i="102"/>
  <c r="F59" i="102"/>
  <c r="E59" i="102"/>
  <c r="F58" i="102"/>
  <c r="E58" i="102"/>
  <c r="F57" i="102"/>
  <c r="E57" i="102"/>
  <c r="F56" i="102"/>
  <c r="E56" i="102"/>
  <c r="F55" i="102"/>
  <c r="E55" i="102"/>
  <c r="F54" i="102"/>
  <c r="E54" i="102"/>
  <c r="F53" i="102"/>
  <c r="E53" i="102"/>
  <c r="F52" i="102"/>
  <c r="E52" i="102"/>
  <c r="F51" i="102"/>
  <c r="E51" i="102"/>
  <c r="F50" i="102"/>
  <c r="E50" i="102"/>
  <c r="F49" i="102"/>
  <c r="E49" i="102"/>
  <c r="F48" i="102"/>
  <c r="E48" i="102"/>
  <c r="J47" i="102"/>
  <c r="I47" i="102"/>
  <c r="H47" i="102"/>
  <c r="G47" i="102"/>
  <c r="F47" i="102"/>
  <c r="E47" i="102"/>
  <c r="D47" i="102"/>
  <c r="C47" i="102"/>
  <c r="H45" i="102"/>
  <c r="G45" i="102"/>
  <c r="J45" i="102"/>
  <c r="I45" i="102"/>
  <c r="G44" i="102"/>
  <c r="J44" i="102"/>
  <c r="I44" i="102"/>
  <c r="H44" i="102"/>
  <c r="J43" i="102"/>
  <c r="G43" i="102"/>
  <c r="I43" i="102"/>
  <c r="H43" i="102"/>
  <c r="F42" i="102"/>
  <c r="E42" i="102"/>
  <c r="F41" i="102"/>
  <c r="E41" i="102"/>
  <c r="F40" i="102"/>
  <c r="E40" i="102"/>
  <c r="F39" i="102"/>
  <c r="E39" i="102"/>
  <c r="F38" i="102"/>
  <c r="E38" i="102"/>
  <c r="F37" i="102"/>
  <c r="E37" i="102"/>
  <c r="F36" i="102"/>
  <c r="E36" i="102"/>
  <c r="F35" i="102"/>
  <c r="E35" i="102"/>
  <c r="F34" i="102"/>
  <c r="E34" i="102"/>
  <c r="J33" i="102"/>
  <c r="I33" i="102"/>
  <c r="H33" i="102"/>
  <c r="G33" i="102"/>
  <c r="F33" i="102"/>
  <c r="E33" i="102"/>
  <c r="D33" i="102"/>
  <c r="C33" i="102"/>
  <c r="J31" i="102"/>
  <c r="I31" i="102"/>
  <c r="H31" i="102"/>
  <c r="G31" i="102"/>
  <c r="J30" i="102"/>
  <c r="I30" i="102"/>
  <c r="H30" i="102"/>
  <c r="G30" i="102"/>
  <c r="J29" i="102"/>
  <c r="I29" i="102"/>
  <c r="H29" i="102"/>
  <c r="F28" i="102"/>
  <c r="E28" i="102"/>
  <c r="F27" i="102"/>
  <c r="E27" i="102"/>
  <c r="F26" i="102"/>
  <c r="E26" i="102"/>
  <c r="F25" i="102"/>
  <c r="E25" i="102"/>
  <c r="F24" i="102"/>
  <c r="E24" i="102"/>
  <c r="F23" i="102"/>
  <c r="E23" i="102"/>
  <c r="F22" i="102"/>
  <c r="E22" i="102"/>
  <c r="F21" i="102"/>
  <c r="E21" i="102"/>
  <c r="F20" i="102"/>
  <c r="E20" i="102"/>
  <c r="F19" i="102"/>
  <c r="E19" i="102"/>
  <c r="F18" i="102"/>
  <c r="E18" i="102"/>
  <c r="F17" i="102"/>
  <c r="E17" i="102"/>
  <c r="F16" i="102"/>
  <c r="E16" i="102"/>
  <c r="F15" i="102"/>
  <c r="E15" i="102"/>
  <c r="F14" i="102"/>
  <c r="E14" i="102"/>
  <c r="F13" i="102"/>
  <c r="E13" i="102"/>
  <c r="F12" i="102"/>
  <c r="E12" i="102"/>
  <c r="F11" i="102"/>
  <c r="E11" i="102"/>
  <c r="F10" i="102"/>
  <c r="E10" i="102"/>
  <c r="J9" i="102"/>
  <c r="I9" i="102"/>
  <c r="H9" i="102"/>
  <c r="G9" i="102"/>
  <c r="E9" i="102"/>
  <c r="D9" i="102"/>
  <c r="C9" i="102"/>
  <c r="J6" i="102" l="1"/>
  <c r="I6" i="101"/>
  <c r="H6" i="105"/>
  <c r="I6" i="102"/>
  <c r="G6" i="102"/>
  <c r="H6" i="101"/>
  <c r="J6" i="105"/>
  <c r="G6" i="105"/>
  <c r="H6" i="102"/>
  <c r="I6" i="105"/>
  <c r="J6" i="101"/>
  <c r="G6" i="101"/>
  <c r="J131" i="103" l="1"/>
  <c r="I131" i="103"/>
  <c r="H131" i="103"/>
  <c r="G131" i="103"/>
  <c r="J130" i="103"/>
  <c r="I130" i="103"/>
  <c r="H130" i="103"/>
  <c r="G130" i="103"/>
  <c r="J129" i="103"/>
  <c r="I129" i="103"/>
  <c r="H129" i="103"/>
  <c r="G129" i="103"/>
  <c r="F128" i="103"/>
  <c r="E128" i="103"/>
  <c r="F127" i="103"/>
  <c r="E127" i="103"/>
  <c r="F126" i="103"/>
  <c r="E126" i="103"/>
  <c r="F125" i="103"/>
  <c r="E125" i="103"/>
  <c r="F124" i="103"/>
  <c r="E124" i="103"/>
  <c r="F123" i="103"/>
  <c r="E123" i="103"/>
  <c r="F122" i="103"/>
  <c r="E122" i="103"/>
  <c r="F121" i="103"/>
  <c r="E121" i="103"/>
  <c r="F120" i="103"/>
  <c r="E120" i="103"/>
  <c r="F119" i="103"/>
  <c r="E119" i="103"/>
  <c r="F118" i="103"/>
  <c r="E118" i="103"/>
  <c r="F117" i="103"/>
  <c r="E117" i="103"/>
  <c r="F116" i="103"/>
  <c r="E116" i="103"/>
  <c r="F115" i="103"/>
  <c r="E115" i="103"/>
  <c r="F114" i="103"/>
  <c r="E114" i="103"/>
  <c r="F113" i="103"/>
  <c r="E113" i="103"/>
  <c r="F112" i="103"/>
  <c r="E112" i="103"/>
  <c r="F111" i="103"/>
  <c r="E111" i="103"/>
  <c r="F110" i="103"/>
  <c r="E110" i="103"/>
  <c r="J109" i="103"/>
  <c r="I109" i="103"/>
  <c r="H109" i="103"/>
  <c r="G109" i="103"/>
  <c r="F109" i="103"/>
  <c r="E109" i="103"/>
  <c r="D109" i="103"/>
  <c r="C109" i="103"/>
  <c r="I107" i="103"/>
  <c r="H107" i="103"/>
  <c r="G107" i="103"/>
  <c r="J107" i="103"/>
  <c r="J106" i="103"/>
  <c r="I106" i="103"/>
  <c r="H106" i="103"/>
  <c r="G106" i="103"/>
  <c r="J105" i="103"/>
  <c r="I105" i="103"/>
  <c r="H105" i="103"/>
  <c r="G105" i="103"/>
  <c r="F104" i="103"/>
  <c r="E104" i="103"/>
  <c r="F103" i="103"/>
  <c r="E103" i="103"/>
  <c r="F102" i="103"/>
  <c r="E102" i="103"/>
  <c r="F101" i="103"/>
  <c r="E101" i="103"/>
  <c r="F100" i="103"/>
  <c r="E100" i="103"/>
  <c r="F99" i="103"/>
  <c r="E99" i="103"/>
  <c r="F98" i="103"/>
  <c r="E98" i="103"/>
  <c r="F97" i="103"/>
  <c r="E97" i="103"/>
  <c r="F96" i="103"/>
  <c r="E96" i="103"/>
  <c r="F95" i="103"/>
  <c r="E95" i="103"/>
  <c r="F94" i="103"/>
  <c r="E94" i="103"/>
  <c r="F93" i="103"/>
  <c r="E93" i="103"/>
  <c r="F92" i="103"/>
  <c r="E92" i="103"/>
  <c r="F91" i="103"/>
  <c r="E91" i="103"/>
  <c r="F90" i="103"/>
  <c r="E90" i="103"/>
  <c r="F89" i="103"/>
  <c r="E89" i="103"/>
  <c r="F88" i="103"/>
  <c r="E88" i="103"/>
  <c r="F87" i="103"/>
  <c r="E87" i="103"/>
  <c r="F86" i="103"/>
  <c r="E86" i="103"/>
  <c r="F85" i="103"/>
  <c r="E85" i="103"/>
  <c r="D85" i="103"/>
  <c r="C85" i="103"/>
  <c r="I83" i="103"/>
  <c r="H83" i="103"/>
  <c r="G83" i="103"/>
  <c r="J83" i="103"/>
  <c r="H82" i="103"/>
  <c r="G82" i="103"/>
  <c r="J82" i="103"/>
  <c r="I82" i="103"/>
  <c r="J81" i="103"/>
  <c r="H81" i="103"/>
  <c r="G81" i="103"/>
  <c r="I81" i="103"/>
  <c r="F80" i="103"/>
  <c r="E80" i="103"/>
  <c r="F79" i="103"/>
  <c r="E79" i="103"/>
  <c r="F78" i="103"/>
  <c r="E78" i="103"/>
  <c r="F77" i="103"/>
  <c r="E77" i="103"/>
  <c r="F76" i="103"/>
  <c r="E76" i="103"/>
  <c r="F75" i="103"/>
  <c r="E75" i="103"/>
  <c r="F74" i="103"/>
  <c r="E74" i="103"/>
  <c r="F73" i="103"/>
  <c r="E73" i="103"/>
  <c r="F72" i="103"/>
  <c r="E72" i="103"/>
  <c r="F71" i="103"/>
  <c r="E71" i="103"/>
  <c r="D71" i="103"/>
  <c r="C71" i="103"/>
  <c r="J69" i="103"/>
  <c r="I69" i="103"/>
  <c r="H69" i="103"/>
  <c r="G69" i="103"/>
  <c r="J68" i="103"/>
  <c r="I68" i="103"/>
  <c r="H68" i="103"/>
  <c r="G68" i="103"/>
  <c r="J67" i="103"/>
  <c r="I67" i="103"/>
  <c r="H67" i="103"/>
  <c r="G67" i="103"/>
  <c r="F66" i="103"/>
  <c r="E66" i="103"/>
  <c r="F65" i="103"/>
  <c r="E65" i="103"/>
  <c r="F64" i="103"/>
  <c r="E64" i="103"/>
  <c r="F63" i="103"/>
  <c r="E63" i="103"/>
  <c r="F62" i="103"/>
  <c r="E62" i="103"/>
  <c r="F61" i="103"/>
  <c r="E61" i="103"/>
  <c r="F60" i="103"/>
  <c r="E60" i="103"/>
  <c r="F59" i="103"/>
  <c r="E59" i="103"/>
  <c r="F58" i="103"/>
  <c r="E58" i="103"/>
  <c r="F57" i="103"/>
  <c r="E57" i="103"/>
  <c r="F56" i="103"/>
  <c r="E56" i="103"/>
  <c r="F55" i="103"/>
  <c r="E55" i="103"/>
  <c r="F54" i="103"/>
  <c r="E54" i="103"/>
  <c r="F53" i="103"/>
  <c r="E53" i="103"/>
  <c r="F52" i="103"/>
  <c r="E52" i="103"/>
  <c r="F51" i="103"/>
  <c r="E51" i="103"/>
  <c r="F50" i="103"/>
  <c r="E50" i="103"/>
  <c r="F49" i="103"/>
  <c r="E49" i="103"/>
  <c r="F48" i="103"/>
  <c r="E48" i="103"/>
  <c r="F47" i="103"/>
  <c r="E47" i="103"/>
  <c r="D47" i="103"/>
  <c r="C47" i="103"/>
  <c r="J45" i="103"/>
  <c r="I45" i="103"/>
  <c r="H45" i="103"/>
  <c r="G45" i="103"/>
  <c r="J44" i="103"/>
  <c r="I44" i="103"/>
  <c r="H44" i="103"/>
  <c r="G44" i="103"/>
  <c r="I43" i="103"/>
  <c r="H43" i="103"/>
  <c r="G43" i="103"/>
  <c r="J43" i="103"/>
  <c r="F42" i="103"/>
  <c r="E42" i="103"/>
  <c r="F41" i="103"/>
  <c r="E41" i="103"/>
  <c r="F40" i="103"/>
  <c r="E40" i="103"/>
  <c r="F39" i="103"/>
  <c r="E39" i="103"/>
  <c r="F38" i="103"/>
  <c r="E38" i="103"/>
  <c r="F37" i="103"/>
  <c r="E37" i="103"/>
  <c r="F36" i="103"/>
  <c r="E36" i="103"/>
  <c r="F35" i="103"/>
  <c r="E35" i="103"/>
  <c r="F34" i="103"/>
  <c r="E34" i="103"/>
  <c r="F33" i="103"/>
  <c r="E33" i="103"/>
  <c r="D33" i="103"/>
  <c r="C33" i="103"/>
  <c r="J31" i="103"/>
  <c r="I31" i="103"/>
  <c r="H31" i="103"/>
  <c r="G31" i="103"/>
  <c r="J30" i="103"/>
  <c r="I30" i="103"/>
  <c r="H30" i="103"/>
  <c r="G30" i="103"/>
  <c r="J29" i="103"/>
  <c r="I29" i="103"/>
  <c r="H29" i="103"/>
  <c r="G29" i="103"/>
  <c r="F28" i="103"/>
  <c r="E28" i="103"/>
  <c r="F27" i="103"/>
  <c r="E27" i="103"/>
  <c r="F26" i="103"/>
  <c r="E26" i="103"/>
  <c r="F25" i="103"/>
  <c r="E25" i="103"/>
  <c r="F24" i="103"/>
  <c r="E24" i="103"/>
  <c r="F23" i="103"/>
  <c r="E23" i="103"/>
  <c r="F22" i="103"/>
  <c r="E22" i="103"/>
  <c r="F21" i="103"/>
  <c r="E21" i="103"/>
  <c r="F20" i="103"/>
  <c r="E20" i="103"/>
  <c r="F19" i="103"/>
  <c r="E19" i="103"/>
  <c r="F18" i="103"/>
  <c r="E18" i="103"/>
  <c r="F17" i="103"/>
  <c r="E17" i="103"/>
  <c r="F16" i="103"/>
  <c r="E16" i="103"/>
  <c r="F15" i="103"/>
  <c r="E15" i="103"/>
  <c r="F14" i="103"/>
  <c r="E14" i="103"/>
  <c r="F13" i="103"/>
  <c r="E13" i="103"/>
  <c r="F12" i="103"/>
  <c r="E12" i="103"/>
  <c r="F11" i="103"/>
  <c r="E11" i="103"/>
  <c r="F10" i="103"/>
  <c r="E10" i="103"/>
  <c r="F9" i="103"/>
  <c r="E9" i="103"/>
  <c r="D9" i="103"/>
  <c r="C9" i="103"/>
  <c r="J33" i="103" l="1"/>
  <c r="G71" i="103"/>
  <c r="G9" i="103"/>
  <c r="J9" i="103" l="1"/>
  <c r="J71" i="103"/>
  <c r="H85" i="103"/>
  <c r="H9" i="103"/>
  <c r="H71" i="103"/>
  <c r="J47" i="103"/>
  <c r="G85" i="103"/>
  <c r="I9" i="103"/>
  <c r="I71" i="103"/>
  <c r="J85" i="103"/>
  <c r="I85" i="103"/>
  <c r="I47" i="103"/>
  <c r="I33" i="103"/>
  <c r="G47" i="103"/>
  <c r="G33" i="103"/>
  <c r="H47" i="103"/>
  <c r="H33" i="103"/>
  <c r="I2" i="66"/>
  <c r="C2" i="66" s="1"/>
  <c r="J2" i="66"/>
  <c r="D2" i="66" s="1"/>
  <c r="K2" i="66"/>
  <c r="E2" i="66" s="1"/>
  <c r="L2" i="66"/>
  <c r="F2" i="66" s="1"/>
  <c r="I3" i="66"/>
  <c r="C3" i="66" s="1"/>
  <c r="J3" i="66"/>
  <c r="D3" i="66" s="1"/>
  <c r="K3" i="66"/>
  <c r="E3" i="66" s="1"/>
  <c r="L3" i="66"/>
  <c r="F3" i="66" s="1"/>
  <c r="I4" i="66"/>
  <c r="C4" i="66" s="1"/>
  <c r="J4" i="66"/>
  <c r="D4" i="66" s="1"/>
  <c r="K4" i="66"/>
  <c r="E4" i="66" s="1"/>
  <c r="L4" i="66"/>
  <c r="F4" i="66" s="1"/>
  <c r="I5" i="66"/>
  <c r="C5" i="66" s="1"/>
  <c r="J5" i="66"/>
  <c r="D5" i="66" s="1"/>
  <c r="K5" i="66"/>
  <c r="E5" i="66" s="1"/>
  <c r="L5" i="66"/>
  <c r="F5" i="66" s="1"/>
  <c r="I6" i="66"/>
  <c r="C6" i="66" s="1"/>
  <c r="J6" i="66"/>
  <c r="D6" i="66" s="1"/>
  <c r="K6" i="66"/>
  <c r="E6" i="66" s="1"/>
  <c r="L6" i="66"/>
  <c r="F6" i="66" s="1"/>
  <c r="I7" i="66"/>
  <c r="C7" i="66" s="1"/>
  <c r="J7" i="66"/>
  <c r="D7" i="66" s="1"/>
  <c r="K7" i="66"/>
  <c r="E7" i="66" s="1"/>
  <c r="L7" i="66"/>
  <c r="F7" i="66" s="1"/>
  <c r="I8" i="66"/>
  <c r="C8" i="66" s="1"/>
  <c r="J8" i="66"/>
  <c r="D8" i="66" s="1"/>
  <c r="K8" i="66"/>
  <c r="E8" i="66" s="1"/>
  <c r="L8" i="66"/>
  <c r="F8" i="66" s="1"/>
  <c r="I9" i="66"/>
  <c r="C9" i="66" s="1"/>
  <c r="J9" i="66"/>
  <c r="D9" i="66" s="1"/>
  <c r="K9" i="66"/>
  <c r="E9" i="66"/>
  <c r="L9" i="66"/>
  <c r="F9" i="66" s="1"/>
  <c r="I10" i="66"/>
  <c r="C10" i="66" s="1"/>
  <c r="J10" i="66"/>
  <c r="D10" i="66" s="1"/>
  <c r="K10" i="66"/>
  <c r="E10" i="66" s="1"/>
  <c r="L10" i="66"/>
  <c r="F10" i="66" s="1"/>
  <c r="I11" i="66"/>
  <c r="C11" i="66" s="1"/>
  <c r="J11" i="66"/>
  <c r="D11" i="66"/>
  <c r="K11" i="66"/>
  <c r="E11" i="66" s="1"/>
  <c r="L11" i="66"/>
  <c r="F11" i="66" s="1"/>
  <c r="I13" i="66"/>
  <c r="C13" i="66" s="1"/>
  <c r="J13" i="66"/>
  <c r="D13" i="66" s="1"/>
  <c r="K13" i="66"/>
  <c r="E13" i="66" s="1"/>
  <c r="L13" i="66"/>
  <c r="F13" i="66" s="1"/>
  <c r="I14" i="66"/>
  <c r="C14" i="66" s="1"/>
  <c r="J14" i="66"/>
  <c r="D14" i="66" s="1"/>
  <c r="K14" i="66"/>
  <c r="E14" i="66" s="1"/>
  <c r="L14" i="66"/>
  <c r="F14" i="66" s="1"/>
  <c r="I15" i="66"/>
  <c r="C15" i="66" s="1"/>
  <c r="J15" i="66"/>
  <c r="D15" i="66" s="1"/>
  <c r="K15" i="66"/>
  <c r="E15" i="66" s="1"/>
  <c r="L15" i="66"/>
  <c r="F15" i="66" s="1"/>
  <c r="I16" i="66"/>
  <c r="C16" i="66" s="1"/>
  <c r="J16" i="66"/>
  <c r="D16" i="66" s="1"/>
  <c r="K16" i="66"/>
  <c r="E16" i="66" s="1"/>
  <c r="L16" i="66"/>
  <c r="F16" i="66" s="1"/>
  <c r="I18" i="66"/>
  <c r="C18" i="66" s="1"/>
  <c r="J18" i="66"/>
  <c r="D18" i="66" s="1"/>
  <c r="K18" i="66"/>
  <c r="E18" i="66" s="1"/>
  <c r="L18" i="66"/>
  <c r="F18" i="66" s="1"/>
  <c r="I19" i="66"/>
  <c r="C19" i="66" s="1"/>
  <c r="J19" i="66"/>
  <c r="D19" i="66" s="1"/>
  <c r="K19" i="66"/>
  <c r="E19" i="66" s="1"/>
  <c r="L19" i="66"/>
  <c r="F19" i="66" s="1"/>
  <c r="I20" i="66"/>
  <c r="C20" i="66" s="1"/>
  <c r="J20" i="66"/>
  <c r="D20" i="66" s="1"/>
  <c r="K20" i="66"/>
  <c r="E20" i="66" s="1"/>
  <c r="L20" i="66"/>
  <c r="F20" i="66" s="1"/>
  <c r="I21" i="66"/>
  <c r="C21" i="66" s="1"/>
  <c r="J21" i="66"/>
  <c r="D21" i="66" s="1"/>
  <c r="K21" i="66"/>
  <c r="E21" i="66" s="1"/>
  <c r="L21" i="66"/>
  <c r="F21" i="66" s="1"/>
  <c r="I23" i="66"/>
  <c r="C23" i="66" s="1"/>
  <c r="J23" i="66"/>
  <c r="D23" i="66" s="1"/>
  <c r="K23" i="66"/>
  <c r="E23" i="66" s="1"/>
  <c r="L23" i="66"/>
  <c r="F23" i="66" s="1"/>
  <c r="I24" i="66"/>
  <c r="C24" i="66" s="1"/>
  <c r="J24" i="66"/>
  <c r="D24" i="66" s="1"/>
  <c r="K24" i="66"/>
  <c r="E24" i="66" s="1"/>
  <c r="L24" i="66"/>
  <c r="F24" i="66" s="1"/>
  <c r="I25" i="66"/>
  <c r="C25" i="66" s="1"/>
  <c r="J25" i="66"/>
  <c r="D25" i="66" s="1"/>
  <c r="K25" i="66"/>
  <c r="E25" i="66" s="1"/>
  <c r="L25" i="66"/>
  <c r="F25" i="66" s="1"/>
  <c r="I26" i="66"/>
  <c r="C26" i="66" s="1"/>
  <c r="J26" i="66"/>
  <c r="D26" i="66" s="1"/>
  <c r="K26" i="66"/>
  <c r="E26" i="66" s="1"/>
  <c r="L26" i="66"/>
  <c r="F26" i="66" s="1"/>
  <c r="I27" i="66"/>
  <c r="C27" i="66" s="1"/>
  <c r="J27" i="66"/>
  <c r="D27" i="66" s="1"/>
  <c r="K27" i="66"/>
  <c r="E27" i="66" s="1"/>
  <c r="L27" i="66"/>
  <c r="F27" i="66" s="1"/>
  <c r="I28" i="66"/>
  <c r="C28" i="66" s="1"/>
  <c r="J28" i="66"/>
  <c r="D28" i="66" s="1"/>
  <c r="K28" i="66"/>
  <c r="E28" i="66" s="1"/>
  <c r="L28" i="66"/>
  <c r="F28" i="66" s="1"/>
  <c r="I29" i="66"/>
  <c r="C29" i="66" s="1"/>
  <c r="J29" i="66"/>
  <c r="D29" i="66" s="1"/>
  <c r="K29" i="66"/>
  <c r="E29" i="66" s="1"/>
  <c r="L29" i="66"/>
  <c r="F29" i="66" s="1"/>
  <c r="I31" i="66"/>
  <c r="C31" i="66" s="1"/>
  <c r="J31" i="66"/>
  <c r="D31" i="66" s="1"/>
  <c r="K31" i="66"/>
  <c r="E31" i="66" s="1"/>
  <c r="L31" i="66"/>
  <c r="F31" i="66" s="1"/>
  <c r="I32" i="66"/>
  <c r="C32" i="66" s="1"/>
  <c r="J32" i="66"/>
  <c r="D32" i="66" s="1"/>
  <c r="K32" i="66"/>
  <c r="E32" i="66" s="1"/>
  <c r="L32" i="66"/>
  <c r="F32" i="66" s="1"/>
  <c r="I33" i="66"/>
  <c r="C33" i="66" s="1"/>
  <c r="J33" i="66"/>
  <c r="D33" i="66" s="1"/>
  <c r="K33" i="66"/>
  <c r="E33" i="66" s="1"/>
  <c r="L33" i="66"/>
  <c r="F33" i="66" s="1"/>
  <c r="I34" i="66"/>
  <c r="C34" i="66" s="1"/>
  <c r="J34" i="66"/>
  <c r="D34" i="66" s="1"/>
  <c r="K34" i="66"/>
  <c r="E34" i="66" s="1"/>
  <c r="L34" i="66"/>
  <c r="F34" i="66" s="1"/>
  <c r="I35" i="66"/>
  <c r="C35" i="66" s="1"/>
  <c r="J35" i="66"/>
  <c r="D35" i="66" s="1"/>
  <c r="K35" i="66"/>
  <c r="E35" i="66" s="1"/>
  <c r="L35" i="66"/>
  <c r="F35" i="66" s="1"/>
  <c r="I37" i="66"/>
  <c r="C37" i="66" s="1"/>
  <c r="J37" i="66"/>
  <c r="D37" i="66" s="1"/>
  <c r="K37" i="66"/>
  <c r="E37" i="66" s="1"/>
  <c r="L37" i="66"/>
  <c r="F37" i="66" s="1"/>
  <c r="I38" i="66"/>
  <c r="C38" i="66" s="1"/>
  <c r="J38" i="66"/>
  <c r="D38" i="66" s="1"/>
  <c r="K38" i="66"/>
  <c r="E38" i="66" s="1"/>
  <c r="L38" i="66"/>
  <c r="F38" i="66" s="1"/>
  <c r="I39" i="66"/>
  <c r="C39" i="66" s="1"/>
  <c r="J39" i="66"/>
  <c r="D39" i="66" s="1"/>
  <c r="K39" i="66"/>
  <c r="E39" i="66" s="1"/>
  <c r="L39" i="66"/>
  <c r="F39" i="66" s="1"/>
  <c r="I40" i="66"/>
  <c r="C40" i="66" s="1"/>
  <c r="J40" i="66"/>
  <c r="D40" i="66" s="1"/>
  <c r="K40" i="66"/>
  <c r="E40" i="66" s="1"/>
  <c r="L40" i="66"/>
  <c r="F40" i="66" s="1"/>
  <c r="I41" i="66"/>
  <c r="C41" i="66" s="1"/>
  <c r="J41" i="66"/>
  <c r="D41" i="66" s="1"/>
  <c r="K41" i="66"/>
  <c r="E41" i="66" s="1"/>
  <c r="L41" i="66"/>
  <c r="F41" i="66" s="1"/>
  <c r="I43" i="66"/>
  <c r="C43" i="66" s="1"/>
  <c r="J43" i="66"/>
  <c r="D43" i="66" s="1"/>
  <c r="K43" i="66"/>
  <c r="E43" i="66" s="1"/>
  <c r="L43" i="66"/>
  <c r="F43" i="66" s="1"/>
  <c r="I44" i="66"/>
  <c r="C44" i="66" s="1"/>
  <c r="J44" i="66"/>
  <c r="D44" i="66" s="1"/>
  <c r="K44" i="66"/>
  <c r="E44" i="66" s="1"/>
  <c r="L44" i="66"/>
  <c r="F44" i="66" s="1"/>
  <c r="I45" i="66"/>
  <c r="C45" i="66" s="1"/>
  <c r="J45" i="66"/>
  <c r="D45" i="66" s="1"/>
  <c r="K45" i="66"/>
  <c r="E45" i="66" s="1"/>
  <c r="L45" i="66"/>
  <c r="F45" i="66" s="1"/>
  <c r="I46" i="66"/>
  <c r="C46" i="66" s="1"/>
  <c r="J46" i="66"/>
  <c r="D46" i="66" s="1"/>
  <c r="K46" i="66"/>
  <c r="E46" i="66" s="1"/>
  <c r="L46" i="66"/>
  <c r="F46" i="66" s="1"/>
  <c r="I47" i="66"/>
  <c r="C47" i="66" s="1"/>
  <c r="J47" i="66"/>
  <c r="D47" i="66" s="1"/>
  <c r="K47" i="66"/>
  <c r="E47" i="66" s="1"/>
  <c r="L47" i="66"/>
  <c r="F47" i="66" s="1"/>
  <c r="I48" i="66"/>
  <c r="C48" i="66" s="1"/>
  <c r="J48" i="66"/>
  <c r="D48" i="66" s="1"/>
  <c r="K48" i="66"/>
  <c r="E48" i="66" s="1"/>
  <c r="L48" i="66"/>
  <c r="F48" i="66" s="1"/>
  <c r="I49" i="66"/>
  <c r="C49" i="66" s="1"/>
  <c r="J49" i="66"/>
  <c r="D49" i="66" s="1"/>
  <c r="K49" i="66"/>
  <c r="E49" i="66" s="1"/>
  <c r="L49" i="66"/>
  <c r="F49" i="66" s="1"/>
  <c r="I50" i="66"/>
  <c r="C50" i="66" s="1"/>
  <c r="J50" i="66"/>
  <c r="D50" i="66" s="1"/>
  <c r="K50" i="66"/>
  <c r="E50" i="66" s="1"/>
  <c r="L50" i="66"/>
  <c r="F50" i="66" s="1"/>
  <c r="I51" i="66"/>
  <c r="C51" i="66" s="1"/>
  <c r="J51" i="66"/>
  <c r="D51" i="66" s="1"/>
  <c r="K51" i="66"/>
  <c r="E51" i="66" s="1"/>
  <c r="L51" i="66"/>
  <c r="F51" i="66" s="1"/>
  <c r="I52" i="66"/>
  <c r="C52" i="66" s="1"/>
  <c r="J52" i="66"/>
  <c r="D52" i="66" s="1"/>
  <c r="K52" i="66"/>
  <c r="E52" i="66" s="1"/>
  <c r="L52" i="66"/>
  <c r="F52" i="66" s="1"/>
  <c r="I53" i="66"/>
  <c r="C53" i="66" s="1"/>
  <c r="J53" i="66"/>
  <c r="D53" i="66" s="1"/>
  <c r="K53" i="66"/>
  <c r="E53" i="66" s="1"/>
  <c r="L53" i="66"/>
  <c r="F53" i="66" s="1"/>
  <c r="I54" i="66"/>
  <c r="C54" i="66" s="1"/>
  <c r="J54" i="66"/>
  <c r="D54" i="66" s="1"/>
  <c r="K54" i="66"/>
  <c r="E54" i="66" s="1"/>
  <c r="L54" i="66"/>
  <c r="F54" i="66" s="1"/>
  <c r="I55" i="66"/>
  <c r="C55" i="66" s="1"/>
  <c r="J55" i="66"/>
  <c r="D55" i="66" s="1"/>
  <c r="K55" i="66"/>
  <c r="E55" i="66" s="1"/>
  <c r="L55" i="66"/>
  <c r="F55" i="66" s="1"/>
  <c r="I56" i="66"/>
  <c r="C56" i="66" s="1"/>
  <c r="J56" i="66"/>
  <c r="D56" i="66" s="1"/>
  <c r="K56" i="66"/>
  <c r="E56" i="66" s="1"/>
  <c r="L56" i="66"/>
  <c r="F56" i="66" s="1"/>
  <c r="I57" i="66"/>
  <c r="C57" i="66" s="1"/>
  <c r="J57" i="66"/>
  <c r="D57" i="66" s="1"/>
  <c r="K57" i="66"/>
  <c r="E57" i="66" s="1"/>
  <c r="L57" i="66"/>
  <c r="F57" i="66" s="1"/>
  <c r="I58" i="66"/>
  <c r="C58" i="66" s="1"/>
  <c r="J58" i="66"/>
  <c r="D58" i="66" s="1"/>
  <c r="K58" i="66"/>
  <c r="E58" i="66" s="1"/>
  <c r="L58" i="66"/>
  <c r="F58" i="66" s="1"/>
  <c r="I59" i="66"/>
  <c r="C59" i="66" s="1"/>
  <c r="J59" i="66"/>
  <c r="D59" i="66" s="1"/>
  <c r="K59" i="66"/>
  <c r="E59" i="66" s="1"/>
  <c r="L59" i="66"/>
  <c r="F59" i="66" s="1"/>
  <c r="I60" i="66"/>
  <c r="C60" i="66" s="1"/>
  <c r="J60" i="66"/>
  <c r="D60" i="66" s="1"/>
  <c r="K60" i="66"/>
  <c r="E60" i="66" s="1"/>
  <c r="L60" i="66"/>
  <c r="F60" i="66" s="1"/>
  <c r="I61" i="66"/>
  <c r="C61" i="66" s="1"/>
  <c r="J61" i="66"/>
  <c r="D61" i="66" s="1"/>
  <c r="K61" i="66"/>
  <c r="E61" i="66" s="1"/>
  <c r="L61" i="66"/>
  <c r="F61" i="66" s="1"/>
  <c r="I62" i="66"/>
  <c r="C62" i="66" s="1"/>
  <c r="J62" i="66"/>
  <c r="D62" i="66" s="1"/>
  <c r="K62" i="66"/>
  <c r="E62" i="66" s="1"/>
  <c r="L62" i="66"/>
  <c r="F62" i="66" s="1"/>
  <c r="I63" i="66"/>
  <c r="C63" i="66" s="1"/>
  <c r="J63" i="66"/>
  <c r="D63" i="66" s="1"/>
  <c r="K63" i="66"/>
  <c r="E63" i="66" s="1"/>
  <c r="L63" i="66"/>
  <c r="F63" i="66" s="1"/>
  <c r="I64" i="66"/>
  <c r="C64" i="66" s="1"/>
  <c r="J64" i="66"/>
  <c r="D64" i="66" s="1"/>
  <c r="K64" i="66"/>
  <c r="E64" i="66" s="1"/>
  <c r="L64" i="66"/>
  <c r="F64" i="66" s="1"/>
  <c r="I65" i="66"/>
  <c r="C65" i="66" s="1"/>
  <c r="J65" i="66"/>
  <c r="D65" i="66" s="1"/>
  <c r="K65" i="66"/>
  <c r="E65" i="66" s="1"/>
  <c r="L65" i="66"/>
  <c r="F65" i="66" s="1"/>
  <c r="I66" i="66"/>
  <c r="C66" i="66" s="1"/>
  <c r="J66" i="66"/>
  <c r="D66" i="66" s="1"/>
  <c r="K66" i="66"/>
  <c r="E66" i="66" s="1"/>
  <c r="L66" i="66"/>
  <c r="F66" i="66" s="1"/>
  <c r="I67" i="66"/>
  <c r="C67" i="66" s="1"/>
  <c r="J67" i="66"/>
  <c r="D67" i="66" s="1"/>
  <c r="K67" i="66"/>
  <c r="E67" i="66" s="1"/>
  <c r="L67" i="66"/>
  <c r="F67" i="66" s="1"/>
  <c r="I68" i="66"/>
  <c r="C68" i="66" s="1"/>
  <c r="J68" i="66"/>
  <c r="D68" i="66" s="1"/>
  <c r="K68" i="66"/>
  <c r="E68" i="66" s="1"/>
  <c r="L68" i="66"/>
  <c r="F68" i="66" s="1"/>
  <c r="I69" i="66"/>
  <c r="C69" i="66" s="1"/>
  <c r="J69" i="66"/>
  <c r="D69" i="66" s="1"/>
  <c r="K69" i="66"/>
  <c r="E69" i="66" s="1"/>
  <c r="L69" i="66"/>
  <c r="F69" i="66" s="1"/>
  <c r="I70" i="66"/>
  <c r="C70" i="66" s="1"/>
  <c r="J70" i="66"/>
  <c r="D70" i="66" s="1"/>
  <c r="K70" i="66"/>
  <c r="E70" i="66" s="1"/>
  <c r="L70" i="66"/>
  <c r="F70" i="66" s="1"/>
  <c r="C71" i="66"/>
  <c r="D71" i="66"/>
  <c r="E71" i="66"/>
  <c r="F71" i="66"/>
  <c r="I72" i="66"/>
  <c r="C72" i="66" s="1"/>
  <c r="J72" i="66"/>
  <c r="D72" i="66" s="1"/>
  <c r="K72" i="66"/>
  <c r="E72" i="66" s="1"/>
  <c r="L72" i="66"/>
  <c r="F72" i="66" s="1"/>
  <c r="I73" i="66"/>
  <c r="C73" i="66" s="1"/>
  <c r="J73" i="66"/>
  <c r="D73" i="66" s="1"/>
  <c r="K73" i="66"/>
  <c r="E73" i="66" s="1"/>
  <c r="L73" i="66"/>
  <c r="F73" i="66" s="1"/>
  <c r="I74" i="66"/>
  <c r="C74" i="66" s="1"/>
  <c r="J74" i="66"/>
  <c r="D74" i="66" s="1"/>
  <c r="K74" i="66"/>
  <c r="E74" i="66" s="1"/>
  <c r="L74" i="66"/>
  <c r="F74" i="66" s="1"/>
  <c r="I75" i="66"/>
  <c r="C75" i="66" s="1"/>
  <c r="J75" i="66"/>
  <c r="D75" i="66" s="1"/>
  <c r="K75" i="66"/>
  <c r="E75" i="66" s="1"/>
  <c r="L75" i="66"/>
  <c r="F75" i="66" s="1"/>
  <c r="I76" i="66"/>
  <c r="C76" i="66" s="1"/>
  <c r="J76" i="66"/>
  <c r="D76" i="66" s="1"/>
  <c r="K76" i="66"/>
  <c r="E76" i="66" s="1"/>
  <c r="L76" i="66"/>
  <c r="F76" i="66" s="1"/>
  <c r="I77" i="66"/>
  <c r="C77" i="66" s="1"/>
  <c r="J77" i="66"/>
  <c r="D77" i="66" s="1"/>
  <c r="K77" i="66"/>
  <c r="E77" i="66" s="1"/>
  <c r="L77" i="66"/>
  <c r="F77" i="66"/>
  <c r="I78" i="66"/>
  <c r="C78" i="66" s="1"/>
  <c r="J78" i="66"/>
  <c r="D78" i="66" s="1"/>
  <c r="K78" i="66"/>
  <c r="E78" i="66" s="1"/>
  <c r="L78" i="66"/>
  <c r="F78" i="66" s="1"/>
  <c r="I79" i="66"/>
  <c r="C79" i="66" s="1"/>
  <c r="J79" i="66"/>
  <c r="D79" i="66" s="1"/>
  <c r="K79" i="66"/>
  <c r="E79" i="66" s="1"/>
  <c r="L79" i="66"/>
  <c r="F79" i="66" s="1"/>
  <c r="I80" i="66"/>
  <c r="C80" i="66" s="1"/>
  <c r="J80" i="66"/>
  <c r="D80" i="66" s="1"/>
  <c r="K80" i="66"/>
  <c r="E80" i="66" s="1"/>
  <c r="L80" i="66"/>
  <c r="F80" i="66" s="1"/>
  <c r="I81" i="66"/>
  <c r="C81" i="66" s="1"/>
  <c r="J81" i="66"/>
  <c r="D81" i="66" s="1"/>
  <c r="K81" i="66"/>
  <c r="E81" i="66" s="1"/>
  <c r="L81" i="66"/>
  <c r="F81" i="66" s="1"/>
  <c r="I82" i="66"/>
  <c r="C82" i="66" s="1"/>
  <c r="J82" i="66"/>
  <c r="D82" i="66" s="1"/>
  <c r="K82" i="66"/>
  <c r="E82" i="66" s="1"/>
  <c r="L82" i="66"/>
  <c r="F82" i="66" s="1"/>
  <c r="I83" i="66"/>
  <c r="C83" i="66" s="1"/>
  <c r="J83" i="66"/>
  <c r="D83" i="66" s="1"/>
  <c r="K83" i="66"/>
  <c r="E83" i="66" s="1"/>
  <c r="L83" i="66"/>
  <c r="F83" i="66" s="1"/>
  <c r="I84" i="66"/>
  <c r="C84" i="66" s="1"/>
  <c r="J84" i="66"/>
  <c r="D84" i="66" s="1"/>
  <c r="K84" i="66"/>
  <c r="E84" i="66" s="1"/>
  <c r="L84" i="66"/>
  <c r="F84" i="66" s="1"/>
  <c r="I85" i="66"/>
  <c r="C85" i="66" s="1"/>
  <c r="J85" i="66"/>
  <c r="D85" i="66" s="1"/>
  <c r="K85" i="66"/>
  <c r="E85" i="66" s="1"/>
  <c r="L85" i="66"/>
  <c r="F85" i="66" s="1"/>
  <c r="I86" i="66"/>
  <c r="C86" i="66" s="1"/>
  <c r="J86" i="66"/>
  <c r="D86" i="66" s="1"/>
  <c r="K86" i="66"/>
  <c r="E86" i="66" s="1"/>
  <c r="L86" i="66"/>
  <c r="F86" i="66" s="1"/>
  <c r="I87" i="66"/>
  <c r="C87" i="66" s="1"/>
  <c r="J87" i="66"/>
  <c r="D87" i="66" s="1"/>
  <c r="K87" i="66"/>
  <c r="E87" i="66" s="1"/>
  <c r="L87" i="66"/>
  <c r="F87" i="66" s="1"/>
  <c r="I88" i="66"/>
  <c r="C88" i="66" s="1"/>
  <c r="J88" i="66"/>
  <c r="D88" i="66" s="1"/>
  <c r="K88" i="66"/>
  <c r="E88" i="66" s="1"/>
  <c r="L88" i="66"/>
  <c r="F88" i="66" s="1"/>
  <c r="I89" i="66"/>
  <c r="C89" i="66" s="1"/>
  <c r="J89" i="66"/>
  <c r="D89" i="66" s="1"/>
  <c r="K89" i="66"/>
  <c r="E89" i="66" s="1"/>
  <c r="L89" i="66"/>
  <c r="F89" i="66" s="1"/>
  <c r="I90" i="66"/>
  <c r="C90" i="66" s="1"/>
  <c r="J90" i="66"/>
  <c r="D90" i="66" s="1"/>
  <c r="K90" i="66"/>
  <c r="E90" i="66" s="1"/>
  <c r="L90" i="66"/>
  <c r="F90" i="66" s="1"/>
  <c r="I91" i="66"/>
  <c r="C91" i="66" s="1"/>
  <c r="J91" i="66"/>
  <c r="D91" i="66" s="1"/>
  <c r="K91" i="66"/>
  <c r="E91" i="66" s="1"/>
  <c r="L91" i="66"/>
  <c r="F91" i="66" s="1"/>
  <c r="I92" i="66"/>
  <c r="C92" i="66" s="1"/>
  <c r="J92" i="66"/>
  <c r="D92" i="66" s="1"/>
  <c r="K92" i="66"/>
  <c r="E92" i="66" s="1"/>
  <c r="L92" i="66"/>
  <c r="F92" i="66" s="1"/>
  <c r="I93" i="66"/>
  <c r="C93" i="66" s="1"/>
  <c r="J93" i="66"/>
  <c r="D93" i="66" s="1"/>
  <c r="K93" i="66"/>
  <c r="E93" i="66" s="1"/>
  <c r="L93" i="66"/>
  <c r="F93" i="66" s="1"/>
  <c r="I94" i="66"/>
  <c r="C94" i="66" s="1"/>
  <c r="J94" i="66"/>
  <c r="D94" i="66" s="1"/>
  <c r="K94" i="66"/>
  <c r="E94" i="66" s="1"/>
  <c r="L94" i="66"/>
  <c r="F94" i="66" s="1"/>
  <c r="C95" i="66"/>
  <c r="D95" i="66"/>
  <c r="E95" i="66"/>
  <c r="F95" i="66"/>
  <c r="I96" i="66"/>
  <c r="C96" i="66" s="1"/>
  <c r="J96" i="66"/>
  <c r="D96" i="66" s="1"/>
  <c r="K96" i="66"/>
  <c r="E96" i="66" s="1"/>
  <c r="L96" i="66"/>
  <c r="F96" i="66" s="1"/>
  <c r="I97" i="66"/>
  <c r="C97" i="66" s="1"/>
  <c r="J97" i="66"/>
  <c r="D97" i="66" s="1"/>
  <c r="K97" i="66"/>
  <c r="E97" i="66" s="1"/>
  <c r="L97" i="66"/>
  <c r="F97" i="66" s="1"/>
  <c r="I98" i="66"/>
  <c r="C98" i="66" s="1"/>
  <c r="J98" i="66"/>
  <c r="D98" i="66" s="1"/>
  <c r="K98" i="66"/>
  <c r="E98" i="66" s="1"/>
  <c r="L98" i="66"/>
  <c r="F98" i="66" s="1"/>
  <c r="I99" i="66"/>
  <c r="C99" i="66" s="1"/>
  <c r="J99" i="66"/>
  <c r="D99" i="66" s="1"/>
  <c r="K99" i="66"/>
  <c r="E99" i="66" s="1"/>
  <c r="L99" i="66"/>
  <c r="F99" i="66" s="1"/>
  <c r="I100" i="66"/>
  <c r="C100" i="66" s="1"/>
  <c r="J100" i="66"/>
  <c r="D100" i="66" s="1"/>
  <c r="K100" i="66"/>
  <c r="E100" i="66" s="1"/>
  <c r="L100" i="66"/>
  <c r="F100" i="66" s="1"/>
  <c r="I101" i="66"/>
  <c r="C101" i="66" s="1"/>
  <c r="J101" i="66"/>
  <c r="D101" i="66" s="1"/>
  <c r="K101" i="66"/>
  <c r="E101" i="66" s="1"/>
  <c r="L101" i="66"/>
  <c r="F101" i="66" s="1"/>
  <c r="I102" i="66"/>
  <c r="C102" i="66" s="1"/>
  <c r="J102" i="66"/>
  <c r="D102" i="66" s="1"/>
  <c r="K102" i="66"/>
  <c r="E102" i="66" s="1"/>
  <c r="L102" i="66"/>
  <c r="F102" i="66" s="1"/>
  <c r="I103" i="66"/>
  <c r="C103" i="66" s="1"/>
  <c r="J103" i="66"/>
  <c r="D103" i="66" s="1"/>
  <c r="K103" i="66"/>
  <c r="E103" i="66" s="1"/>
  <c r="L103" i="66"/>
  <c r="F103" i="66" s="1"/>
  <c r="I104" i="66"/>
  <c r="C104" i="66" s="1"/>
  <c r="J104" i="66"/>
  <c r="D104" i="66" s="1"/>
  <c r="K104" i="66"/>
  <c r="E104" i="66" s="1"/>
  <c r="L104" i="66"/>
  <c r="F104" i="66" s="1"/>
  <c r="I105" i="66"/>
  <c r="C105" i="66" s="1"/>
  <c r="J105" i="66"/>
  <c r="D105" i="66" s="1"/>
  <c r="K105" i="66"/>
  <c r="E105" i="66" s="1"/>
  <c r="L105" i="66"/>
  <c r="F105" i="66" s="1"/>
  <c r="C106" i="66"/>
  <c r="D106" i="66"/>
  <c r="E106" i="66"/>
  <c r="F106" i="66"/>
  <c r="I107" i="66"/>
  <c r="C107" i="66" s="1"/>
  <c r="J107" i="66"/>
  <c r="D107" i="66" s="1"/>
  <c r="K107" i="66"/>
  <c r="E107" i="66" s="1"/>
  <c r="L107" i="66"/>
  <c r="F107" i="66" s="1"/>
  <c r="I108" i="66"/>
  <c r="C108" i="66" s="1"/>
  <c r="J108" i="66"/>
  <c r="D108" i="66" s="1"/>
  <c r="K108" i="66"/>
  <c r="E108" i="66" s="1"/>
  <c r="L108" i="66"/>
  <c r="F108" i="66" s="1"/>
  <c r="I109" i="66"/>
  <c r="C109" i="66" s="1"/>
  <c r="J109" i="66"/>
  <c r="D109" i="66" s="1"/>
  <c r="K109" i="66"/>
  <c r="E109" i="66" s="1"/>
  <c r="L109" i="66"/>
  <c r="F109" i="66" s="1"/>
  <c r="I110" i="66"/>
  <c r="C110" i="66" s="1"/>
  <c r="J110" i="66"/>
  <c r="D110" i="66" s="1"/>
  <c r="K110" i="66"/>
  <c r="E110" i="66" s="1"/>
  <c r="L110" i="66"/>
  <c r="F110" i="66" s="1"/>
  <c r="I111" i="66"/>
  <c r="C111" i="66" s="1"/>
  <c r="J111" i="66"/>
  <c r="D111" i="66" s="1"/>
  <c r="K111" i="66"/>
  <c r="E111" i="66" s="1"/>
  <c r="L111" i="66"/>
  <c r="F111" i="66" s="1"/>
  <c r="I112" i="66"/>
  <c r="C112" i="66" s="1"/>
  <c r="J112" i="66"/>
  <c r="D112" i="66" s="1"/>
  <c r="K112" i="66"/>
  <c r="E112" i="66" s="1"/>
  <c r="L112" i="66"/>
  <c r="F112" i="66" s="1"/>
  <c r="I113" i="66"/>
  <c r="C113" i="66" s="1"/>
  <c r="J113" i="66"/>
  <c r="D113" i="66" s="1"/>
  <c r="K113" i="66"/>
  <c r="E113" i="66" s="1"/>
  <c r="L113" i="66"/>
  <c r="F113" i="66" s="1"/>
  <c r="I114" i="66"/>
  <c r="C114" i="66" s="1"/>
  <c r="J114" i="66"/>
  <c r="D114" i="66" s="1"/>
  <c r="K114" i="66"/>
  <c r="E114" i="66" s="1"/>
  <c r="L114" i="66"/>
  <c r="F114" i="66" s="1"/>
  <c r="I115" i="66"/>
  <c r="C115" i="66" s="1"/>
  <c r="J115" i="66"/>
  <c r="D115" i="66" s="1"/>
  <c r="K115" i="66"/>
  <c r="E115" i="66" s="1"/>
  <c r="L115" i="66"/>
  <c r="F115" i="66" s="1"/>
  <c r="I116" i="66"/>
  <c r="C116" i="66" s="1"/>
  <c r="J116" i="66"/>
  <c r="D116" i="66" s="1"/>
  <c r="K116" i="66"/>
  <c r="E116" i="66" s="1"/>
  <c r="L116" i="66"/>
  <c r="F116" i="66" s="1"/>
  <c r="I117" i="66"/>
  <c r="C117" i="66" s="1"/>
  <c r="J117" i="66"/>
  <c r="D117" i="66" s="1"/>
  <c r="K117" i="66"/>
  <c r="E117" i="66" s="1"/>
  <c r="L117" i="66"/>
  <c r="F117" i="66" s="1"/>
  <c r="I118" i="66"/>
  <c r="C118" i="66" s="1"/>
  <c r="J118" i="66"/>
  <c r="D118" i="66" s="1"/>
  <c r="K118" i="66"/>
  <c r="E118" i="66" s="1"/>
  <c r="L118" i="66"/>
  <c r="F118" i="66" s="1"/>
  <c r="I119" i="66"/>
  <c r="C119" i="66" s="1"/>
  <c r="J119" i="66"/>
  <c r="D119" i="66" s="1"/>
  <c r="K119" i="66"/>
  <c r="E119" i="66" s="1"/>
  <c r="L119" i="66"/>
  <c r="F119" i="66" s="1"/>
  <c r="I120" i="66"/>
  <c r="C120" i="66" s="1"/>
  <c r="J120" i="66"/>
  <c r="D120" i="66" s="1"/>
  <c r="K120" i="66"/>
  <c r="E120" i="66" s="1"/>
  <c r="L120" i="66"/>
  <c r="F120" i="66" s="1"/>
  <c r="I121" i="66"/>
  <c r="C121" i="66" s="1"/>
  <c r="J121" i="66"/>
  <c r="D121" i="66" s="1"/>
  <c r="K121" i="66"/>
  <c r="E121" i="66" s="1"/>
  <c r="L121" i="66"/>
  <c r="F121" i="66" s="1"/>
  <c r="I122" i="66"/>
  <c r="C122" i="66" s="1"/>
  <c r="J122" i="66"/>
  <c r="D122" i="66" s="1"/>
  <c r="K122" i="66"/>
  <c r="E122" i="66" s="1"/>
  <c r="L122" i="66"/>
  <c r="F122" i="66" s="1"/>
  <c r="I123" i="66"/>
  <c r="C123" i="66" s="1"/>
  <c r="J123" i="66"/>
  <c r="D123" i="66" s="1"/>
  <c r="K123" i="66"/>
  <c r="E123" i="66" s="1"/>
  <c r="L123" i="66"/>
  <c r="F123" i="66" s="1"/>
  <c r="I124" i="66"/>
  <c r="C124" i="66" s="1"/>
  <c r="J124" i="66"/>
  <c r="D124" i="66" s="1"/>
  <c r="K124" i="66"/>
  <c r="E124" i="66" s="1"/>
  <c r="L124" i="66"/>
  <c r="F124" i="66" s="1"/>
  <c r="C125" i="66"/>
  <c r="D125" i="66"/>
  <c r="E125" i="66"/>
  <c r="F125" i="66"/>
  <c r="I126" i="66"/>
  <c r="C126" i="66" s="1"/>
  <c r="J126" i="66"/>
  <c r="D126" i="66" s="1"/>
  <c r="K126" i="66"/>
  <c r="E126" i="66" s="1"/>
  <c r="L126" i="66"/>
  <c r="F126" i="66" s="1"/>
  <c r="I127" i="66"/>
  <c r="C127" i="66" s="1"/>
  <c r="J127" i="66"/>
  <c r="D127" i="66" s="1"/>
  <c r="K127" i="66"/>
  <c r="E127" i="66" s="1"/>
  <c r="L127" i="66"/>
  <c r="F127" i="66" s="1"/>
  <c r="I128" i="66"/>
  <c r="C128" i="66" s="1"/>
  <c r="J128" i="66"/>
  <c r="D128" i="66" s="1"/>
  <c r="K128" i="66"/>
  <c r="E128" i="66" s="1"/>
  <c r="L128" i="66"/>
  <c r="F128" i="66" s="1"/>
  <c r="I129" i="66"/>
  <c r="C129" i="66" s="1"/>
  <c r="J129" i="66"/>
  <c r="D129" i="66" s="1"/>
  <c r="K129" i="66"/>
  <c r="E129" i="66" s="1"/>
  <c r="L129" i="66"/>
  <c r="F129" i="66" s="1"/>
  <c r="I130" i="66"/>
  <c r="C130" i="66" s="1"/>
  <c r="J130" i="66"/>
  <c r="D130" i="66"/>
  <c r="K130" i="66"/>
  <c r="E130" i="66" s="1"/>
  <c r="L130" i="66"/>
  <c r="F130" i="66" s="1"/>
  <c r="I131" i="66"/>
  <c r="C131" i="66" s="1"/>
  <c r="J131" i="66"/>
  <c r="D131" i="66" s="1"/>
  <c r="K131" i="66"/>
  <c r="E131" i="66" s="1"/>
  <c r="L131" i="66"/>
  <c r="F131" i="66" s="1"/>
  <c r="C132" i="66"/>
  <c r="D132" i="66"/>
  <c r="E132" i="66"/>
  <c r="F132" i="66"/>
  <c r="I133" i="66"/>
  <c r="C133" i="66" s="1"/>
  <c r="J133" i="66"/>
  <c r="D133" i="66" s="1"/>
  <c r="K133" i="66"/>
  <c r="E133" i="66" s="1"/>
  <c r="L133" i="66"/>
  <c r="F133" i="66" s="1"/>
  <c r="I134" i="66"/>
  <c r="C134" i="66" s="1"/>
  <c r="J134" i="66"/>
  <c r="D134" i="66" s="1"/>
  <c r="K134" i="66"/>
  <c r="E134" i="66" s="1"/>
  <c r="L134" i="66"/>
  <c r="F134" i="66" s="1"/>
  <c r="I135" i="66"/>
  <c r="C135" i="66" s="1"/>
  <c r="J135" i="66"/>
  <c r="D135" i="66" s="1"/>
  <c r="K135" i="66"/>
  <c r="E135" i="66" s="1"/>
  <c r="L135" i="66"/>
  <c r="F135" i="66" s="1"/>
  <c r="I136" i="66"/>
  <c r="C136" i="66" s="1"/>
  <c r="J136" i="66"/>
  <c r="D136" i="66" s="1"/>
  <c r="K136" i="66"/>
  <c r="E136" i="66" s="1"/>
  <c r="L136" i="66"/>
  <c r="F136" i="66" s="1"/>
  <c r="I137" i="66"/>
  <c r="C137" i="66" s="1"/>
  <c r="J137" i="66"/>
  <c r="D137" i="66" s="1"/>
  <c r="K137" i="66"/>
  <c r="E137" i="66" s="1"/>
  <c r="L137" i="66"/>
  <c r="F137" i="66" s="1"/>
  <c r="I138" i="66"/>
  <c r="C138" i="66" s="1"/>
  <c r="J138" i="66"/>
  <c r="D138" i="66" s="1"/>
  <c r="K138" i="66"/>
  <c r="E138" i="66" s="1"/>
  <c r="L138" i="66"/>
  <c r="F138" i="66" s="1"/>
  <c r="C139" i="66"/>
  <c r="D139" i="66"/>
  <c r="E139" i="66"/>
  <c r="F139" i="66"/>
  <c r="I140" i="66"/>
  <c r="C140" i="66" s="1"/>
  <c r="J140" i="66"/>
  <c r="D140" i="66" s="1"/>
  <c r="K140" i="66"/>
  <c r="E140" i="66" s="1"/>
  <c r="L140" i="66"/>
  <c r="F140" i="66" s="1"/>
  <c r="I141" i="66"/>
  <c r="C141" i="66" s="1"/>
  <c r="J141" i="66"/>
  <c r="D141" i="66" s="1"/>
  <c r="K141" i="66"/>
  <c r="E141" i="66" s="1"/>
  <c r="L141" i="66"/>
  <c r="F141" i="66" s="1"/>
  <c r="I142" i="66"/>
  <c r="C142" i="66" s="1"/>
  <c r="J142" i="66"/>
  <c r="D142" i="66" s="1"/>
  <c r="K142" i="66"/>
  <c r="E142" i="66" s="1"/>
  <c r="L142" i="66"/>
  <c r="F142" i="66" s="1"/>
  <c r="I143" i="66"/>
  <c r="C143" i="66" s="1"/>
  <c r="J143" i="66"/>
  <c r="D143" i="66" s="1"/>
  <c r="K143" i="66"/>
  <c r="E143" i="66" s="1"/>
  <c r="L143" i="66"/>
  <c r="F143" i="66" s="1"/>
  <c r="I144" i="66"/>
  <c r="C144" i="66" s="1"/>
  <c r="J144" i="66"/>
  <c r="D144" i="66" s="1"/>
  <c r="K144" i="66"/>
  <c r="E144" i="66" s="1"/>
  <c r="L144" i="66"/>
  <c r="F144" i="66" s="1"/>
  <c r="I145" i="66"/>
  <c r="C145" i="66" s="1"/>
  <c r="J145" i="66"/>
  <c r="D145" i="66" s="1"/>
  <c r="K145" i="66"/>
  <c r="E145" i="66" s="1"/>
  <c r="L145" i="66"/>
  <c r="F145" i="66" s="1"/>
  <c r="I146" i="66"/>
  <c r="C146" i="66" s="1"/>
  <c r="J146" i="66"/>
  <c r="D146" i="66" s="1"/>
  <c r="K146" i="66"/>
  <c r="E146" i="66" s="1"/>
  <c r="L146" i="66"/>
  <c r="F146" i="66" s="1"/>
  <c r="I147" i="66"/>
  <c r="C147" i="66" s="1"/>
  <c r="J147" i="66"/>
  <c r="D147" i="66" s="1"/>
  <c r="K147" i="66"/>
  <c r="E147" i="66" s="1"/>
  <c r="L147" i="66"/>
  <c r="F147" i="66" s="1"/>
  <c r="I148" i="66"/>
  <c r="C148" i="66" s="1"/>
  <c r="J148" i="66"/>
  <c r="D148" i="66" s="1"/>
  <c r="K148" i="66"/>
  <c r="E148" i="66" s="1"/>
  <c r="L148" i="66"/>
  <c r="F148" i="66" s="1"/>
  <c r="I149" i="66"/>
  <c r="C149" i="66" s="1"/>
  <c r="J149" i="66"/>
  <c r="D149" i="66"/>
  <c r="K149" i="66"/>
  <c r="E149" i="66" s="1"/>
  <c r="L149" i="66"/>
  <c r="F149" i="66" s="1"/>
  <c r="I150" i="66"/>
  <c r="C150" i="66" s="1"/>
  <c r="J150" i="66"/>
  <c r="D150" i="66" s="1"/>
  <c r="K150" i="66"/>
  <c r="E150" i="66" s="1"/>
  <c r="L150" i="66"/>
  <c r="F150" i="66" s="1"/>
  <c r="I151" i="66"/>
  <c r="C151" i="66" s="1"/>
  <c r="J151" i="66"/>
  <c r="D151" i="66" s="1"/>
  <c r="K151" i="66"/>
  <c r="E151" i="66" s="1"/>
  <c r="L151" i="66"/>
  <c r="F151" i="66" s="1"/>
  <c r="I152" i="66"/>
  <c r="C152" i="66" s="1"/>
  <c r="J152" i="66"/>
  <c r="D152" i="66" s="1"/>
  <c r="K152" i="66"/>
  <c r="E152" i="66" s="1"/>
  <c r="L152" i="66"/>
  <c r="F152" i="66" s="1"/>
  <c r="C153" i="66"/>
  <c r="D153" i="66"/>
  <c r="E153" i="66"/>
  <c r="F153" i="66"/>
  <c r="I154" i="66"/>
  <c r="C154" i="66" s="1"/>
  <c r="J154" i="66"/>
  <c r="D154" i="66" s="1"/>
  <c r="K154" i="66"/>
  <c r="E154" i="66" s="1"/>
  <c r="L154" i="66"/>
  <c r="F154" i="66" s="1"/>
  <c r="I155" i="66"/>
  <c r="C155" i="66" s="1"/>
  <c r="J155" i="66"/>
  <c r="D155" i="66" s="1"/>
  <c r="K155" i="66"/>
  <c r="E155" i="66" s="1"/>
  <c r="L155" i="66"/>
  <c r="F155" i="66" s="1"/>
  <c r="I156" i="66"/>
  <c r="C156" i="66" s="1"/>
  <c r="J156" i="66"/>
  <c r="D156" i="66" s="1"/>
  <c r="K156" i="66"/>
  <c r="E156" i="66" s="1"/>
  <c r="L156" i="66"/>
  <c r="F156" i="66" s="1"/>
  <c r="I157" i="66"/>
  <c r="C157" i="66" s="1"/>
  <c r="J157" i="66"/>
  <c r="D157" i="66" s="1"/>
  <c r="K157" i="66"/>
  <c r="E157" i="66" s="1"/>
  <c r="L157" i="66"/>
  <c r="F157" i="66" s="1"/>
  <c r="I158" i="66"/>
  <c r="C158" i="66" s="1"/>
  <c r="J158" i="66"/>
  <c r="D158" i="66" s="1"/>
  <c r="K158" i="66"/>
  <c r="E158" i="66" s="1"/>
  <c r="L158" i="66"/>
  <c r="F158" i="66" s="1"/>
  <c r="I159" i="66"/>
  <c r="C159" i="66" s="1"/>
  <c r="J159" i="66"/>
  <c r="D159" i="66" s="1"/>
  <c r="K159" i="66"/>
  <c r="E159" i="66" s="1"/>
  <c r="L159" i="66"/>
  <c r="F159" i="66" s="1"/>
  <c r="I160" i="66"/>
  <c r="C160" i="66" s="1"/>
  <c r="J160" i="66"/>
  <c r="D160" i="66" s="1"/>
  <c r="K160" i="66"/>
  <c r="E160" i="66" s="1"/>
  <c r="L160" i="66"/>
  <c r="F160" i="66" s="1"/>
  <c r="I161" i="66"/>
  <c r="C161" i="66" s="1"/>
  <c r="J161" i="66"/>
  <c r="D161" i="66" s="1"/>
  <c r="K161" i="66"/>
  <c r="E161" i="66" s="1"/>
  <c r="L161" i="66"/>
  <c r="F161" i="66" s="1"/>
  <c r="I162" i="66"/>
  <c r="C162" i="66" s="1"/>
  <c r="J162" i="66"/>
  <c r="D162" i="66" s="1"/>
  <c r="K162" i="66"/>
  <c r="E162" i="66" s="1"/>
  <c r="L162" i="66"/>
  <c r="F162" i="66" s="1"/>
  <c r="I163" i="66"/>
  <c r="C163" i="66" s="1"/>
  <c r="J163" i="66"/>
  <c r="D163" i="66" s="1"/>
  <c r="K163" i="66"/>
  <c r="E163" i="66" s="1"/>
  <c r="L163" i="66"/>
  <c r="F163" i="66" s="1"/>
  <c r="I164" i="66"/>
  <c r="C164" i="66" s="1"/>
  <c r="J164" i="66"/>
  <c r="D164" i="66" s="1"/>
  <c r="K164" i="66"/>
  <c r="E164" i="66" s="1"/>
  <c r="L164" i="66"/>
  <c r="F164" i="66" s="1"/>
  <c r="I165" i="66"/>
  <c r="C165" i="66" s="1"/>
  <c r="J165" i="66"/>
  <c r="D165" i="66" s="1"/>
  <c r="K165" i="66"/>
  <c r="E165" i="66" s="1"/>
  <c r="L165" i="66"/>
  <c r="F165" i="66" s="1"/>
  <c r="I166" i="66"/>
  <c r="C166" i="66" s="1"/>
  <c r="J166" i="66"/>
  <c r="D166" i="66" s="1"/>
  <c r="K166" i="66"/>
  <c r="E166" i="66" s="1"/>
  <c r="L166" i="66"/>
  <c r="F166" i="66" s="1"/>
  <c r="I167" i="66"/>
  <c r="C167" i="66" s="1"/>
  <c r="J167" i="66"/>
  <c r="D167" i="66" s="1"/>
  <c r="K167" i="66"/>
  <c r="E167" i="66" s="1"/>
  <c r="L167" i="66"/>
  <c r="F167" i="66" s="1"/>
  <c r="I168" i="66"/>
  <c r="C168" i="66" s="1"/>
  <c r="J168" i="66"/>
  <c r="D168" i="66" s="1"/>
  <c r="K168" i="66"/>
  <c r="E168" i="66" s="1"/>
  <c r="L168" i="66"/>
  <c r="F168" i="66" s="1"/>
  <c r="I169" i="66"/>
  <c r="C169" i="66" s="1"/>
  <c r="J169" i="66"/>
  <c r="D169" i="66" s="1"/>
  <c r="K169" i="66"/>
  <c r="E169" i="66" s="1"/>
  <c r="L169" i="66"/>
  <c r="F169" i="66" s="1"/>
  <c r="I170" i="66"/>
  <c r="C170" i="66" s="1"/>
  <c r="J170" i="66"/>
  <c r="D170" i="66" s="1"/>
  <c r="K170" i="66"/>
  <c r="E170" i="66" s="1"/>
  <c r="L170" i="66"/>
  <c r="F170" i="66" s="1"/>
  <c r="I171" i="66"/>
  <c r="C171" i="66" s="1"/>
  <c r="J171" i="66"/>
  <c r="D171" i="66" s="1"/>
  <c r="K171" i="66"/>
  <c r="E171" i="66" s="1"/>
  <c r="L171" i="66"/>
  <c r="F171" i="66" s="1"/>
  <c r="I172" i="66"/>
  <c r="C172" i="66" s="1"/>
  <c r="J172" i="66"/>
  <c r="D172" i="66" s="1"/>
  <c r="K172" i="66"/>
  <c r="E172" i="66" s="1"/>
  <c r="L172" i="66"/>
  <c r="F172" i="66" s="1"/>
  <c r="I173" i="66"/>
  <c r="C173" i="66" s="1"/>
  <c r="J173" i="66"/>
  <c r="D173" i="66" s="1"/>
  <c r="K173" i="66"/>
  <c r="E173" i="66" s="1"/>
  <c r="L173" i="66"/>
  <c r="F173" i="66" s="1"/>
  <c r="I174" i="66"/>
  <c r="C174" i="66" s="1"/>
  <c r="J174" i="66"/>
  <c r="D174" i="66" s="1"/>
  <c r="K174" i="66"/>
  <c r="E174" i="66" s="1"/>
  <c r="L174" i="66"/>
  <c r="F174" i="66" s="1"/>
  <c r="I175" i="66"/>
  <c r="C175" i="66" s="1"/>
  <c r="J175" i="66"/>
  <c r="D175" i="66" s="1"/>
  <c r="K175" i="66"/>
  <c r="E175" i="66" s="1"/>
  <c r="L175" i="66"/>
  <c r="F175" i="66" s="1"/>
  <c r="I176" i="66"/>
  <c r="C176" i="66" s="1"/>
  <c r="J176" i="66"/>
  <c r="D176" i="66" s="1"/>
  <c r="K176" i="66"/>
  <c r="E176" i="66" s="1"/>
  <c r="L176" i="66"/>
  <c r="F176" i="66" s="1"/>
  <c r="I177" i="66"/>
  <c r="C177" i="66" s="1"/>
  <c r="J177" i="66"/>
  <c r="D177" i="66" s="1"/>
  <c r="K177" i="66"/>
  <c r="E177" i="66" s="1"/>
  <c r="L177" i="66"/>
  <c r="F177" i="66"/>
  <c r="I178" i="66"/>
  <c r="C178" i="66" s="1"/>
  <c r="J178" i="66"/>
  <c r="D178" i="66" s="1"/>
  <c r="K178" i="66"/>
  <c r="E178" i="66" s="1"/>
  <c r="L178" i="66"/>
  <c r="F178" i="66" s="1"/>
  <c r="C179" i="66"/>
  <c r="D179" i="66"/>
  <c r="E179" i="66"/>
  <c r="F179" i="66"/>
  <c r="I180" i="66"/>
  <c r="C180" i="66" s="1"/>
  <c r="J180" i="66"/>
  <c r="D180" i="66" s="1"/>
  <c r="K180" i="66"/>
  <c r="E180" i="66" s="1"/>
  <c r="L180" i="66"/>
  <c r="F180" i="66" s="1"/>
  <c r="I181" i="66"/>
  <c r="C181" i="66" s="1"/>
  <c r="J181" i="66"/>
  <c r="D181" i="66" s="1"/>
  <c r="K181" i="66"/>
  <c r="E181" i="66" s="1"/>
  <c r="L181" i="66"/>
  <c r="F181" i="66" s="1"/>
  <c r="I182" i="66"/>
  <c r="C182" i="66" s="1"/>
  <c r="J182" i="66"/>
  <c r="D182" i="66" s="1"/>
  <c r="K182" i="66"/>
  <c r="E182" i="66" s="1"/>
  <c r="L182" i="66"/>
  <c r="F182" i="66" s="1"/>
  <c r="I183" i="66"/>
  <c r="C183" i="66" s="1"/>
  <c r="J183" i="66"/>
  <c r="D183" i="66" s="1"/>
  <c r="K183" i="66"/>
  <c r="E183" i="66" s="1"/>
  <c r="L183" i="66"/>
  <c r="F183" i="66" s="1"/>
  <c r="I184" i="66"/>
  <c r="C184" i="66" s="1"/>
  <c r="J184" i="66"/>
  <c r="D184" i="66" s="1"/>
  <c r="K184" i="66"/>
  <c r="E184" i="66" s="1"/>
  <c r="L184" i="66"/>
  <c r="F184" i="66" s="1"/>
  <c r="I185" i="66"/>
  <c r="C185" i="66" s="1"/>
  <c r="J185" i="66"/>
  <c r="D185" i="66" s="1"/>
  <c r="K185" i="66"/>
  <c r="E185" i="66" s="1"/>
  <c r="L185" i="66"/>
  <c r="F185" i="66" s="1"/>
  <c r="I186" i="66"/>
  <c r="C186" i="66" s="1"/>
  <c r="J186" i="66"/>
  <c r="D186" i="66" s="1"/>
  <c r="K186" i="66"/>
  <c r="E186" i="66" s="1"/>
  <c r="L186" i="66"/>
  <c r="F186" i="66" s="1"/>
  <c r="I187" i="66"/>
  <c r="C187" i="66" s="1"/>
  <c r="J187" i="66"/>
  <c r="D187" i="66" s="1"/>
  <c r="K187" i="66"/>
  <c r="E187" i="66" s="1"/>
  <c r="L187" i="66"/>
  <c r="F187" i="66" s="1"/>
  <c r="I188" i="66"/>
  <c r="C188" i="66" s="1"/>
  <c r="J188" i="66"/>
  <c r="D188" i="66" s="1"/>
  <c r="K188" i="66"/>
  <c r="E188" i="66" s="1"/>
  <c r="L188" i="66"/>
  <c r="F188" i="66" s="1"/>
  <c r="I189" i="66"/>
  <c r="C189" i="66" s="1"/>
  <c r="J189" i="66"/>
  <c r="D189" i="66" s="1"/>
  <c r="K189" i="66"/>
  <c r="E189" i="66" s="1"/>
  <c r="L189" i="66"/>
  <c r="F189" i="66" s="1"/>
  <c r="I190" i="66"/>
  <c r="C190" i="66" s="1"/>
  <c r="J190" i="66"/>
  <c r="D190" i="66" s="1"/>
  <c r="K190" i="66"/>
  <c r="E190" i="66" s="1"/>
  <c r="L190" i="66"/>
  <c r="F190" i="66" s="1"/>
  <c r="I191" i="66"/>
  <c r="C191" i="66" s="1"/>
  <c r="J191" i="66"/>
  <c r="D191" i="66" s="1"/>
  <c r="K191" i="66"/>
  <c r="E191" i="66" s="1"/>
  <c r="L191" i="66"/>
  <c r="F191" i="66" s="1"/>
  <c r="I192" i="66"/>
  <c r="C192" i="66" s="1"/>
  <c r="J192" i="66"/>
  <c r="D192" i="66" s="1"/>
  <c r="K192" i="66"/>
  <c r="E192" i="66" s="1"/>
  <c r="L192" i="66"/>
  <c r="F192" i="66" s="1"/>
  <c r="I193" i="66"/>
  <c r="C193" i="66" s="1"/>
  <c r="J193" i="66"/>
  <c r="D193" i="66" s="1"/>
  <c r="K193" i="66"/>
  <c r="E193" i="66" s="1"/>
  <c r="L193" i="66"/>
  <c r="F193" i="66" s="1"/>
  <c r="I194" i="66"/>
  <c r="C194" i="66" s="1"/>
  <c r="J194" i="66"/>
  <c r="D194" i="66" s="1"/>
  <c r="K194" i="66"/>
  <c r="E194" i="66" s="1"/>
  <c r="L194" i="66"/>
  <c r="F194" i="66" s="1"/>
  <c r="I195" i="66"/>
  <c r="C195" i="66" s="1"/>
  <c r="J195" i="66"/>
  <c r="D195" i="66" s="1"/>
  <c r="K195" i="66"/>
  <c r="E195" i="66" s="1"/>
  <c r="L195" i="66"/>
  <c r="F195" i="66" s="1"/>
  <c r="I196" i="66"/>
  <c r="C196" i="66" s="1"/>
  <c r="J196" i="66"/>
  <c r="D196" i="66" s="1"/>
  <c r="K196" i="66"/>
  <c r="E196" i="66" s="1"/>
  <c r="L196" i="66"/>
  <c r="F196" i="66" s="1"/>
  <c r="I197" i="66"/>
  <c r="C197" i="66" s="1"/>
  <c r="J197" i="66"/>
  <c r="D197" i="66" s="1"/>
  <c r="K197" i="66"/>
  <c r="E197" i="66" s="1"/>
  <c r="L197" i="66"/>
  <c r="F197" i="66" s="1"/>
  <c r="I198" i="66"/>
  <c r="C198" i="66" s="1"/>
  <c r="J198" i="66"/>
  <c r="D198" i="66" s="1"/>
  <c r="K198" i="66"/>
  <c r="E198" i="66" s="1"/>
  <c r="L198" i="66"/>
  <c r="F198" i="66" s="1"/>
  <c r="I199" i="66"/>
  <c r="C199" i="66" s="1"/>
  <c r="J199" i="66"/>
  <c r="D199" i="66" s="1"/>
  <c r="K199" i="66"/>
  <c r="E199" i="66" s="1"/>
  <c r="L199" i="66"/>
  <c r="F199" i="66" s="1"/>
  <c r="I200" i="66"/>
  <c r="C200" i="66" s="1"/>
  <c r="J200" i="66"/>
  <c r="D200" i="66" s="1"/>
  <c r="K200" i="66"/>
  <c r="E200" i="66" s="1"/>
  <c r="L200" i="66"/>
  <c r="F200" i="66" s="1"/>
  <c r="I201" i="66"/>
  <c r="C201" i="66" s="1"/>
  <c r="J201" i="66"/>
  <c r="D201" i="66" s="1"/>
  <c r="K201" i="66"/>
  <c r="E201" i="66" s="1"/>
  <c r="L201" i="66"/>
  <c r="F201" i="66" s="1"/>
  <c r="I202" i="66"/>
  <c r="C202" i="66" s="1"/>
  <c r="J202" i="66"/>
  <c r="D202" i="66" s="1"/>
  <c r="K202" i="66"/>
  <c r="E202" i="66" s="1"/>
  <c r="L202" i="66"/>
  <c r="F202" i="66" s="1"/>
  <c r="I203" i="66"/>
  <c r="C203" i="66" s="1"/>
  <c r="J203" i="66"/>
  <c r="D203" i="66" s="1"/>
  <c r="K203" i="66"/>
  <c r="E203" i="66" s="1"/>
  <c r="L203" i="66"/>
  <c r="F203" i="66" s="1"/>
  <c r="I204" i="66"/>
  <c r="C204" i="66" s="1"/>
  <c r="J204" i="66"/>
  <c r="D204" i="66" s="1"/>
  <c r="K204" i="66"/>
  <c r="E204" i="66" s="1"/>
  <c r="L204" i="66"/>
  <c r="F204" i="66" s="1"/>
  <c r="I205" i="66"/>
  <c r="C205" i="66" s="1"/>
  <c r="J205" i="66"/>
  <c r="D205" i="66" s="1"/>
  <c r="K205" i="66"/>
  <c r="E205" i="66" s="1"/>
  <c r="L205" i="66"/>
  <c r="F205" i="66" s="1"/>
  <c r="I206" i="66"/>
  <c r="C206" i="66" s="1"/>
  <c r="J206" i="66"/>
  <c r="D206" i="66" s="1"/>
  <c r="K206" i="66"/>
  <c r="E206" i="66" s="1"/>
  <c r="L206" i="66"/>
  <c r="F206" i="66" s="1"/>
  <c r="I207" i="66"/>
  <c r="C207" i="66" s="1"/>
  <c r="J207" i="66"/>
  <c r="D207" i="66" s="1"/>
  <c r="K207" i="66"/>
  <c r="E207" i="66" s="1"/>
  <c r="L207" i="66"/>
  <c r="F207" i="66" s="1"/>
  <c r="I208" i="66"/>
  <c r="C208" i="66" s="1"/>
  <c r="J208" i="66"/>
  <c r="D208" i="66" s="1"/>
  <c r="K208" i="66"/>
  <c r="E208" i="66" s="1"/>
  <c r="L208" i="66"/>
  <c r="F208" i="66" s="1"/>
  <c r="I209" i="66"/>
  <c r="C209" i="66" s="1"/>
  <c r="J209" i="66"/>
  <c r="D209" i="66" s="1"/>
  <c r="K209" i="66"/>
  <c r="E209" i="66" s="1"/>
  <c r="L209" i="66"/>
  <c r="F209" i="66" s="1"/>
  <c r="I210" i="66"/>
  <c r="C210" i="66" s="1"/>
  <c r="J210" i="66"/>
  <c r="D210" i="66" s="1"/>
  <c r="K210" i="66"/>
  <c r="E210" i="66" s="1"/>
  <c r="L210" i="66"/>
  <c r="F210" i="66" s="1"/>
  <c r="I211" i="66"/>
  <c r="C211" i="66" s="1"/>
  <c r="J211" i="66"/>
  <c r="D211" i="66" s="1"/>
  <c r="K211" i="66"/>
  <c r="E211" i="66" s="1"/>
  <c r="L211" i="66"/>
  <c r="F211" i="66" s="1"/>
  <c r="I212" i="66"/>
  <c r="C212" i="66" s="1"/>
  <c r="J212" i="66"/>
  <c r="D212" i="66" s="1"/>
  <c r="K212" i="66"/>
  <c r="E212" i="66" s="1"/>
  <c r="L212" i="66"/>
  <c r="F212" i="66" s="1"/>
  <c r="I213" i="66"/>
  <c r="C213" i="66" s="1"/>
  <c r="J213" i="66"/>
  <c r="D213" i="66" s="1"/>
  <c r="K213" i="66"/>
  <c r="E213" i="66" s="1"/>
  <c r="L213" i="66"/>
  <c r="F213" i="66" s="1"/>
  <c r="I214" i="66"/>
  <c r="C214" i="66" s="1"/>
  <c r="J214" i="66"/>
  <c r="D214" i="66" s="1"/>
  <c r="K214" i="66"/>
  <c r="E214" i="66" s="1"/>
  <c r="L214" i="66"/>
  <c r="F214" i="66" s="1"/>
  <c r="I215" i="66"/>
  <c r="C215" i="66" s="1"/>
  <c r="J215" i="66"/>
  <c r="D215" i="66" s="1"/>
  <c r="K215" i="66"/>
  <c r="E215" i="66" s="1"/>
  <c r="L215" i="66"/>
  <c r="F215" i="66" s="1"/>
  <c r="I216" i="66"/>
  <c r="C216" i="66" s="1"/>
  <c r="J216" i="66"/>
  <c r="D216" i="66" s="1"/>
  <c r="K216" i="66"/>
  <c r="E216" i="66" s="1"/>
  <c r="L216" i="66"/>
  <c r="F216" i="66" s="1"/>
  <c r="I217" i="66"/>
  <c r="C217" i="66" s="1"/>
  <c r="J217" i="66"/>
  <c r="D217" i="66" s="1"/>
  <c r="K217" i="66"/>
  <c r="E217" i="66" s="1"/>
  <c r="L217" i="66"/>
  <c r="F217" i="66" s="1"/>
  <c r="I218" i="66"/>
  <c r="C218" i="66" s="1"/>
  <c r="J218" i="66"/>
  <c r="D218" i="66" s="1"/>
  <c r="K218" i="66"/>
  <c r="E218" i="66" s="1"/>
  <c r="L218" i="66"/>
  <c r="F218" i="66" s="1"/>
  <c r="I219" i="66"/>
  <c r="C219" i="66" s="1"/>
  <c r="J219" i="66"/>
  <c r="D219" i="66" s="1"/>
  <c r="K219" i="66"/>
  <c r="E219" i="66" s="1"/>
  <c r="L219" i="66"/>
  <c r="F219" i="66" s="1"/>
  <c r="I220" i="66"/>
  <c r="C220" i="66" s="1"/>
  <c r="J220" i="66"/>
  <c r="D220" i="66" s="1"/>
  <c r="K220" i="66"/>
  <c r="E220" i="66" s="1"/>
  <c r="L220" i="66"/>
  <c r="F220" i="66" s="1"/>
  <c r="I221" i="66"/>
  <c r="C221" i="66" s="1"/>
  <c r="J221" i="66"/>
  <c r="D221" i="66" s="1"/>
  <c r="K221" i="66"/>
  <c r="E221" i="66" s="1"/>
  <c r="L221" i="66"/>
  <c r="F221" i="66" s="1"/>
  <c r="I222" i="66"/>
  <c r="C222" i="66" s="1"/>
  <c r="J222" i="66"/>
  <c r="D222" i="66" s="1"/>
  <c r="K222" i="66"/>
  <c r="E222" i="66" s="1"/>
  <c r="L222" i="66"/>
  <c r="F222" i="66" s="1"/>
  <c r="I223" i="66"/>
  <c r="C223" i="66" s="1"/>
  <c r="J223" i="66"/>
  <c r="D223" i="66" s="1"/>
  <c r="K223" i="66"/>
  <c r="E223" i="66" s="1"/>
  <c r="L223" i="66"/>
  <c r="F223" i="66" s="1"/>
  <c r="I224" i="66"/>
  <c r="C224" i="66" s="1"/>
  <c r="J224" i="66"/>
  <c r="D224" i="66" s="1"/>
  <c r="K224" i="66"/>
  <c r="E224" i="66" s="1"/>
  <c r="L224" i="66"/>
  <c r="F224" i="66" s="1"/>
  <c r="I225" i="66"/>
  <c r="C225" i="66" s="1"/>
  <c r="J225" i="66"/>
  <c r="D225" i="66" s="1"/>
  <c r="K225" i="66"/>
  <c r="E225" i="66" s="1"/>
  <c r="L225" i="66"/>
  <c r="F225" i="66" s="1"/>
  <c r="I226" i="66"/>
  <c r="C226" i="66" s="1"/>
  <c r="J226" i="66"/>
  <c r="D226" i="66" s="1"/>
  <c r="K226" i="66"/>
  <c r="E226" i="66" s="1"/>
  <c r="L226" i="66"/>
  <c r="F226" i="66" s="1"/>
  <c r="I227" i="66"/>
  <c r="C227" i="66" s="1"/>
  <c r="J227" i="66"/>
  <c r="D227" i="66" s="1"/>
  <c r="K227" i="66"/>
  <c r="E227" i="66" s="1"/>
  <c r="L227" i="66"/>
  <c r="F227" i="66" s="1"/>
  <c r="I228" i="66"/>
  <c r="C228" i="66" s="1"/>
  <c r="J228" i="66"/>
  <c r="D228" i="66" s="1"/>
  <c r="K228" i="66"/>
  <c r="E228" i="66" s="1"/>
  <c r="L228" i="66"/>
  <c r="F228" i="66" s="1"/>
  <c r="I229" i="66"/>
  <c r="C229" i="66" s="1"/>
  <c r="J229" i="66"/>
  <c r="D229" i="66" s="1"/>
  <c r="K229" i="66"/>
  <c r="E229" i="66" s="1"/>
  <c r="L229" i="66"/>
  <c r="F229" i="66" s="1"/>
  <c r="I230" i="66"/>
  <c r="C230" i="66" s="1"/>
  <c r="J230" i="66"/>
  <c r="D230" i="66" s="1"/>
  <c r="K230" i="66"/>
  <c r="E230" i="66" s="1"/>
  <c r="L230" i="66"/>
  <c r="F230" i="66" s="1"/>
  <c r="I231" i="66"/>
  <c r="C231" i="66" s="1"/>
  <c r="J231" i="66"/>
  <c r="D231" i="66" s="1"/>
  <c r="K231" i="66"/>
  <c r="E231" i="66" s="1"/>
  <c r="L231" i="66"/>
  <c r="F231" i="66" s="1"/>
  <c r="I232" i="66"/>
  <c r="C232" i="66" s="1"/>
  <c r="J232" i="66"/>
  <c r="D232" i="66" s="1"/>
  <c r="K232" i="66"/>
  <c r="E232" i="66" s="1"/>
  <c r="L232" i="66"/>
  <c r="F232" i="66" s="1"/>
  <c r="I233" i="66"/>
  <c r="C233" i="66" s="1"/>
  <c r="J233" i="66"/>
  <c r="D233" i="66" s="1"/>
  <c r="K233" i="66"/>
  <c r="E233" i="66" s="1"/>
  <c r="L233" i="66"/>
  <c r="F233" i="66" s="1"/>
  <c r="I234" i="66"/>
  <c r="C234" i="66" s="1"/>
  <c r="J234" i="66"/>
  <c r="D234" i="66" s="1"/>
  <c r="K234" i="66"/>
  <c r="E234" i="66" s="1"/>
  <c r="L234" i="66"/>
  <c r="F234" i="66" s="1"/>
  <c r="I235" i="66"/>
  <c r="C235" i="66" s="1"/>
  <c r="J235" i="66"/>
  <c r="D235" i="66" s="1"/>
  <c r="K235" i="66"/>
  <c r="E235" i="66" s="1"/>
  <c r="L235" i="66"/>
  <c r="F235" i="66" s="1"/>
  <c r="I236" i="66"/>
  <c r="C236" i="66" s="1"/>
  <c r="J236" i="66"/>
  <c r="D236" i="66" s="1"/>
  <c r="K236" i="66"/>
  <c r="E236" i="66" s="1"/>
  <c r="L236" i="66"/>
  <c r="F236" i="66" s="1"/>
  <c r="I237" i="66"/>
  <c r="C237" i="66" s="1"/>
  <c r="J237" i="66"/>
  <c r="D237" i="66" s="1"/>
  <c r="K237" i="66"/>
  <c r="E237" i="66" s="1"/>
  <c r="L237" i="66"/>
  <c r="F237" i="66" s="1"/>
  <c r="I238" i="66"/>
  <c r="C238" i="66" s="1"/>
  <c r="J238" i="66"/>
  <c r="D238" i="66" s="1"/>
  <c r="K238" i="66"/>
  <c r="E238" i="66" s="1"/>
  <c r="L238" i="66"/>
  <c r="F238" i="66" s="1"/>
  <c r="I239" i="66"/>
  <c r="C239" i="66" s="1"/>
  <c r="J239" i="66"/>
  <c r="D239" i="66" s="1"/>
  <c r="K239" i="66"/>
  <c r="E239" i="66" s="1"/>
  <c r="L239" i="66"/>
  <c r="F239" i="66" s="1"/>
  <c r="I240" i="66"/>
  <c r="C240" i="66" s="1"/>
  <c r="J240" i="66"/>
  <c r="D240" i="66" s="1"/>
  <c r="K240" i="66"/>
  <c r="E240" i="66" s="1"/>
  <c r="L240" i="66"/>
  <c r="F240" i="66" s="1"/>
  <c r="I241" i="66"/>
  <c r="C241" i="66" s="1"/>
  <c r="J241" i="66"/>
  <c r="D241" i="66" s="1"/>
  <c r="K241" i="66"/>
  <c r="E241" i="66" s="1"/>
  <c r="L241" i="66"/>
  <c r="F241" i="66" s="1"/>
  <c r="I242" i="66"/>
  <c r="C242" i="66" s="1"/>
  <c r="J242" i="66"/>
  <c r="D242" i="66" s="1"/>
  <c r="K242" i="66"/>
  <c r="E242" i="66" s="1"/>
  <c r="L242" i="66"/>
  <c r="F242" i="66" s="1"/>
  <c r="I243" i="66"/>
  <c r="C243" i="66" s="1"/>
  <c r="J243" i="66"/>
  <c r="D243" i="66" s="1"/>
  <c r="K243" i="66"/>
  <c r="E243" i="66" s="1"/>
  <c r="L243" i="66"/>
  <c r="F243" i="66" s="1"/>
  <c r="I244" i="66"/>
  <c r="C244" i="66" s="1"/>
  <c r="J244" i="66"/>
  <c r="D244" i="66" s="1"/>
  <c r="K244" i="66"/>
  <c r="E244" i="66" s="1"/>
  <c r="L244" i="66"/>
  <c r="F244" i="66" s="1"/>
  <c r="I245" i="66"/>
  <c r="C245" i="66" s="1"/>
  <c r="J245" i="66"/>
  <c r="D245" i="66" s="1"/>
  <c r="K245" i="66"/>
  <c r="E245" i="66" s="1"/>
  <c r="L245" i="66"/>
  <c r="F245" i="66" s="1"/>
  <c r="I246" i="66"/>
  <c r="C246" i="66" s="1"/>
  <c r="J246" i="66"/>
  <c r="D246" i="66" s="1"/>
  <c r="K246" i="66"/>
  <c r="E246" i="66" s="1"/>
  <c r="L246" i="66"/>
  <c r="F246" i="66" s="1"/>
  <c r="I247" i="66"/>
  <c r="C247" i="66" s="1"/>
  <c r="J247" i="66"/>
  <c r="D247" i="66" s="1"/>
  <c r="K247" i="66"/>
  <c r="E247" i="66" s="1"/>
  <c r="L247" i="66"/>
  <c r="F247" i="66" s="1"/>
  <c r="I248" i="66"/>
  <c r="C248" i="66" s="1"/>
  <c r="J248" i="66"/>
  <c r="D248" i="66" s="1"/>
  <c r="K248" i="66"/>
  <c r="E248" i="66" s="1"/>
  <c r="L248" i="66"/>
  <c r="F248" i="66" s="1"/>
  <c r="I249" i="66"/>
  <c r="C249" i="66" s="1"/>
  <c r="J249" i="66"/>
  <c r="D249" i="66" s="1"/>
  <c r="K249" i="66"/>
  <c r="E249" i="66" s="1"/>
  <c r="L249" i="66"/>
  <c r="F249" i="66" s="1"/>
  <c r="I250" i="66"/>
  <c r="C250" i="66" s="1"/>
  <c r="J250" i="66"/>
  <c r="D250" i="66" s="1"/>
  <c r="K250" i="66"/>
  <c r="E250" i="66" s="1"/>
  <c r="L250" i="66"/>
  <c r="F250" i="66" s="1"/>
  <c r="I251" i="66"/>
  <c r="C251" i="66" s="1"/>
  <c r="J251" i="66"/>
  <c r="D251" i="66" s="1"/>
  <c r="K251" i="66"/>
  <c r="E251" i="66" s="1"/>
  <c r="L251" i="66"/>
  <c r="F251" i="66" s="1"/>
  <c r="I252" i="66"/>
  <c r="C252" i="66" s="1"/>
  <c r="J252" i="66"/>
  <c r="D252" i="66" s="1"/>
  <c r="K252" i="66"/>
  <c r="E252" i="66" s="1"/>
  <c r="L252" i="66"/>
  <c r="F252" i="66" s="1"/>
  <c r="I253" i="66"/>
  <c r="C253" i="66" s="1"/>
  <c r="J253" i="66"/>
  <c r="D253" i="66" s="1"/>
  <c r="K253" i="66"/>
  <c r="E253" i="66" s="1"/>
  <c r="L253" i="66"/>
  <c r="F253" i="66" s="1"/>
  <c r="I254" i="66"/>
  <c r="C254" i="66" s="1"/>
  <c r="J254" i="66"/>
  <c r="D254" i="66" s="1"/>
  <c r="K254" i="66"/>
  <c r="E254" i="66" s="1"/>
  <c r="L254" i="66"/>
  <c r="F254" i="66" s="1"/>
  <c r="I255" i="66"/>
  <c r="C255" i="66" s="1"/>
  <c r="J255" i="66"/>
  <c r="D255" i="66" s="1"/>
  <c r="K255" i="66"/>
  <c r="E255" i="66" s="1"/>
  <c r="L255" i="66"/>
  <c r="F255" i="66" s="1"/>
  <c r="I256" i="66"/>
  <c r="C256" i="66" s="1"/>
  <c r="J256" i="66"/>
  <c r="D256" i="66" s="1"/>
  <c r="K256" i="66"/>
  <c r="E256" i="66" s="1"/>
  <c r="L256" i="66"/>
  <c r="F256" i="66" s="1"/>
  <c r="I257" i="66"/>
  <c r="C257" i="66" s="1"/>
  <c r="J257" i="66"/>
  <c r="D257" i="66" s="1"/>
  <c r="K257" i="66"/>
  <c r="E257" i="66" s="1"/>
  <c r="L257" i="66"/>
  <c r="F257" i="66" s="1"/>
  <c r="I258" i="66"/>
  <c r="C258" i="66" s="1"/>
  <c r="J258" i="66"/>
  <c r="D258" i="66" s="1"/>
  <c r="K258" i="66"/>
  <c r="E258" i="66" s="1"/>
  <c r="L258" i="66"/>
  <c r="F258" i="66" s="1"/>
  <c r="I259" i="66"/>
  <c r="C259" i="66" s="1"/>
  <c r="J259" i="66"/>
  <c r="D259" i="66" s="1"/>
  <c r="K259" i="66"/>
  <c r="E259" i="66" s="1"/>
  <c r="L259" i="66"/>
  <c r="F259" i="66" s="1"/>
  <c r="I260" i="66"/>
  <c r="C260" i="66" s="1"/>
  <c r="J260" i="66"/>
  <c r="D260" i="66" s="1"/>
  <c r="K260" i="66"/>
  <c r="E260" i="66" s="1"/>
  <c r="L260" i="66"/>
  <c r="F260" i="66" s="1"/>
  <c r="I261" i="66"/>
  <c r="C261" i="66" s="1"/>
  <c r="J261" i="66"/>
  <c r="D261" i="66" s="1"/>
  <c r="K261" i="66"/>
  <c r="E261" i="66" s="1"/>
  <c r="L261" i="66"/>
  <c r="F261" i="66" s="1"/>
  <c r="I262" i="66"/>
  <c r="C262" i="66" s="1"/>
  <c r="J262" i="66"/>
  <c r="D262" i="66" s="1"/>
  <c r="K262" i="66"/>
  <c r="E262" i="66" s="1"/>
  <c r="L262" i="66"/>
  <c r="F262" i="66" s="1"/>
  <c r="I263" i="66"/>
  <c r="C263" i="66" s="1"/>
  <c r="J263" i="66"/>
  <c r="D263" i="66" s="1"/>
  <c r="K263" i="66"/>
  <c r="E263" i="66" s="1"/>
  <c r="L263" i="66"/>
  <c r="F263" i="66" s="1"/>
  <c r="I264" i="66"/>
  <c r="C264" i="66" s="1"/>
  <c r="J264" i="66"/>
  <c r="D264" i="66" s="1"/>
  <c r="K264" i="66"/>
  <c r="E264" i="66" s="1"/>
  <c r="L264" i="66"/>
  <c r="F264" i="66" s="1"/>
  <c r="I265" i="66"/>
  <c r="C265" i="66" s="1"/>
  <c r="J265" i="66"/>
  <c r="D265" i="66" s="1"/>
  <c r="K265" i="66"/>
  <c r="E265" i="66" s="1"/>
  <c r="L265" i="66"/>
  <c r="F265" i="66" s="1"/>
  <c r="I266" i="66"/>
  <c r="C266" i="66" s="1"/>
  <c r="J266" i="66"/>
  <c r="D266" i="66" s="1"/>
  <c r="K266" i="66"/>
  <c r="E266" i="66" s="1"/>
  <c r="L266" i="66"/>
  <c r="F266" i="66" s="1"/>
  <c r="I267" i="66"/>
  <c r="C267" i="66" s="1"/>
  <c r="J267" i="66"/>
  <c r="D267" i="66" s="1"/>
  <c r="K267" i="66"/>
  <c r="E267" i="66" s="1"/>
  <c r="L267" i="66"/>
  <c r="F267" i="66" s="1"/>
  <c r="I268" i="66"/>
  <c r="C268" i="66" s="1"/>
  <c r="J268" i="66"/>
  <c r="D268" i="66" s="1"/>
  <c r="K268" i="66"/>
  <c r="E268" i="66" s="1"/>
  <c r="L268" i="66"/>
  <c r="F268" i="66" s="1"/>
  <c r="I269" i="66"/>
  <c r="C269" i="66" s="1"/>
  <c r="J269" i="66"/>
  <c r="D269" i="66" s="1"/>
  <c r="K269" i="66"/>
  <c r="E269" i="66" s="1"/>
  <c r="L269" i="66"/>
  <c r="F269" i="66" s="1"/>
  <c r="I270" i="66"/>
  <c r="C270" i="66" s="1"/>
  <c r="J270" i="66"/>
  <c r="D270" i="66" s="1"/>
  <c r="K270" i="66"/>
  <c r="E270" i="66" s="1"/>
  <c r="L270" i="66"/>
  <c r="F270" i="66" s="1"/>
  <c r="I271" i="66"/>
  <c r="C271" i="66" s="1"/>
  <c r="J271" i="66"/>
  <c r="D271" i="66" s="1"/>
  <c r="K271" i="66"/>
  <c r="E271" i="66" s="1"/>
  <c r="L271" i="66"/>
  <c r="F271" i="66" s="1"/>
  <c r="I272" i="66"/>
  <c r="C272" i="66" s="1"/>
  <c r="J272" i="66"/>
  <c r="D272" i="66" s="1"/>
  <c r="K272" i="66"/>
  <c r="E272" i="66" s="1"/>
  <c r="L272" i="66"/>
  <c r="F272" i="66" s="1"/>
  <c r="I273" i="66"/>
  <c r="C273" i="66" s="1"/>
  <c r="J273" i="66"/>
  <c r="D273" i="66" s="1"/>
  <c r="K273" i="66"/>
  <c r="E273" i="66" s="1"/>
  <c r="L273" i="66"/>
  <c r="F273" i="66" s="1"/>
  <c r="I274" i="66"/>
  <c r="C274" i="66" s="1"/>
  <c r="J274" i="66"/>
  <c r="D274" i="66" s="1"/>
  <c r="K274" i="66"/>
  <c r="E274" i="66" s="1"/>
  <c r="L274" i="66"/>
  <c r="F274" i="66" s="1"/>
  <c r="I275" i="66"/>
  <c r="C275" i="66" s="1"/>
  <c r="J275" i="66"/>
  <c r="D275" i="66" s="1"/>
  <c r="K275" i="66"/>
  <c r="E275" i="66" s="1"/>
  <c r="L275" i="66"/>
  <c r="F275" i="66" s="1"/>
  <c r="I276" i="66"/>
  <c r="C276" i="66" s="1"/>
  <c r="J276" i="66"/>
  <c r="D276" i="66" s="1"/>
  <c r="K276" i="66"/>
  <c r="E276" i="66" s="1"/>
  <c r="L276" i="66"/>
  <c r="F276" i="66" s="1"/>
  <c r="I277" i="66"/>
  <c r="C277" i="66" s="1"/>
  <c r="J277" i="66"/>
  <c r="D277" i="66" s="1"/>
  <c r="K277" i="66"/>
  <c r="E277" i="66" s="1"/>
  <c r="L277" i="66"/>
  <c r="F277" i="66" s="1"/>
  <c r="I278" i="66"/>
  <c r="C278" i="66" s="1"/>
  <c r="J278" i="66"/>
  <c r="D278" i="66" s="1"/>
  <c r="K278" i="66"/>
  <c r="E278" i="66" s="1"/>
  <c r="L278" i="66"/>
  <c r="F278" i="66" s="1"/>
  <c r="I279" i="66"/>
  <c r="C279" i="66" s="1"/>
  <c r="J279" i="66"/>
  <c r="D279" i="66" s="1"/>
  <c r="K279" i="66"/>
  <c r="E279" i="66" s="1"/>
  <c r="L279" i="66"/>
  <c r="F279" i="66" s="1"/>
  <c r="I280" i="66"/>
  <c r="C280" i="66" s="1"/>
  <c r="J280" i="66"/>
  <c r="D280" i="66" s="1"/>
  <c r="K280" i="66"/>
  <c r="E280" i="66" s="1"/>
  <c r="L280" i="66"/>
  <c r="F280" i="66" s="1"/>
  <c r="I281" i="66"/>
  <c r="C281" i="66" s="1"/>
  <c r="J281" i="66"/>
  <c r="D281" i="66" s="1"/>
  <c r="K281" i="66"/>
  <c r="E281" i="66" s="1"/>
  <c r="L281" i="66"/>
  <c r="F281" i="66" s="1"/>
  <c r="I282" i="66"/>
  <c r="C282" i="66" s="1"/>
  <c r="J282" i="66"/>
  <c r="D282" i="66" s="1"/>
  <c r="K282" i="66"/>
  <c r="E282" i="66" s="1"/>
  <c r="L282" i="66"/>
  <c r="F282" i="66" s="1"/>
  <c r="I283" i="66"/>
  <c r="C283" i="66" s="1"/>
  <c r="J283" i="66"/>
  <c r="D283" i="66" s="1"/>
  <c r="K283" i="66"/>
  <c r="E283" i="66" s="1"/>
  <c r="L283" i="66"/>
  <c r="F283" i="66" s="1"/>
  <c r="I284" i="66"/>
  <c r="C284" i="66" s="1"/>
  <c r="J284" i="66"/>
  <c r="D284" i="66" s="1"/>
  <c r="K284" i="66"/>
  <c r="E284" i="66" s="1"/>
  <c r="L284" i="66"/>
  <c r="F284" i="66" s="1"/>
  <c r="I285" i="66"/>
  <c r="C285" i="66" s="1"/>
  <c r="J285" i="66"/>
  <c r="D285" i="66" s="1"/>
  <c r="K285" i="66"/>
  <c r="E285" i="66" s="1"/>
  <c r="L285" i="66"/>
  <c r="F285" i="66" s="1"/>
  <c r="I286" i="66"/>
  <c r="C286" i="66" s="1"/>
  <c r="J286" i="66"/>
  <c r="D286" i="66" s="1"/>
  <c r="K286" i="66"/>
  <c r="E286" i="66" s="1"/>
  <c r="L286" i="66"/>
  <c r="F286" i="66" s="1"/>
  <c r="I287" i="66"/>
  <c r="C287" i="66" s="1"/>
  <c r="J287" i="66"/>
  <c r="D287" i="66" s="1"/>
  <c r="K287" i="66"/>
  <c r="E287" i="66" s="1"/>
  <c r="L287" i="66"/>
  <c r="F287" i="66" s="1"/>
  <c r="I288" i="66"/>
  <c r="C288" i="66" s="1"/>
  <c r="J288" i="66"/>
  <c r="D288" i="66" s="1"/>
  <c r="K288" i="66"/>
  <c r="E288" i="66" s="1"/>
  <c r="L288" i="66"/>
  <c r="F288" i="66" s="1"/>
  <c r="I289" i="66"/>
  <c r="C289" i="66" s="1"/>
  <c r="J289" i="66"/>
  <c r="D289" i="66" s="1"/>
  <c r="K289" i="66"/>
  <c r="E289" i="66" s="1"/>
  <c r="L289" i="66"/>
  <c r="F289" i="66" s="1"/>
  <c r="I290" i="66"/>
  <c r="C290" i="66" s="1"/>
  <c r="J290" i="66"/>
  <c r="D290" i="66" s="1"/>
  <c r="K290" i="66"/>
  <c r="E290" i="66" s="1"/>
  <c r="L290" i="66"/>
  <c r="F290" i="66" s="1"/>
  <c r="I291" i="66"/>
  <c r="C291" i="66" s="1"/>
  <c r="J291" i="66"/>
  <c r="D291" i="66" s="1"/>
  <c r="K291" i="66"/>
  <c r="E291" i="66" s="1"/>
  <c r="L291" i="66"/>
  <c r="F291" i="66" s="1"/>
  <c r="I292" i="66"/>
  <c r="C292" i="66" s="1"/>
  <c r="J292" i="66"/>
  <c r="D292" i="66" s="1"/>
  <c r="K292" i="66"/>
  <c r="E292" i="66" s="1"/>
  <c r="L292" i="66"/>
  <c r="F292" i="66" s="1"/>
  <c r="I293" i="66"/>
  <c r="C293" i="66" s="1"/>
  <c r="J293" i="66"/>
  <c r="D293" i="66" s="1"/>
  <c r="K293" i="66"/>
  <c r="E293" i="66" s="1"/>
  <c r="L293" i="66"/>
  <c r="F293" i="66" s="1"/>
  <c r="I294" i="66"/>
  <c r="C294" i="66" s="1"/>
  <c r="J294" i="66"/>
  <c r="D294" i="66" s="1"/>
  <c r="K294" i="66"/>
  <c r="E294" i="66" s="1"/>
  <c r="L294" i="66"/>
  <c r="F294" i="66" s="1"/>
  <c r="I295" i="66"/>
  <c r="C295" i="66" s="1"/>
  <c r="J295" i="66"/>
  <c r="D295" i="66" s="1"/>
  <c r="K295" i="66"/>
  <c r="E295" i="66" s="1"/>
  <c r="L295" i="66"/>
  <c r="F295" i="66" s="1"/>
  <c r="I296" i="66"/>
  <c r="C296" i="66" s="1"/>
  <c r="J296" i="66"/>
  <c r="D296" i="66" s="1"/>
  <c r="K296" i="66"/>
  <c r="E296" i="66" s="1"/>
  <c r="L296" i="66"/>
  <c r="F296" i="66" s="1"/>
  <c r="I297" i="66"/>
  <c r="C297" i="66" s="1"/>
  <c r="J297" i="66"/>
  <c r="D297" i="66" s="1"/>
  <c r="K297" i="66"/>
  <c r="E297" i="66" s="1"/>
  <c r="L297" i="66"/>
  <c r="F297" i="66" s="1"/>
  <c r="I298" i="66"/>
  <c r="C298" i="66" s="1"/>
  <c r="J298" i="66"/>
  <c r="D298" i="66" s="1"/>
  <c r="K298" i="66"/>
  <c r="E298" i="66" s="1"/>
  <c r="L298" i="66"/>
  <c r="F298" i="66" s="1"/>
  <c r="I299" i="66"/>
  <c r="C299" i="66" s="1"/>
  <c r="J299" i="66"/>
  <c r="D299" i="66" s="1"/>
  <c r="K299" i="66"/>
  <c r="E299" i="66" s="1"/>
  <c r="L299" i="66"/>
  <c r="F299" i="66" s="1"/>
  <c r="I300" i="66"/>
  <c r="C300" i="66" s="1"/>
  <c r="J300" i="66"/>
  <c r="D300" i="66" s="1"/>
  <c r="K300" i="66"/>
  <c r="E300" i="66" s="1"/>
  <c r="L300" i="66"/>
  <c r="F300" i="66" s="1"/>
  <c r="I301" i="66"/>
  <c r="C301" i="66" s="1"/>
  <c r="J301" i="66"/>
  <c r="D301" i="66" s="1"/>
  <c r="K301" i="66"/>
  <c r="E301" i="66" s="1"/>
  <c r="L301" i="66"/>
  <c r="F301" i="66" s="1"/>
  <c r="I302" i="66"/>
  <c r="C302" i="66" s="1"/>
  <c r="J302" i="66"/>
  <c r="D302" i="66" s="1"/>
  <c r="K302" i="66"/>
  <c r="E302" i="66" s="1"/>
  <c r="L302" i="66"/>
  <c r="F302" i="66" s="1"/>
  <c r="I303" i="66"/>
  <c r="C303" i="66" s="1"/>
  <c r="J303" i="66"/>
  <c r="D303" i="66" s="1"/>
  <c r="K303" i="66"/>
  <c r="E303" i="66" s="1"/>
  <c r="L303" i="66"/>
  <c r="F303" i="66" s="1"/>
  <c r="I304" i="66"/>
  <c r="C304" i="66" s="1"/>
  <c r="J304" i="66"/>
  <c r="D304" i="66" s="1"/>
  <c r="K304" i="66"/>
  <c r="E304" i="66" s="1"/>
  <c r="L304" i="66"/>
  <c r="F304" i="66" s="1"/>
  <c r="I305" i="66"/>
  <c r="C305" i="66" s="1"/>
  <c r="J305" i="66"/>
  <c r="D305" i="66" s="1"/>
  <c r="K305" i="66"/>
  <c r="E305" i="66" s="1"/>
  <c r="L305" i="66"/>
  <c r="F305" i="66" s="1"/>
  <c r="I306" i="66"/>
  <c r="C306" i="66" s="1"/>
  <c r="J306" i="66"/>
  <c r="D306" i="66" s="1"/>
  <c r="K306" i="66"/>
  <c r="E306" i="66" s="1"/>
  <c r="L306" i="66"/>
  <c r="F306" i="66" s="1"/>
  <c r="I307" i="66"/>
  <c r="C307" i="66" s="1"/>
  <c r="J307" i="66"/>
  <c r="D307" i="66" s="1"/>
  <c r="K307" i="66"/>
  <c r="E307" i="66" s="1"/>
  <c r="L307" i="66"/>
  <c r="F307" i="66" s="1"/>
  <c r="I308" i="66"/>
  <c r="C308" i="66" s="1"/>
  <c r="J308" i="66"/>
  <c r="D308" i="66" s="1"/>
  <c r="K308" i="66"/>
  <c r="E308" i="66" s="1"/>
  <c r="L308" i="66"/>
  <c r="F308" i="66" s="1"/>
  <c r="I309" i="66"/>
  <c r="C309" i="66" s="1"/>
  <c r="J309" i="66"/>
  <c r="D309" i="66" s="1"/>
  <c r="K309" i="66"/>
  <c r="E309" i="66" s="1"/>
  <c r="L309" i="66"/>
  <c r="F309" i="66" s="1"/>
  <c r="I310" i="66"/>
  <c r="C310" i="66" s="1"/>
  <c r="J310" i="66"/>
  <c r="D310" i="66" s="1"/>
  <c r="K310" i="66"/>
  <c r="E310" i="66" s="1"/>
  <c r="L310" i="66"/>
  <c r="F310" i="66" s="1"/>
  <c r="I311" i="66"/>
  <c r="C311" i="66" s="1"/>
  <c r="J311" i="66"/>
  <c r="D311" i="66" s="1"/>
  <c r="K311" i="66"/>
  <c r="E311" i="66" s="1"/>
  <c r="L311" i="66"/>
  <c r="F311" i="66" s="1"/>
  <c r="I312" i="66"/>
  <c r="C312" i="66" s="1"/>
  <c r="J312" i="66"/>
  <c r="D312" i="66" s="1"/>
  <c r="K312" i="66"/>
  <c r="E312" i="66" s="1"/>
  <c r="L312" i="66"/>
  <c r="F312" i="66" s="1"/>
  <c r="I313" i="66"/>
  <c r="C313" i="66" s="1"/>
  <c r="J313" i="66"/>
  <c r="D313" i="66" s="1"/>
  <c r="K313" i="66"/>
  <c r="E313" i="66" s="1"/>
  <c r="L313" i="66"/>
  <c r="F313" i="66" s="1"/>
  <c r="I314" i="66"/>
  <c r="C314" i="66" s="1"/>
  <c r="J314" i="66"/>
  <c r="D314" i="66" s="1"/>
  <c r="K314" i="66"/>
  <c r="E314" i="66" s="1"/>
  <c r="L314" i="66"/>
  <c r="F314" i="66" s="1"/>
  <c r="I315" i="66"/>
  <c r="C315" i="66" s="1"/>
  <c r="J315" i="66"/>
  <c r="D315" i="66" s="1"/>
  <c r="K315" i="66"/>
  <c r="E315" i="66" s="1"/>
  <c r="L315" i="66"/>
  <c r="F315" i="66" s="1"/>
  <c r="I316" i="66"/>
  <c r="C316" i="66" s="1"/>
  <c r="J316" i="66"/>
  <c r="D316" i="66" s="1"/>
  <c r="K316" i="66"/>
  <c r="E316" i="66" s="1"/>
  <c r="L316" i="66"/>
  <c r="F316" i="66" s="1"/>
  <c r="I317" i="66"/>
  <c r="C317" i="66" s="1"/>
  <c r="J317" i="66"/>
  <c r="D317" i="66" s="1"/>
  <c r="K317" i="66"/>
  <c r="E317" i="66" s="1"/>
  <c r="L317" i="66"/>
  <c r="F317" i="66" s="1"/>
  <c r="I318" i="66"/>
  <c r="C318" i="66" s="1"/>
  <c r="J318" i="66"/>
  <c r="D318" i="66" s="1"/>
  <c r="K318" i="66"/>
  <c r="E318" i="66" s="1"/>
  <c r="L318" i="66"/>
  <c r="F318" i="66" s="1"/>
  <c r="I319" i="66"/>
  <c r="C319" i="66" s="1"/>
  <c r="J319" i="66"/>
  <c r="D319" i="66" s="1"/>
  <c r="K319" i="66"/>
  <c r="E319" i="66" s="1"/>
  <c r="L319" i="66"/>
  <c r="F319" i="66" s="1"/>
  <c r="I320" i="66"/>
  <c r="C320" i="66" s="1"/>
  <c r="J320" i="66"/>
  <c r="D320" i="66" s="1"/>
  <c r="K320" i="66"/>
  <c r="E320" i="66" s="1"/>
  <c r="L320" i="66"/>
  <c r="F320" i="66" s="1"/>
  <c r="I321" i="66"/>
  <c r="C321" i="66" s="1"/>
  <c r="J321" i="66"/>
  <c r="D321" i="66" s="1"/>
  <c r="K321" i="66"/>
  <c r="E321" i="66" s="1"/>
  <c r="L321" i="66"/>
  <c r="F321" i="66" s="1"/>
  <c r="I322" i="66"/>
  <c r="C322" i="66" s="1"/>
  <c r="J322" i="66"/>
  <c r="D322" i="66" s="1"/>
  <c r="K322" i="66"/>
  <c r="E322" i="66" s="1"/>
  <c r="L322" i="66"/>
  <c r="F322" i="66" s="1"/>
  <c r="I323" i="66"/>
  <c r="C323" i="66" s="1"/>
  <c r="J323" i="66"/>
  <c r="D323" i="66" s="1"/>
  <c r="K323" i="66"/>
  <c r="E323" i="66" s="1"/>
  <c r="L323" i="66"/>
  <c r="F323" i="66" s="1"/>
  <c r="I324" i="66"/>
  <c r="C324" i="66" s="1"/>
  <c r="J324" i="66"/>
  <c r="D324" i="66" s="1"/>
  <c r="K324" i="66"/>
  <c r="E324" i="66" s="1"/>
  <c r="L324" i="66"/>
  <c r="F324" i="66" s="1"/>
  <c r="I325" i="66"/>
  <c r="C325" i="66" s="1"/>
  <c r="J325" i="66"/>
  <c r="D325" i="66" s="1"/>
  <c r="K325" i="66"/>
  <c r="E325" i="66" s="1"/>
  <c r="L325" i="66"/>
  <c r="F325" i="66" s="1"/>
  <c r="I326" i="66"/>
  <c r="C326" i="66" s="1"/>
  <c r="J326" i="66"/>
  <c r="D326" i="66" s="1"/>
  <c r="K326" i="66"/>
  <c r="E326" i="66" s="1"/>
  <c r="L326" i="66"/>
  <c r="F326" i="66" s="1"/>
  <c r="C327" i="66"/>
  <c r="D327" i="66"/>
  <c r="E327" i="66"/>
  <c r="F327" i="66"/>
  <c r="I328" i="66"/>
  <c r="C328" i="66" s="1"/>
  <c r="J328" i="66"/>
  <c r="D328" i="66" s="1"/>
  <c r="K328" i="66"/>
  <c r="E328" i="66" s="1"/>
  <c r="L328" i="66"/>
  <c r="F328" i="66" s="1"/>
  <c r="I329" i="66"/>
  <c r="C329" i="66" s="1"/>
  <c r="J329" i="66"/>
  <c r="D329" i="66" s="1"/>
  <c r="K329" i="66"/>
  <c r="E329" i="66" s="1"/>
  <c r="L329" i="66"/>
  <c r="F329" i="66" s="1"/>
  <c r="I330" i="66"/>
  <c r="C330" i="66" s="1"/>
  <c r="J330" i="66"/>
  <c r="D330" i="66" s="1"/>
  <c r="K330" i="66"/>
  <c r="E330" i="66" s="1"/>
  <c r="L330" i="66"/>
  <c r="F330" i="66" s="1"/>
  <c r="I331" i="66"/>
  <c r="C331" i="66" s="1"/>
  <c r="J331" i="66"/>
  <c r="D331" i="66" s="1"/>
  <c r="K331" i="66"/>
  <c r="E331" i="66" s="1"/>
  <c r="L331" i="66"/>
  <c r="F331" i="66" s="1"/>
  <c r="I332" i="66"/>
  <c r="C332" i="66" s="1"/>
  <c r="J332" i="66"/>
  <c r="D332" i="66" s="1"/>
  <c r="K332" i="66"/>
  <c r="E332" i="66" s="1"/>
  <c r="L332" i="66"/>
  <c r="F332" i="66" s="1"/>
  <c r="I333" i="66"/>
  <c r="C333" i="66" s="1"/>
  <c r="J333" i="66"/>
  <c r="D333" i="66" s="1"/>
  <c r="K333" i="66"/>
  <c r="E333" i="66" s="1"/>
  <c r="L333" i="66"/>
  <c r="F333" i="66" s="1"/>
  <c r="I334" i="66"/>
  <c r="C334" i="66" s="1"/>
  <c r="J334" i="66"/>
  <c r="D334" i="66" s="1"/>
  <c r="K334" i="66"/>
  <c r="E334" i="66" s="1"/>
  <c r="L334" i="66"/>
  <c r="F334" i="66" s="1"/>
  <c r="I335" i="66"/>
  <c r="C335" i="66" s="1"/>
  <c r="J335" i="66"/>
  <c r="D335" i="66" s="1"/>
  <c r="K335" i="66"/>
  <c r="E335" i="66" s="1"/>
  <c r="L335" i="66"/>
  <c r="F335" i="66" s="1"/>
  <c r="I336" i="66"/>
  <c r="C336" i="66" s="1"/>
  <c r="J336" i="66"/>
  <c r="D336" i="66" s="1"/>
  <c r="K336" i="66"/>
  <c r="E336" i="66" s="1"/>
  <c r="L336" i="66"/>
  <c r="F336" i="66" s="1"/>
  <c r="I337" i="66"/>
  <c r="C337" i="66" s="1"/>
  <c r="J337" i="66"/>
  <c r="D337" i="66" s="1"/>
  <c r="K337" i="66"/>
  <c r="E337" i="66" s="1"/>
  <c r="L337" i="66"/>
  <c r="F337" i="66" s="1"/>
  <c r="I338" i="66"/>
  <c r="C338" i="66" s="1"/>
  <c r="J338" i="66"/>
  <c r="D338" i="66" s="1"/>
  <c r="K338" i="66"/>
  <c r="E338" i="66" s="1"/>
  <c r="L338" i="66"/>
  <c r="F338" i="66" s="1"/>
  <c r="I339" i="66"/>
  <c r="C339" i="66" s="1"/>
  <c r="J339" i="66"/>
  <c r="D339" i="66" s="1"/>
  <c r="K339" i="66"/>
  <c r="E339" i="66" s="1"/>
  <c r="L339" i="66"/>
  <c r="F339" i="66" s="1"/>
  <c r="I340" i="66"/>
  <c r="C340" i="66" s="1"/>
  <c r="J340" i="66"/>
  <c r="D340" i="66" s="1"/>
  <c r="K340" i="66"/>
  <c r="E340" i="66" s="1"/>
  <c r="L340" i="66"/>
  <c r="F340" i="66" s="1"/>
  <c r="I341" i="66"/>
  <c r="C341" i="66" s="1"/>
  <c r="J341" i="66"/>
  <c r="D341" i="66" s="1"/>
  <c r="K341" i="66"/>
  <c r="E341" i="66" s="1"/>
  <c r="L341" i="66"/>
  <c r="F341" i="66" s="1"/>
  <c r="I342" i="66"/>
  <c r="C342" i="66" s="1"/>
  <c r="J342" i="66"/>
  <c r="D342" i="66" s="1"/>
  <c r="K342" i="66"/>
  <c r="E342" i="66" s="1"/>
  <c r="L342" i="66"/>
  <c r="F342" i="66" s="1"/>
  <c r="I343" i="66"/>
  <c r="C343" i="66" s="1"/>
  <c r="J343" i="66"/>
  <c r="D343" i="66" s="1"/>
  <c r="K343" i="66"/>
  <c r="E343" i="66" s="1"/>
  <c r="L343" i="66"/>
  <c r="F343" i="66" s="1"/>
  <c r="I344" i="66"/>
  <c r="C344" i="66" s="1"/>
  <c r="J344" i="66"/>
  <c r="D344" i="66" s="1"/>
  <c r="K344" i="66"/>
  <c r="E344" i="66" s="1"/>
  <c r="L344" i="66"/>
  <c r="F344" i="66" s="1"/>
  <c r="I345" i="66"/>
  <c r="C345" i="66" s="1"/>
  <c r="J345" i="66"/>
  <c r="D345" i="66" s="1"/>
  <c r="K345" i="66"/>
  <c r="E345" i="66" s="1"/>
  <c r="L345" i="66"/>
  <c r="F345" i="66" s="1"/>
  <c r="I346" i="66"/>
  <c r="C346" i="66" s="1"/>
  <c r="J346" i="66"/>
  <c r="D346" i="66" s="1"/>
  <c r="K346" i="66"/>
  <c r="E346" i="66" s="1"/>
  <c r="L346" i="66"/>
  <c r="F346" i="66" s="1"/>
  <c r="C347" i="66"/>
  <c r="D347" i="66"/>
  <c r="E347" i="66"/>
  <c r="F347" i="66"/>
  <c r="C348" i="66"/>
  <c r="D348" i="66"/>
  <c r="E348" i="66"/>
  <c r="F348" i="66"/>
  <c r="I349" i="66"/>
  <c r="C349" i="66" s="1"/>
  <c r="J349" i="66"/>
  <c r="D349" i="66" s="1"/>
  <c r="K349" i="66"/>
  <c r="E349" i="66" s="1"/>
  <c r="L349" i="66"/>
  <c r="F349" i="66" s="1"/>
  <c r="I350" i="66"/>
  <c r="C350" i="66" s="1"/>
  <c r="J350" i="66"/>
  <c r="D350" i="66" s="1"/>
  <c r="K350" i="66"/>
  <c r="E350" i="66" s="1"/>
  <c r="L350" i="66"/>
  <c r="F350" i="66" s="1"/>
  <c r="I351" i="66"/>
  <c r="C351" i="66" s="1"/>
  <c r="J351" i="66"/>
  <c r="D351" i="66" s="1"/>
  <c r="K351" i="66"/>
  <c r="E351" i="66" s="1"/>
  <c r="L351" i="66"/>
  <c r="F351" i="66" s="1"/>
  <c r="I352" i="66"/>
  <c r="C352" i="66" s="1"/>
  <c r="J352" i="66"/>
  <c r="D352" i="66" s="1"/>
  <c r="K352" i="66"/>
  <c r="E352" i="66" s="1"/>
  <c r="L352" i="66"/>
  <c r="F352" i="66" s="1"/>
  <c r="I353" i="66"/>
  <c r="C353" i="66" s="1"/>
  <c r="J353" i="66"/>
  <c r="D353" i="66" s="1"/>
  <c r="K353" i="66"/>
  <c r="E353" i="66" s="1"/>
  <c r="L353" i="66"/>
  <c r="F353" i="66" s="1"/>
  <c r="I354" i="66"/>
  <c r="C354" i="66" s="1"/>
  <c r="J354" i="66"/>
  <c r="D354" i="66" s="1"/>
  <c r="K354" i="66"/>
  <c r="E354" i="66" s="1"/>
  <c r="L354" i="66"/>
  <c r="F354" i="66" s="1"/>
  <c r="I355" i="66"/>
  <c r="C355" i="66" s="1"/>
  <c r="J355" i="66"/>
  <c r="D355" i="66" s="1"/>
  <c r="K355" i="66"/>
  <c r="E355" i="66" s="1"/>
  <c r="L355" i="66"/>
  <c r="F355" i="66" s="1"/>
  <c r="I356" i="66"/>
  <c r="C356" i="66" s="1"/>
  <c r="J356" i="66"/>
  <c r="D356" i="66" s="1"/>
  <c r="K356" i="66"/>
  <c r="E356" i="66" s="1"/>
  <c r="L356" i="66"/>
  <c r="F356" i="66" s="1"/>
  <c r="I357" i="66"/>
  <c r="C357" i="66" s="1"/>
  <c r="J357" i="66"/>
  <c r="D357" i="66" s="1"/>
  <c r="K357" i="66"/>
  <c r="E357" i="66" s="1"/>
  <c r="L357" i="66"/>
  <c r="F357" i="66" s="1"/>
  <c r="I358" i="66"/>
  <c r="C358" i="66" s="1"/>
  <c r="J358" i="66"/>
  <c r="D358" i="66" s="1"/>
  <c r="K358" i="66"/>
  <c r="E358" i="66" s="1"/>
  <c r="L358" i="66"/>
  <c r="F358" i="66" s="1"/>
  <c r="C359" i="66"/>
  <c r="D359" i="66"/>
  <c r="E359" i="66"/>
  <c r="F359" i="66"/>
  <c r="C360" i="66"/>
  <c r="D360" i="66"/>
  <c r="E360" i="66"/>
  <c r="F360" i="66"/>
  <c r="I361" i="66"/>
  <c r="C361" i="66" s="1"/>
  <c r="J361" i="66"/>
  <c r="D361" i="66" s="1"/>
  <c r="K361" i="66"/>
  <c r="E361" i="66" s="1"/>
  <c r="L361" i="66"/>
  <c r="F361" i="66" s="1"/>
  <c r="I362" i="66"/>
  <c r="C362" i="66" s="1"/>
  <c r="J362" i="66"/>
  <c r="D362" i="66" s="1"/>
  <c r="K362" i="66"/>
  <c r="E362" i="66" s="1"/>
  <c r="L362" i="66"/>
  <c r="F362" i="66" s="1"/>
  <c r="I363" i="66"/>
  <c r="C363" i="66" s="1"/>
  <c r="J363" i="66"/>
  <c r="D363" i="66" s="1"/>
  <c r="K363" i="66"/>
  <c r="E363" i="66" s="1"/>
  <c r="L363" i="66"/>
  <c r="F363" i="66" s="1"/>
  <c r="I364" i="66"/>
  <c r="C364" i="66" s="1"/>
  <c r="J364" i="66"/>
  <c r="D364" i="66" s="1"/>
  <c r="K364" i="66"/>
  <c r="E364" i="66" s="1"/>
  <c r="L364" i="66"/>
  <c r="F364" i="66" s="1"/>
  <c r="I365" i="66"/>
  <c r="C365" i="66" s="1"/>
  <c r="J365" i="66"/>
  <c r="D365" i="66" s="1"/>
  <c r="K365" i="66"/>
  <c r="E365" i="66" s="1"/>
  <c r="L365" i="66"/>
  <c r="F365" i="66" s="1"/>
  <c r="I366" i="66"/>
  <c r="C366" i="66" s="1"/>
  <c r="J366" i="66"/>
  <c r="D366" i="66" s="1"/>
  <c r="K366" i="66"/>
  <c r="E366" i="66" s="1"/>
  <c r="L366" i="66"/>
  <c r="F366" i="66" s="1"/>
  <c r="I368" i="66"/>
  <c r="C368" i="66" s="1"/>
  <c r="J368" i="66"/>
  <c r="D368" i="66" s="1"/>
  <c r="K368" i="66"/>
  <c r="E368" i="66" s="1"/>
  <c r="L368" i="66"/>
  <c r="F368" i="66" s="1"/>
  <c r="I369" i="66"/>
  <c r="C369" i="66" s="1"/>
  <c r="J369" i="66"/>
  <c r="D369" i="66" s="1"/>
  <c r="K369" i="66"/>
  <c r="E369" i="66" s="1"/>
  <c r="L369" i="66"/>
  <c r="F369" i="66" s="1"/>
  <c r="I370" i="66"/>
  <c r="C370" i="66" s="1"/>
  <c r="J370" i="66"/>
  <c r="D370" i="66" s="1"/>
  <c r="K370" i="66"/>
  <c r="E370" i="66" s="1"/>
  <c r="L370" i="66"/>
  <c r="F370" i="66" s="1"/>
  <c r="I371" i="66"/>
  <c r="C371" i="66" s="1"/>
  <c r="J371" i="66"/>
  <c r="D371" i="66" s="1"/>
  <c r="K371" i="66"/>
  <c r="E371" i="66" s="1"/>
  <c r="L371" i="66"/>
  <c r="F371" i="66" s="1"/>
  <c r="I372" i="66"/>
  <c r="C372" i="66" s="1"/>
  <c r="J372" i="66"/>
  <c r="D372" i="66" s="1"/>
  <c r="K372" i="66"/>
  <c r="E372" i="66" s="1"/>
  <c r="L372" i="66"/>
  <c r="F372" i="66" s="1"/>
  <c r="C373" i="66"/>
  <c r="D373" i="66"/>
  <c r="E373" i="66"/>
  <c r="F373" i="66"/>
  <c r="I375" i="66"/>
  <c r="C375" i="66" s="1"/>
  <c r="J375" i="66"/>
  <c r="D375" i="66" s="1"/>
  <c r="K375" i="66"/>
  <c r="E375" i="66" s="1"/>
  <c r="L375" i="66"/>
  <c r="F375" i="66" s="1"/>
  <c r="I376" i="66"/>
  <c r="C376" i="66" s="1"/>
  <c r="J376" i="66"/>
  <c r="D376" i="66" s="1"/>
  <c r="K376" i="66"/>
  <c r="E376" i="66" s="1"/>
  <c r="L376" i="66"/>
  <c r="F376" i="66" s="1"/>
  <c r="I377" i="66"/>
  <c r="C377" i="66" s="1"/>
  <c r="J377" i="66"/>
  <c r="D377" i="66" s="1"/>
  <c r="K377" i="66"/>
  <c r="E377" i="66" s="1"/>
  <c r="L377" i="66"/>
  <c r="F377" i="66" s="1"/>
  <c r="I378" i="66"/>
  <c r="C378" i="66" s="1"/>
  <c r="J378" i="66"/>
  <c r="D378" i="66" s="1"/>
  <c r="K378" i="66"/>
  <c r="E378" i="66" s="1"/>
  <c r="L378" i="66"/>
  <c r="F378" i="66" s="1"/>
  <c r="I379" i="66"/>
  <c r="C379" i="66" s="1"/>
  <c r="J379" i="66"/>
  <c r="D379" i="66" s="1"/>
  <c r="K379" i="66"/>
  <c r="E379" i="66" s="1"/>
  <c r="L379" i="66"/>
  <c r="F379" i="66" s="1"/>
  <c r="I380" i="66"/>
  <c r="C380" i="66" s="1"/>
  <c r="J380" i="66"/>
  <c r="D380" i="66" s="1"/>
  <c r="K380" i="66"/>
  <c r="E380" i="66" s="1"/>
  <c r="L380" i="66"/>
  <c r="F380" i="66" s="1"/>
  <c r="I381" i="66"/>
  <c r="C381" i="66" s="1"/>
  <c r="J381" i="66"/>
  <c r="D381" i="66" s="1"/>
  <c r="K381" i="66"/>
  <c r="E381" i="66" s="1"/>
  <c r="L381" i="66"/>
  <c r="F381" i="66" s="1"/>
  <c r="I382" i="66"/>
  <c r="C382" i="66" s="1"/>
  <c r="J382" i="66"/>
  <c r="D382" i="66" s="1"/>
  <c r="K382" i="66"/>
  <c r="E382" i="66" s="1"/>
  <c r="L382" i="66"/>
  <c r="F382" i="66" s="1"/>
  <c r="I383" i="66"/>
  <c r="C383" i="66" s="1"/>
  <c r="J383" i="66"/>
  <c r="D383" i="66" s="1"/>
  <c r="K383" i="66"/>
  <c r="E383" i="66" s="1"/>
  <c r="L383" i="66"/>
  <c r="F383" i="66" s="1"/>
  <c r="I384" i="66"/>
  <c r="C384" i="66" s="1"/>
  <c r="J384" i="66"/>
  <c r="D384" i="66" s="1"/>
  <c r="K384" i="66"/>
  <c r="E384" i="66" s="1"/>
  <c r="L384" i="66"/>
  <c r="F384" i="66" s="1"/>
  <c r="C385" i="66"/>
  <c r="D385" i="66"/>
  <c r="E385" i="66"/>
  <c r="F385" i="66"/>
  <c r="C386" i="66"/>
  <c r="D386" i="66"/>
  <c r="E386" i="66"/>
  <c r="F386" i="66"/>
  <c r="I387" i="66"/>
  <c r="C387" i="66" s="1"/>
  <c r="J387" i="66"/>
  <c r="D387" i="66" s="1"/>
  <c r="K387" i="66"/>
  <c r="E387" i="66" s="1"/>
  <c r="L387" i="66"/>
  <c r="F387" i="66" s="1"/>
  <c r="I388" i="66"/>
  <c r="C388" i="66" s="1"/>
  <c r="J388" i="66"/>
  <c r="D388" i="66" s="1"/>
  <c r="K388" i="66"/>
  <c r="E388" i="66" s="1"/>
  <c r="L388" i="66"/>
  <c r="F388" i="66" s="1"/>
  <c r="I389" i="66"/>
  <c r="C389" i="66" s="1"/>
  <c r="J389" i="66"/>
  <c r="D389" i="66" s="1"/>
  <c r="K389" i="66"/>
  <c r="E389" i="66" s="1"/>
  <c r="L389" i="66"/>
  <c r="F389" i="66" s="1"/>
  <c r="I390" i="66"/>
  <c r="C390" i="66" s="1"/>
  <c r="J390" i="66"/>
  <c r="D390" i="66" s="1"/>
  <c r="K390" i="66"/>
  <c r="E390" i="66" s="1"/>
  <c r="L390" i="66"/>
  <c r="F390" i="66" s="1"/>
  <c r="I391" i="66"/>
  <c r="C391" i="66" s="1"/>
  <c r="J391" i="66"/>
  <c r="D391" i="66" s="1"/>
  <c r="K391" i="66"/>
  <c r="E391" i="66" s="1"/>
  <c r="L391" i="66"/>
  <c r="F391" i="66" s="1"/>
  <c r="I392" i="66"/>
  <c r="C392" i="66" s="1"/>
  <c r="J392" i="66"/>
  <c r="D392" i="66" s="1"/>
  <c r="K392" i="66"/>
  <c r="E392" i="66" s="1"/>
  <c r="L392" i="66"/>
  <c r="F392" i="66" s="1"/>
  <c r="I393" i="66"/>
  <c r="C393" i="66" s="1"/>
  <c r="J393" i="66"/>
  <c r="D393" i="66" s="1"/>
  <c r="K393" i="66"/>
  <c r="E393" i="66" s="1"/>
  <c r="L393" i="66"/>
  <c r="F393" i="66" s="1"/>
  <c r="I394" i="66"/>
  <c r="C394" i="66" s="1"/>
  <c r="J394" i="66"/>
  <c r="D394" i="66" s="1"/>
  <c r="K394" i="66"/>
  <c r="E394" i="66" s="1"/>
  <c r="L394" i="66"/>
  <c r="F394" i="66" s="1"/>
  <c r="I395" i="66"/>
  <c r="C395" i="66" s="1"/>
  <c r="J395" i="66"/>
  <c r="D395" i="66" s="1"/>
  <c r="K395" i="66"/>
  <c r="E395" i="66" s="1"/>
  <c r="L395" i="66"/>
  <c r="F395" i="66" s="1"/>
  <c r="I396" i="66"/>
  <c r="C396" i="66" s="1"/>
  <c r="J396" i="66"/>
  <c r="D396" i="66" s="1"/>
  <c r="K396" i="66"/>
  <c r="E396" i="66" s="1"/>
  <c r="L396" i="66"/>
  <c r="F396" i="66" s="1"/>
  <c r="I397" i="66"/>
  <c r="J397" i="66"/>
  <c r="K397" i="66"/>
  <c r="L397" i="66"/>
  <c r="I398" i="66"/>
  <c r="C398" i="66" s="1"/>
  <c r="J398" i="66"/>
  <c r="D398" i="66" s="1"/>
  <c r="K398" i="66"/>
  <c r="E398" i="66" s="1"/>
  <c r="L398" i="66"/>
  <c r="F398" i="66" s="1"/>
  <c r="I399" i="66"/>
  <c r="C399" i="66" s="1"/>
  <c r="J399" i="66"/>
  <c r="D399" i="66" s="1"/>
  <c r="K399" i="66"/>
  <c r="E399" i="66" s="1"/>
  <c r="L399" i="66"/>
  <c r="F399" i="66"/>
  <c r="I400" i="66"/>
  <c r="C400" i="66" s="1"/>
  <c r="J400" i="66"/>
  <c r="D400" i="66" s="1"/>
  <c r="K400" i="66"/>
  <c r="E400" i="66" s="1"/>
  <c r="L400" i="66"/>
  <c r="F400" i="66" s="1"/>
  <c r="I401" i="66"/>
  <c r="C401" i="66" s="1"/>
  <c r="J401" i="66"/>
  <c r="D401" i="66" s="1"/>
  <c r="K401" i="66"/>
  <c r="E401" i="66" s="1"/>
  <c r="L401" i="66"/>
  <c r="F401" i="66" s="1"/>
  <c r="I402" i="66"/>
  <c r="C402" i="66" s="1"/>
  <c r="J402" i="66"/>
  <c r="D402" i="66" s="1"/>
  <c r="K402" i="66"/>
  <c r="E402" i="66" s="1"/>
  <c r="L402" i="66"/>
  <c r="F402" i="66" s="1"/>
  <c r="I403" i="66"/>
  <c r="C403" i="66" s="1"/>
  <c r="J403" i="66"/>
  <c r="D403" i="66" s="1"/>
  <c r="K403" i="66"/>
  <c r="E403" i="66" s="1"/>
  <c r="L403" i="66"/>
  <c r="F403" i="66" s="1"/>
  <c r="I404" i="66"/>
  <c r="C404" i="66" s="1"/>
  <c r="J404" i="66"/>
  <c r="D404" i="66" s="1"/>
  <c r="K404" i="66"/>
  <c r="E404" i="66" s="1"/>
  <c r="L404" i="66"/>
  <c r="F404" i="66"/>
  <c r="I405" i="66"/>
  <c r="C405" i="66" s="1"/>
  <c r="J405" i="66"/>
  <c r="D405" i="66" s="1"/>
  <c r="K405" i="66"/>
  <c r="E405" i="66" s="1"/>
  <c r="L405" i="66"/>
  <c r="F405" i="66" s="1"/>
  <c r="I406" i="66"/>
  <c r="C406" i="66" s="1"/>
  <c r="J406" i="66"/>
  <c r="D406" i="66" s="1"/>
  <c r="K406" i="66"/>
  <c r="E406" i="66" s="1"/>
  <c r="L406" i="66"/>
  <c r="F406" i="66" s="1"/>
  <c r="I407" i="66"/>
  <c r="C407" i="66" s="1"/>
  <c r="J407" i="66"/>
  <c r="D407" i="66" s="1"/>
  <c r="K407" i="66"/>
  <c r="E407" i="66" s="1"/>
  <c r="L407" i="66"/>
  <c r="F407" i="66" s="1"/>
  <c r="I408" i="66"/>
  <c r="C408" i="66" s="1"/>
  <c r="J408" i="66"/>
  <c r="D408" i="66" s="1"/>
  <c r="K408" i="66"/>
  <c r="E408" i="66" s="1"/>
  <c r="L408" i="66"/>
  <c r="F408" i="66" s="1"/>
  <c r="I409" i="66"/>
  <c r="C409" i="66" s="1"/>
  <c r="J409" i="66"/>
  <c r="D409" i="66" s="1"/>
  <c r="K409" i="66"/>
  <c r="E409" i="66" s="1"/>
  <c r="L409" i="66"/>
  <c r="F409" i="66" s="1"/>
  <c r="I410" i="66"/>
  <c r="C410" i="66" s="1"/>
  <c r="J410" i="66"/>
  <c r="D410" i="66" s="1"/>
  <c r="K410" i="66"/>
  <c r="E410" i="66" s="1"/>
  <c r="L410" i="66"/>
  <c r="F410" i="66" s="1"/>
  <c r="I411" i="66"/>
  <c r="C411" i="66" s="1"/>
  <c r="J411" i="66"/>
  <c r="D411" i="66" s="1"/>
  <c r="K411" i="66"/>
  <c r="E411" i="66" s="1"/>
  <c r="L411" i="66"/>
  <c r="F411" i="66" s="1"/>
  <c r="I412" i="66"/>
  <c r="C412" i="66" s="1"/>
  <c r="J412" i="66"/>
  <c r="D412" i="66" s="1"/>
  <c r="K412" i="66"/>
  <c r="E412" i="66" s="1"/>
  <c r="L412" i="66"/>
  <c r="F412" i="66" s="1"/>
  <c r="I413" i="66"/>
  <c r="C413" i="66" s="1"/>
  <c r="J413" i="66"/>
  <c r="D413" i="66" s="1"/>
  <c r="K413" i="66"/>
  <c r="E413" i="66" s="1"/>
  <c r="L413" i="66"/>
  <c r="F413" i="66" s="1"/>
  <c r="I414" i="66"/>
  <c r="C414" i="66" s="1"/>
  <c r="J414" i="66"/>
  <c r="D414" i="66" s="1"/>
  <c r="K414" i="66"/>
  <c r="E414" i="66" s="1"/>
  <c r="L414" i="66"/>
  <c r="F414" i="66" s="1"/>
  <c r="I415" i="66"/>
  <c r="C415" i="66" s="1"/>
  <c r="J415" i="66"/>
  <c r="D415" i="66" s="1"/>
  <c r="K415" i="66"/>
  <c r="E415" i="66" s="1"/>
  <c r="L415" i="66"/>
  <c r="F415" i="66" s="1"/>
  <c r="I416" i="66"/>
  <c r="C416" i="66" s="1"/>
  <c r="J416" i="66"/>
  <c r="D416" i="66" s="1"/>
  <c r="K416" i="66"/>
  <c r="E416" i="66" s="1"/>
  <c r="L416" i="66"/>
  <c r="F416" i="66" s="1"/>
  <c r="I417" i="66"/>
  <c r="C417" i="66" s="1"/>
  <c r="J417" i="66"/>
  <c r="D417" i="66" s="1"/>
  <c r="K417" i="66"/>
  <c r="E417" i="66" s="1"/>
  <c r="L417" i="66"/>
  <c r="F417" i="66" s="1"/>
  <c r="I418" i="66"/>
  <c r="C418" i="66" s="1"/>
  <c r="J418" i="66"/>
  <c r="D418" i="66" s="1"/>
  <c r="K418" i="66"/>
  <c r="E418" i="66" s="1"/>
  <c r="L418" i="66"/>
  <c r="F418" i="66" s="1"/>
  <c r="I419" i="66"/>
  <c r="C419" i="66" s="1"/>
  <c r="J419" i="66"/>
  <c r="D419" i="66" s="1"/>
  <c r="K419" i="66"/>
  <c r="E419" i="66" s="1"/>
  <c r="L419" i="66"/>
  <c r="F419" i="66" s="1"/>
  <c r="I420" i="66"/>
  <c r="C420" i="66" s="1"/>
  <c r="J420" i="66"/>
  <c r="D420" i="66" s="1"/>
  <c r="K420" i="66"/>
  <c r="E420" i="66" s="1"/>
  <c r="L420" i="66"/>
  <c r="F420" i="66" s="1"/>
  <c r="I421" i="66"/>
  <c r="C421" i="66" s="1"/>
  <c r="J421" i="66"/>
  <c r="D421" i="66" s="1"/>
  <c r="K421" i="66"/>
  <c r="E421" i="66" s="1"/>
  <c r="L421" i="66"/>
  <c r="F421" i="66" s="1"/>
  <c r="I422" i="66"/>
  <c r="C422" i="66" s="1"/>
  <c r="J422" i="66"/>
  <c r="D422" i="66" s="1"/>
  <c r="K422" i="66"/>
  <c r="E422" i="66" s="1"/>
  <c r="L422" i="66"/>
  <c r="F422" i="66" s="1"/>
  <c r="I423" i="66"/>
  <c r="C423" i="66" s="1"/>
  <c r="J423" i="66"/>
  <c r="D423" i="66" s="1"/>
  <c r="K423" i="66"/>
  <c r="E423" i="66" s="1"/>
  <c r="L423" i="66"/>
  <c r="F423" i="66" s="1"/>
  <c r="C424" i="66"/>
  <c r="D424" i="66"/>
  <c r="E424" i="66"/>
  <c r="F424" i="66"/>
  <c r="I425" i="66"/>
  <c r="C425" i="66" s="1"/>
  <c r="J425" i="66"/>
  <c r="D425" i="66" s="1"/>
  <c r="K425" i="66"/>
  <c r="E425" i="66" s="1"/>
  <c r="L425" i="66"/>
  <c r="F425" i="66" s="1"/>
  <c r="I426" i="66"/>
  <c r="C426" i="66" s="1"/>
  <c r="J426" i="66"/>
  <c r="D426" i="66" s="1"/>
  <c r="K426" i="66"/>
  <c r="E426" i="66" s="1"/>
  <c r="L426" i="66"/>
  <c r="F426" i="66" s="1"/>
  <c r="I427" i="66"/>
  <c r="C427" i="66" s="1"/>
  <c r="J427" i="66"/>
  <c r="D427" i="66" s="1"/>
  <c r="K427" i="66"/>
  <c r="E427" i="66" s="1"/>
  <c r="L427" i="66"/>
  <c r="F427" i="66" s="1"/>
  <c r="I428" i="66"/>
  <c r="C428" i="66" s="1"/>
  <c r="J428" i="66"/>
  <c r="D428" i="66" s="1"/>
  <c r="K428" i="66"/>
  <c r="E428" i="66" s="1"/>
  <c r="L428" i="66"/>
  <c r="F428" i="66" s="1"/>
  <c r="I429" i="66"/>
  <c r="C429" i="66" s="1"/>
  <c r="J429" i="66"/>
  <c r="D429" i="66" s="1"/>
  <c r="K429" i="66"/>
  <c r="E429" i="66" s="1"/>
  <c r="L429" i="66"/>
  <c r="F429" i="66" s="1"/>
  <c r="I430" i="66"/>
  <c r="C430" i="66" s="1"/>
  <c r="J430" i="66"/>
  <c r="D430" i="66" s="1"/>
  <c r="K430" i="66"/>
  <c r="E430" i="66" s="1"/>
  <c r="L430" i="66"/>
  <c r="F430" i="66" s="1"/>
  <c r="I431" i="66"/>
  <c r="C431" i="66" s="1"/>
  <c r="J431" i="66"/>
  <c r="D431" i="66" s="1"/>
  <c r="K431" i="66"/>
  <c r="E431" i="66" s="1"/>
  <c r="L431" i="66"/>
  <c r="F431" i="66" s="1"/>
  <c r="I432" i="66"/>
  <c r="C432" i="66" s="1"/>
  <c r="J432" i="66"/>
  <c r="D432" i="66" s="1"/>
  <c r="K432" i="66"/>
  <c r="E432" i="66" s="1"/>
  <c r="L432" i="66"/>
  <c r="F432" i="66" s="1"/>
  <c r="I433" i="66"/>
  <c r="C433" i="66" s="1"/>
  <c r="J433" i="66"/>
  <c r="D433" i="66" s="1"/>
  <c r="K433" i="66"/>
  <c r="E433" i="66" s="1"/>
  <c r="L433" i="66"/>
  <c r="F433" i="66" s="1"/>
  <c r="I434" i="66"/>
  <c r="C434" i="66" s="1"/>
  <c r="J434" i="66"/>
  <c r="D434" i="66" s="1"/>
  <c r="K434" i="66"/>
  <c r="E434" i="66" s="1"/>
  <c r="L434" i="66"/>
  <c r="F434" i="66" s="1"/>
  <c r="I435" i="66"/>
  <c r="C435" i="66" s="1"/>
  <c r="J435" i="66"/>
  <c r="D435" i="66" s="1"/>
  <c r="K435" i="66"/>
  <c r="E435" i="66" s="1"/>
  <c r="L435" i="66"/>
  <c r="F435" i="66" s="1"/>
  <c r="I436" i="66"/>
  <c r="C436" i="66" s="1"/>
  <c r="J436" i="66"/>
  <c r="D436" i="66" s="1"/>
  <c r="K436" i="66"/>
  <c r="E436" i="66" s="1"/>
  <c r="L436" i="66"/>
  <c r="F436" i="66" s="1"/>
  <c r="I437" i="66"/>
  <c r="C437" i="66" s="1"/>
  <c r="J437" i="66"/>
  <c r="D437" i="66" s="1"/>
  <c r="K437" i="66"/>
  <c r="E437" i="66" s="1"/>
  <c r="L437" i="66"/>
  <c r="F437" i="66" s="1"/>
  <c r="I438" i="66"/>
  <c r="C438" i="66" s="1"/>
  <c r="J438" i="66"/>
  <c r="D438" i="66" s="1"/>
  <c r="K438" i="66"/>
  <c r="E438" i="66" s="1"/>
  <c r="L438" i="66"/>
  <c r="F438" i="66" s="1"/>
  <c r="I439" i="66"/>
  <c r="C439" i="66" s="1"/>
  <c r="J439" i="66"/>
  <c r="D439" i="66" s="1"/>
  <c r="K439" i="66"/>
  <c r="E439" i="66" s="1"/>
  <c r="L439" i="66"/>
  <c r="F439" i="66" s="1"/>
  <c r="I440" i="66"/>
  <c r="C440" i="66" s="1"/>
  <c r="J440" i="66"/>
  <c r="D440" i="66" s="1"/>
  <c r="K440" i="66"/>
  <c r="E440" i="66" s="1"/>
  <c r="L440" i="66"/>
  <c r="F440" i="66" s="1"/>
  <c r="I441" i="66"/>
  <c r="C441" i="66" s="1"/>
  <c r="J441" i="66"/>
  <c r="D441" i="66" s="1"/>
  <c r="K441" i="66"/>
  <c r="E441" i="66" s="1"/>
  <c r="L441" i="66"/>
  <c r="F441" i="66" s="1"/>
  <c r="I442" i="66"/>
  <c r="C442" i="66" s="1"/>
  <c r="J442" i="66"/>
  <c r="D442" i="66" s="1"/>
  <c r="K442" i="66"/>
  <c r="E442" i="66" s="1"/>
  <c r="L442" i="66"/>
  <c r="F442" i="66" s="1"/>
  <c r="I443" i="66"/>
  <c r="C443" i="66" s="1"/>
  <c r="J443" i="66"/>
  <c r="D443" i="66" s="1"/>
  <c r="K443" i="66"/>
  <c r="E443" i="66" s="1"/>
  <c r="L443" i="66"/>
  <c r="F443" i="66" s="1"/>
  <c r="I444" i="66"/>
  <c r="C444" i="66" s="1"/>
  <c r="J444" i="66"/>
  <c r="D444" i="66" s="1"/>
  <c r="K444" i="66"/>
  <c r="E444" i="66" s="1"/>
  <c r="L444" i="66"/>
  <c r="F444" i="66" s="1"/>
  <c r="I445" i="66"/>
  <c r="C445" i="66" s="1"/>
  <c r="J445" i="66"/>
  <c r="D445" i="66" s="1"/>
  <c r="K445" i="66"/>
  <c r="E445" i="66" s="1"/>
  <c r="L445" i="66"/>
  <c r="F445" i="66" s="1"/>
  <c r="I446" i="66"/>
  <c r="C446" i="66" s="1"/>
  <c r="J446" i="66"/>
  <c r="D446" i="66" s="1"/>
  <c r="K446" i="66"/>
  <c r="E446" i="66" s="1"/>
  <c r="L446" i="66"/>
  <c r="F446" i="66" s="1"/>
  <c r="I447" i="66"/>
  <c r="C447" i="66" s="1"/>
  <c r="J447" i="66"/>
  <c r="D447" i="66" s="1"/>
  <c r="K447" i="66"/>
  <c r="E447" i="66" s="1"/>
  <c r="L447" i="66"/>
  <c r="F447" i="66" s="1"/>
  <c r="I448" i="66"/>
  <c r="C448" i="66" s="1"/>
  <c r="J448" i="66"/>
  <c r="D448" i="66" s="1"/>
  <c r="K448" i="66"/>
  <c r="E448" i="66" s="1"/>
  <c r="L448" i="66"/>
  <c r="F448" i="66" s="1"/>
  <c r="I449" i="66"/>
  <c r="C449" i="66" s="1"/>
  <c r="J449" i="66"/>
  <c r="D449" i="66" s="1"/>
  <c r="K449" i="66"/>
  <c r="E449" i="66" s="1"/>
  <c r="L449" i="66"/>
  <c r="F449" i="66" s="1"/>
  <c r="I450" i="66"/>
  <c r="C450" i="66" s="1"/>
  <c r="J450" i="66"/>
  <c r="D450" i="66" s="1"/>
  <c r="K450" i="66"/>
  <c r="E450" i="66" s="1"/>
  <c r="L450" i="66"/>
  <c r="F450" i="66" s="1"/>
  <c r="I451" i="66"/>
  <c r="C451" i="66" s="1"/>
  <c r="J451" i="66"/>
  <c r="D451" i="66" s="1"/>
  <c r="K451" i="66"/>
  <c r="E451" i="66" s="1"/>
  <c r="L451" i="66"/>
  <c r="F451" i="66" s="1"/>
  <c r="C452" i="66"/>
  <c r="D452" i="66"/>
  <c r="E452" i="66"/>
  <c r="F452" i="66"/>
  <c r="I453" i="66"/>
  <c r="C453" i="66" s="1"/>
  <c r="J453" i="66"/>
  <c r="D453" i="66" s="1"/>
  <c r="K453" i="66"/>
  <c r="E453" i="66" s="1"/>
  <c r="L453" i="66"/>
  <c r="F453" i="66" s="1"/>
  <c r="I454" i="66"/>
  <c r="C454" i="66" s="1"/>
  <c r="J454" i="66"/>
  <c r="D454" i="66" s="1"/>
  <c r="K454" i="66"/>
  <c r="E454" i="66" s="1"/>
  <c r="L454" i="66"/>
  <c r="F454" i="66" s="1"/>
  <c r="I455" i="66"/>
  <c r="C455" i="66" s="1"/>
  <c r="J455" i="66"/>
  <c r="D455" i="66" s="1"/>
  <c r="K455" i="66"/>
  <c r="E455" i="66" s="1"/>
  <c r="L455" i="66"/>
  <c r="F455" i="66"/>
  <c r="I456" i="66"/>
  <c r="C456" i="66" s="1"/>
  <c r="J456" i="66"/>
  <c r="D456" i="66" s="1"/>
  <c r="K456" i="66"/>
  <c r="E456" i="66" s="1"/>
  <c r="L456" i="66"/>
  <c r="F456" i="66" s="1"/>
  <c r="I457" i="66"/>
  <c r="C457" i="66" s="1"/>
  <c r="J457" i="66"/>
  <c r="D457" i="66" s="1"/>
  <c r="K457" i="66"/>
  <c r="E457" i="66" s="1"/>
  <c r="L457" i="66"/>
  <c r="F457" i="66" s="1"/>
  <c r="I458" i="66"/>
  <c r="C458" i="66" s="1"/>
  <c r="J458" i="66"/>
  <c r="D458" i="66" s="1"/>
  <c r="K458" i="66"/>
  <c r="E458" i="66" s="1"/>
  <c r="L458" i="66"/>
  <c r="F458" i="66" s="1"/>
  <c r="I459" i="66"/>
  <c r="C459" i="66" s="1"/>
  <c r="J459" i="66"/>
  <c r="D459" i="66" s="1"/>
  <c r="K459" i="66"/>
  <c r="E459" i="66" s="1"/>
  <c r="L459" i="66"/>
  <c r="F459" i="66" s="1"/>
  <c r="I460" i="66"/>
  <c r="C460" i="66" s="1"/>
  <c r="J460" i="66"/>
  <c r="D460" i="66" s="1"/>
  <c r="K460" i="66"/>
  <c r="E460" i="66" s="1"/>
  <c r="L460" i="66"/>
  <c r="F460" i="66" s="1"/>
  <c r="I461" i="66"/>
  <c r="C461" i="66" s="1"/>
  <c r="J461" i="66"/>
  <c r="D461" i="66" s="1"/>
  <c r="K461" i="66"/>
  <c r="E461" i="66" s="1"/>
  <c r="L461" i="66"/>
  <c r="F461" i="66" s="1"/>
  <c r="I462" i="66"/>
  <c r="C462" i="66" s="1"/>
  <c r="J462" i="66"/>
  <c r="D462" i="66" s="1"/>
  <c r="K462" i="66"/>
  <c r="E462" i="66" s="1"/>
  <c r="L462" i="66"/>
  <c r="F462" i="66" s="1"/>
  <c r="I463" i="66"/>
  <c r="C463" i="66" s="1"/>
  <c r="J463" i="66"/>
  <c r="D463" i="66" s="1"/>
  <c r="K463" i="66"/>
  <c r="E463" i="66" s="1"/>
  <c r="L463" i="66"/>
  <c r="F463" i="66" s="1"/>
  <c r="I464" i="66"/>
  <c r="C464" i="66" s="1"/>
  <c r="J464" i="66"/>
  <c r="D464" i="66" s="1"/>
  <c r="K464" i="66"/>
  <c r="E464" i="66" s="1"/>
  <c r="L464" i="66"/>
  <c r="F464" i="66" s="1"/>
  <c r="C465" i="66"/>
  <c r="D465" i="66"/>
  <c r="E465" i="66"/>
  <c r="F465" i="66"/>
  <c r="I466" i="66"/>
  <c r="C466" i="66" s="1"/>
  <c r="J466" i="66"/>
  <c r="D466" i="66" s="1"/>
  <c r="K466" i="66"/>
  <c r="E466" i="66" s="1"/>
  <c r="L466" i="66"/>
  <c r="F466" i="66" s="1"/>
  <c r="I467" i="66"/>
  <c r="C467" i="66" s="1"/>
  <c r="J467" i="66"/>
  <c r="D467" i="66" s="1"/>
  <c r="K467" i="66"/>
  <c r="E467" i="66" s="1"/>
  <c r="L467" i="66"/>
  <c r="F467" i="66" s="1"/>
  <c r="I469" i="66"/>
  <c r="C469" i="66" s="1"/>
  <c r="J469" i="66"/>
  <c r="D469" i="66" s="1"/>
  <c r="K469" i="66"/>
  <c r="E469" i="66" s="1"/>
  <c r="L469" i="66"/>
  <c r="F469" i="66" s="1"/>
  <c r="I470" i="66"/>
  <c r="C470" i="66" s="1"/>
  <c r="J470" i="66"/>
  <c r="D470" i="66" s="1"/>
  <c r="K470" i="66"/>
  <c r="E470" i="66" s="1"/>
  <c r="L470" i="66"/>
  <c r="F470" i="66" s="1"/>
  <c r="I471" i="66"/>
  <c r="C471" i="66" s="1"/>
  <c r="J471" i="66"/>
  <c r="D471" i="66" s="1"/>
  <c r="K471" i="66"/>
  <c r="E471" i="66" s="1"/>
  <c r="L471" i="66"/>
  <c r="F471" i="66" s="1"/>
  <c r="I472" i="66"/>
  <c r="C472" i="66" s="1"/>
  <c r="J472" i="66"/>
  <c r="D472" i="66" s="1"/>
  <c r="K472" i="66"/>
  <c r="E472" i="66" s="1"/>
  <c r="L472" i="66"/>
  <c r="F472" i="66" s="1"/>
  <c r="I473" i="66"/>
  <c r="C473" i="66" s="1"/>
  <c r="J473" i="66"/>
  <c r="D473" i="66" s="1"/>
  <c r="K473" i="66"/>
  <c r="E473" i="66" s="1"/>
  <c r="L473" i="66"/>
  <c r="F473" i="66" s="1"/>
  <c r="I474" i="66"/>
  <c r="C474" i="66" s="1"/>
  <c r="J474" i="66"/>
  <c r="D474" i="66" s="1"/>
  <c r="K474" i="66"/>
  <c r="E474" i="66" s="1"/>
  <c r="L474" i="66"/>
  <c r="F474" i="66" s="1"/>
  <c r="I476" i="66"/>
  <c r="C476" i="66" s="1"/>
  <c r="J476" i="66"/>
  <c r="D476" i="66" s="1"/>
  <c r="K476" i="66"/>
  <c r="E476" i="66" s="1"/>
  <c r="L476" i="66"/>
  <c r="F476" i="66" s="1"/>
  <c r="I477" i="66"/>
  <c r="C477" i="66" s="1"/>
  <c r="J477" i="66"/>
  <c r="D477" i="66" s="1"/>
  <c r="K477" i="66"/>
  <c r="E477" i="66" s="1"/>
  <c r="L477" i="66"/>
  <c r="F477" i="66" s="1"/>
  <c r="I478" i="66"/>
  <c r="C478" i="66" s="1"/>
  <c r="J478" i="66"/>
  <c r="D478" i="66" s="1"/>
  <c r="K478" i="66"/>
  <c r="E478" i="66" s="1"/>
  <c r="L478" i="66"/>
  <c r="F478" i="66" s="1"/>
  <c r="I479" i="66"/>
  <c r="C479" i="66" s="1"/>
  <c r="J479" i="66"/>
  <c r="D479" i="66" s="1"/>
  <c r="K479" i="66"/>
  <c r="E479" i="66" s="1"/>
  <c r="L479" i="66"/>
  <c r="F479" i="66" s="1"/>
  <c r="I480" i="66"/>
  <c r="C480" i="66" s="1"/>
  <c r="J480" i="66"/>
  <c r="D480" i="66" s="1"/>
  <c r="K480" i="66"/>
  <c r="E480" i="66" s="1"/>
  <c r="L480" i="66"/>
  <c r="F480" i="66" s="1"/>
  <c r="I481" i="66"/>
  <c r="C481" i="66" s="1"/>
  <c r="J481" i="66"/>
  <c r="D481" i="66" s="1"/>
  <c r="K481" i="66"/>
  <c r="E481" i="66" s="1"/>
  <c r="L481" i="66"/>
  <c r="F481" i="66" s="1"/>
  <c r="I482" i="66"/>
  <c r="C482" i="66" s="1"/>
  <c r="J482" i="66"/>
  <c r="D482" i="66" s="1"/>
  <c r="K482" i="66"/>
  <c r="E482" i="66" s="1"/>
  <c r="L482" i="66"/>
  <c r="F482" i="66" s="1"/>
  <c r="I483" i="66"/>
  <c r="C483" i="66" s="1"/>
  <c r="J483" i="66"/>
  <c r="D483" i="66" s="1"/>
  <c r="K483" i="66"/>
  <c r="E483" i="66" s="1"/>
  <c r="L483" i="66"/>
  <c r="F483" i="66" s="1"/>
  <c r="I484" i="66"/>
  <c r="C484" i="66" s="1"/>
  <c r="J484" i="66"/>
  <c r="D484" i="66" s="1"/>
  <c r="K484" i="66"/>
  <c r="E484" i="66" s="1"/>
  <c r="L484" i="66"/>
  <c r="F484" i="66" s="1"/>
  <c r="I485" i="66"/>
  <c r="C485" i="66" s="1"/>
  <c r="J485" i="66"/>
  <c r="D485" i="66" s="1"/>
  <c r="K485" i="66"/>
  <c r="E485" i="66" s="1"/>
  <c r="L485" i="66"/>
  <c r="F485" i="66" s="1"/>
  <c r="I486" i="66"/>
  <c r="C486" i="66" s="1"/>
  <c r="J486" i="66"/>
  <c r="D486" i="66" s="1"/>
  <c r="K486" i="66"/>
  <c r="E486" i="66" s="1"/>
  <c r="L486" i="66"/>
  <c r="F486" i="66" s="1"/>
  <c r="C487" i="66"/>
  <c r="D487" i="66"/>
  <c r="E487" i="66"/>
  <c r="F487" i="66"/>
  <c r="I488" i="66"/>
  <c r="C488" i="66" s="1"/>
  <c r="J488" i="66"/>
  <c r="D488" i="66" s="1"/>
  <c r="K488" i="66"/>
  <c r="E488" i="66" s="1"/>
  <c r="L488" i="66"/>
  <c r="F488" i="66" s="1"/>
  <c r="I489" i="66"/>
  <c r="C489" i="66" s="1"/>
  <c r="J489" i="66"/>
  <c r="D489" i="66" s="1"/>
  <c r="K489" i="66"/>
  <c r="E489" i="66" s="1"/>
  <c r="L489" i="66"/>
  <c r="F489" i="66" s="1"/>
  <c r="C490" i="66"/>
  <c r="D490" i="66"/>
  <c r="E490" i="66"/>
  <c r="F490" i="66"/>
  <c r="I491" i="66"/>
  <c r="C491" i="66" s="1"/>
  <c r="J491" i="66"/>
  <c r="D491" i="66" s="1"/>
  <c r="K491" i="66"/>
  <c r="E491" i="66" s="1"/>
  <c r="L491" i="66"/>
  <c r="F491" i="66" s="1"/>
  <c r="I492" i="66"/>
  <c r="C492" i="66" s="1"/>
  <c r="J492" i="66"/>
  <c r="D492" i="66" s="1"/>
  <c r="K492" i="66"/>
  <c r="E492" i="66" s="1"/>
  <c r="L492" i="66"/>
  <c r="F492" i="66" s="1"/>
  <c r="I493" i="66"/>
  <c r="C493" i="66" s="1"/>
  <c r="J493" i="66"/>
  <c r="D493" i="66" s="1"/>
  <c r="K493" i="66"/>
  <c r="E493" i="66" s="1"/>
  <c r="L493" i="66"/>
  <c r="F493" i="66" s="1"/>
  <c r="I494" i="66"/>
  <c r="C494" i="66" s="1"/>
  <c r="J494" i="66"/>
  <c r="D494" i="66" s="1"/>
  <c r="K494" i="66"/>
  <c r="E494" i="66" s="1"/>
  <c r="L494" i="66"/>
  <c r="F494" i="66" s="1"/>
  <c r="I495" i="66"/>
  <c r="C495" i="66" s="1"/>
  <c r="J495" i="66"/>
  <c r="D495" i="66" s="1"/>
  <c r="K495" i="66"/>
  <c r="E495" i="66" s="1"/>
  <c r="L495" i="66"/>
  <c r="F495" i="66" s="1"/>
  <c r="I496" i="66"/>
  <c r="C496" i="66" s="1"/>
  <c r="J496" i="66"/>
  <c r="D496" i="66" s="1"/>
  <c r="K496" i="66"/>
  <c r="E496" i="66" s="1"/>
  <c r="L496" i="66"/>
  <c r="F496" i="66" s="1"/>
  <c r="I497" i="66"/>
  <c r="C497" i="66" s="1"/>
  <c r="J497" i="66"/>
  <c r="D497" i="66" s="1"/>
  <c r="K497" i="66"/>
  <c r="E497" i="66" s="1"/>
  <c r="L497" i="66"/>
  <c r="F497" i="66" s="1"/>
  <c r="I498" i="66"/>
  <c r="C498" i="66" s="1"/>
  <c r="J498" i="66"/>
  <c r="D498" i="66" s="1"/>
  <c r="K498" i="66"/>
  <c r="E498" i="66" s="1"/>
  <c r="L498" i="66"/>
  <c r="F498" i="66" s="1"/>
  <c r="I499" i="66"/>
  <c r="C499" i="66" s="1"/>
  <c r="J499" i="66"/>
  <c r="D499" i="66" s="1"/>
  <c r="K499" i="66"/>
  <c r="E499" i="66" s="1"/>
  <c r="L499" i="66"/>
  <c r="F499" i="66" s="1"/>
  <c r="I500" i="66"/>
  <c r="C500" i="66" s="1"/>
  <c r="J500" i="66"/>
  <c r="D500" i="66" s="1"/>
  <c r="K500" i="66"/>
  <c r="E500" i="66" s="1"/>
  <c r="L500" i="66"/>
  <c r="F500" i="66" s="1"/>
  <c r="I501" i="66"/>
  <c r="C501" i="66" s="1"/>
  <c r="J501" i="66"/>
  <c r="D501" i="66" s="1"/>
  <c r="K501" i="66"/>
  <c r="E501" i="66" s="1"/>
  <c r="L501" i="66"/>
  <c r="F501" i="66" s="1"/>
  <c r="I502" i="66"/>
  <c r="C502" i="66" s="1"/>
  <c r="J502" i="66"/>
  <c r="D502" i="66" s="1"/>
  <c r="K502" i="66"/>
  <c r="E502" i="66" s="1"/>
  <c r="L502" i="66"/>
  <c r="F502" i="66" s="1"/>
  <c r="I503" i="66"/>
  <c r="C503" i="66" s="1"/>
  <c r="J503" i="66"/>
  <c r="D503" i="66" s="1"/>
  <c r="K503" i="66"/>
  <c r="E503" i="66" s="1"/>
  <c r="L503" i="66"/>
  <c r="F503" i="66" s="1"/>
  <c r="I504" i="66"/>
  <c r="C504" i="66" s="1"/>
  <c r="J504" i="66"/>
  <c r="D504" i="66" s="1"/>
  <c r="K504" i="66"/>
  <c r="E504" i="66" s="1"/>
  <c r="L504" i="66"/>
  <c r="F504" i="66" s="1"/>
  <c r="I505" i="66"/>
  <c r="C505" i="66" s="1"/>
  <c r="J505" i="66"/>
  <c r="D505" i="66" s="1"/>
  <c r="K505" i="66"/>
  <c r="E505" i="66" s="1"/>
  <c r="L505" i="66"/>
  <c r="F505" i="66" s="1"/>
  <c r="I506" i="66"/>
  <c r="C506" i="66" s="1"/>
  <c r="J506" i="66"/>
  <c r="D506" i="66" s="1"/>
  <c r="K506" i="66"/>
  <c r="E506" i="66" s="1"/>
  <c r="L506" i="66"/>
  <c r="F506" i="66" s="1"/>
  <c r="I508" i="66"/>
  <c r="C508" i="66" s="1"/>
  <c r="J508" i="66"/>
  <c r="D508" i="66" s="1"/>
  <c r="K508" i="66"/>
  <c r="E508" i="66" s="1"/>
  <c r="L508" i="66"/>
  <c r="F508" i="66" s="1"/>
  <c r="I509" i="66"/>
  <c r="C509" i="66" s="1"/>
  <c r="J509" i="66"/>
  <c r="D509" i="66" s="1"/>
  <c r="K509" i="66"/>
  <c r="E509" i="66" s="1"/>
  <c r="L509" i="66"/>
  <c r="F509" i="66" s="1"/>
  <c r="I510" i="66"/>
  <c r="C510" i="66" s="1"/>
  <c r="J510" i="66"/>
  <c r="D510" i="66" s="1"/>
  <c r="K510" i="66"/>
  <c r="E510" i="66" s="1"/>
  <c r="L510" i="66"/>
  <c r="F510" i="66" s="1"/>
  <c r="I511" i="66"/>
  <c r="C511" i="66" s="1"/>
  <c r="J511" i="66"/>
  <c r="D511" i="66" s="1"/>
  <c r="K511" i="66"/>
  <c r="E511" i="66" s="1"/>
  <c r="L511" i="66"/>
  <c r="F511" i="66" s="1"/>
  <c r="C512" i="66"/>
  <c r="D512" i="66"/>
  <c r="E512" i="66"/>
  <c r="F512" i="66"/>
  <c r="C513" i="66"/>
  <c r="D513" i="66"/>
  <c r="E513" i="66"/>
  <c r="F513" i="66"/>
  <c r="I514" i="66"/>
  <c r="C514" i="66" s="1"/>
  <c r="J514" i="66"/>
  <c r="D514" i="66" s="1"/>
  <c r="K514" i="66"/>
  <c r="E514" i="66" s="1"/>
  <c r="L514" i="66"/>
  <c r="F514" i="66" s="1"/>
  <c r="I515" i="66"/>
  <c r="C515" i="66" s="1"/>
  <c r="J515" i="66"/>
  <c r="D515" i="66" s="1"/>
  <c r="K515" i="66"/>
  <c r="E515" i="66" s="1"/>
  <c r="L515" i="66"/>
  <c r="F515" i="66" s="1"/>
  <c r="I516" i="66"/>
  <c r="C516" i="66" s="1"/>
  <c r="J516" i="66"/>
  <c r="D516" i="66" s="1"/>
  <c r="K516" i="66"/>
  <c r="E516" i="66" s="1"/>
  <c r="L516" i="66"/>
  <c r="F516" i="66" s="1"/>
  <c r="I517" i="66"/>
  <c r="C517" i="66" s="1"/>
  <c r="J517" i="66"/>
  <c r="D517" i="66" s="1"/>
  <c r="K517" i="66"/>
  <c r="E517" i="66" s="1"/>
  <c r="L517" i="66"/>
  <c r="F517" i="66" s="1"/>
  <c r="I518" i="66"/>
  <c r="C518" i="66" s="1"/>
  <c r="J518" i="66"/>
  <c r="D518" i="66" s="1"/>
  <c r="K518" i="66"/>
  <c r="E518" i="66" s="1"/>
  <c r="L518" i="66"/>
  <c r="F518" i="66" s="1"/>
  <c r="I519" i="66"/>
  <c r="C519" i="66" s="1"/>
  <c r="J519" i="66"/>
  <c r="D519" i="66" s="1"/>
  <c r="K519" i="66"/>
  <c r="E519" i="66" s="1"/>
  <c r="L519" i="66"/>
  <c r="F519" i="66" s="1"/>
  <c r="I520" i="66"/>
  <c r="C520" i="66" s="1"/>
  <c r="J520" i="66"/>
  <c r="D520" i="66" s="1"/>
  <c r="K520" i="66"/>
  <c r="E520" i="66" s="1"/>
  <c r="L520" i="66"/>
  <c r="F520" i="66" s="1"/>
  <c r="C521" i="66"/>
  <c r="D521" i="66"/>
  <c r="E521" i="66"/>
  <c r="F521" i="66"/>
  <c r="I522" i="66"/>
  <c r="C522" i="66" s="1"/>
  <c r="J522" i="66"/>
  <c r="D522" i="66" s="1"/>
  <c r="K522" i="66"/>
  <c r="E522" i="66" s="1"/>
  <c r="L522" i="66"/>
  <c r="F522" i="66" s="1"/>
  <c r="I523" i="66"/>
  <c r="C523" i="66" s="1"/>
  <c r="J523" i="66"/>
  <c r="D523" i="66" s="1"/>
  <c r="K523" i="66"/>
  <c r="E523" i="66" s="1"/>
  <c r="L523" i="66"/>
  <c r="F523" i="66" s="1"/>
  <c r="C524" i="66"/>
  <c r="D524" i="66"/>
  <c r="E524" i="66"/>
  <c r="F524" i="66"/>
  <c r="C525" i="66"/>
  <c r="D525" i="66"/>
  <c r="E525" i="66"/>
  <c r="F525" i="66"/>
  <c r="C526" i="66"/>
  <c r="D526" i="66"/>
  <c r="E526" i="66"/>
  <c r="F526" i="66"/>
  <c r="I527" i="66"/>
  <c r="C527" i="66" s="1"/>
  <c r="J527" i="66"/>
  <c r="D527" i="66" s="1"/>
  <c r="K527" i="66"/>
  <c r="E527" i="66" s="1"/>
  <c r="L527" i="66"/>
  <c r="F527" i="66" s="1"/>
  <c r="I528" i="66"/>
  <c r="C528" i="66" s="1"/>
  <c r="J528" i="66"/>
  <c r="D528" i="66" s="1"/>
  <c r="K528" i="66"/>
  <c r="E528" i="66" s="1"/>
  <c r="L528" i="66"/>
  <c r="F528" i="66" s="1"/>
  <c r="I529" i="66"/>
  <c r="C529" i="66" s="1"/>
  <c r="J529" i="66"/>
  <c r="D529" i="66" s="1"/>
  <c r="K529" i="66"/>
  <c r="E529" i="66" s="1"/>
  <c r="L529" i="66"/>
  <c r="F529" i="66" s="1"/>
  <c r="I530" i="66"/>
  <c r="C530" i="66" s="1"/>
  <c r="J530" i="66"/>
  <c r="D530" i="66" s="1"/>
  <c r="K530" i="66"/>
  <c r="E530" i="66" s="1"/>
  <c r="L530" i="66"/>
  <c r="F530" i="66" s="1"/>
  <c r="I531" i="66"/>
  <c r="C531" i="66" s="1"/>
  <c r="J531" i="66"/>
  <c r="D531" i="66" s="1"/>
  <c r="K531" i="66"/>
  <c r="E531" i="66" s="1"/>
  <c r="L531" i="66"/>
  <c r="F531" i="66" s="1"/>
  <c r="I532" i="66"/>
  <c r="C532" i="66" s="1"/>
  <c r="J532" i="66"/>
  <c r="D532" i="66" s="1"/>
  <c r="K532" i="66"/>
  <c r="E532" i="66" s="1"/>
  <c r="L532" i="66"/>
  <c r="F532" i="66" s="1"/>
  <c r="I533" i="66"/>
  <c r="C533" i="66" s="1"/>
  <c r="J533" i="66"/>
  <c r="D533" i="66" s="1"/>
  <c r="K533" i="66"/>
  <c r="E533" i="66" s="1"/>
  <c r="L533" i="66"/>
  <c r="F533" i="66" s="1"/>
  <c r="I534" i="66"/>
  <c r="C534" i="66" s="1"/>
  <c r="J534" i="66"/>
  <c r="D534" i="66" s="1"/>
  <c r="K534" i="66"/>
  <c r="E534" i="66" s="1"/>
  <c r="L534" i="66"/>
  <c r="F534" i="66" s="1"/>
  <c r="I535" i="66"/>
  <c r="C535" i="66" s="1"/>
  <c r="J535" i="66"/>
  <c r="D535" i="66" s="1"/>
  <c r="K535" i="66"/>
  <c r="E535" i="66" s="1"/>
  <c r="L535" i="66"/>
  <c r="F535" i="66" s="1"/>
  <c r="C536" i="66"/>
  <c r="D536" i="66"/>
  <c r="E536" i="66"/>
  <c r="F536" i="66"/>
  <c r="I537" i="66"/>
  <c r="C537" i="66" s="1"/>
  <c r="J537" i="66"/>
  <c r="D537" i="66" s="1"/>
  <c r="K537" i="66"/>
  <c r="E537" i="66" s="1"/>
  <c r="L537" i="66"/>
  <c r="F537" i="66" s="1"/>
  <c r="C538" i="66"/>
  <c r="D538" i="66"/>
  <c r="E538" i="66"/>
  <c r="F538" i="66"/>
  <c r="I539" i="66"/>
  <c r="C539" i="66" s="1"/>
  <c r="J539" i="66"/>
  <c r="D539" i="66" s="1"/>
  <c r="K539" i="66"/>
  <c r="E539" i="66" s="1"/>
  <c r="L539" i="66"/>
  <c r="F539" i="66" s="1"/>
  <c r="I540" i="66"/>
  <c r="C540" i="66" s="1"/>
  <c r="J540" i="66"/>
  <c r="D540" i="66" s="1"/>
  <c r="K540" i="66"/>
  <c r="E540" i="66" s="1"/>
  <c r="L540" i="66"/>
  <c r="F540" i="66" s="1"/>
  <c r="C541" i="66"/>
  <c r="D541" i="66"/>
  <c r="E541" i="66"/>
  <c r="F541" i="66"/>
  <c r="I542" i="66"/>
  <c r="C542" i="66" s="1"/>
  <c r="J542" i="66"/>
  <c r="D542" i="66" s="1"/>
  <c r="K542" i="66"/>
  <c r="E542" i="66" s="1"/>
  <c r="L542" i="66"/>
  <c r="F542" i="66" s="1"/>
  <c r="I543" i="66"/>
  <c r="C543" i="66" s="1"/>
  <c r="J543" i="66"/>
  <c r="D543" i="66" s="1"/>
  <c r="K543" i="66"/>
  <c r="E543" i="66" s="1"/>
  <c r="L543" i="66"/>
  <c r="F543" i="66" s="1"/>
  <c r="C544" i="66"/>
  <c r="D544" i="66"/>
  <c r="E544" i="66"/>
  <c r="F544" i="66"/>
  <c r="I545" i="66"/>
  <c r="C545" i="66" s="1"/>
  <c r="J545" i="66"/>
  <c r="D545" i="66" s="1"/>
  <c r="K545" i="66"/>
  <c r="E545" i="66" s="1"/>
  <c r="L545" i="66"/>
  <c r="F545" i="66" s="1"/>
  <c r="I546" i="66"/>
  <c r="C546" i="66" s="1"/>
  <c r="J546" i="66"/>
  <c r="D546" i="66" s="1"/>
  <c r="K546" i="66"/>
  <c r="E546" i="66" s="1"/>
  <c r="L546" i="66"/>
  <c r="F546" i="66" s="1"/>
  <c r="I547" i="66"/>
  <c r="C547" i="66" s="1"/>
  <c r="J547" i="66"/>
  <c r="D547" i="66" s="1"/>
  <c r="K547" i="66"/>
  <c r="E547" i="66" s="1"/>
  <c r="L547" i="66"/>
  <c r="F547" i="66" s="1"/>
  <c r="I548" i="66"/>
  <c r="C548" i="66" s="1"/>
  <c r="J548" i="66"/>
  <c r="D548" i="66" s="1"/>
  <c r="K548" i="66"/>
  <c r="E548" i="66" s="1"/>
  <c r="L548" i="66"/>
  <c r="F548" i="66" s="1"/>
  <c r="I549" i="66"/>
  <c r="C549" i="66" s="1"/>
  <c r="J549" i="66"/>
  <c r="D549" i="66" s="1"/>
  <c r="K549" i="66"/>
  <c r="E549" i="66" s="1"/>
  <c r="L549" i="66"/>
  <c r="F549" i="66"/>
  <c r="I550" i="66"/>
  <c r="C550" i="66" s="1"/>
  <c r="J550" i="66"/>
  <c r="D550" i="66" s="1"/>
  <c r="K550" i="66"/>
  <c r="E550" i="66" s="1"/>
  <c r="L550" i="66"/>
  <c r="F550" i="66" s="1"/>
  <c r="I551" i="66"/>
  <c r="C551" i="66" s="1"/>
  <c r="J551" i="66"/>
  <c r="D551" i="66" s="1"/>
  <c r="K551" i="66"/>
  <c r="E551" i="66" s="1"/>
  <c r="L551" i="66"/>
  <c r="F551" i="66" s="1"/>
  <c r="I552" i="66"/>
  <c r="C552" i="66" s="1"/>
  <c r="J552" i="66"/>
  <c r="D552" i="66" s="1"/>
  <c r="K552" i="66"/>
  <c r="E552" i="66" s="1"/>
  <c r="L552" i="66"/>
  <c r="F552" i="66" s="1"/>
  <c r="I553" i="66"/>
  <c r="C553" i="66" s="1"/>
  <c r="J553" i="66"/>
  <c r="D553" i="66" s="1"/>
  <c r="K553" i="66"/>
  <c r="E553" i="66" s="1"/>
  <c r="L553" i="66"/>
  <c r="F553" i="66" s="1"/>
  <c r="I554" i="66"/>
  <c r="C554" i="66" s="1"/>
  <c r="J554" i="66"/>
  <c r="D554" i="66" s="1"/>
  <c r="K554" i="66"/>
  <c r="E554" i="66" s="1"/>
  <c r="L554" i="66"/>
  <c r="F554" i="66" s="1"/>
  <c r="I555" i="66"/>
  <c r="C555" i="66" s="1"/>
  <c r="J555" i="66"/>
  <c r="D555" i="66" s="1"/>
  <c r="K555" i="66"/>
  <c r="E555" i="66" s="1"/>
  <c r="L555" i="66"/>
  <c r="F555" i="66" s="1"/>
  <c r="I556" i="66"/>
  <c r="C556" i="66" s="1"/>
  <c r="J556" i="66"/>
  <c r="D556" i="66" s="1"/>
  <c r="K556" i="66"/>
  <c r="E556" i="66" s="1"/>
  <c r="L556" i="66"/>
  <c r="F556" i="66" s="1"/>
  <c r="I557" i="66"/>
  <c r="C557" i="66" s="1"/>
  <c r="J557" i="66"/>
  <c r="D557" i="66" s="1"/>
  <c r="K557" i="66"/>
  <c r="E557" i="66" s="1"/>
  <c r="L557" i="66"/>
  <c r="F557" i="66" s="1"/>
  <c r="I558" i="66"/>
  <c r="C558" i="66" s="1"/>
  <c r="J558" i="66"/>
  <c r="D558" i="66" s="1"/>
  <c r="K558" i="66"/>
  <c r="E558" i="66" s="1"/>
  <c r="L558" i="66"/>
  <c r="F558" i="66" s="1"/>
  <c r="I559" i="66"/>
  <c r="C559" i="66" s="1"/>
  <c r="J559" i="66"/>
  <c r="D559" i="66" s="1"/>
  <c r="K559" i="66"/>
  <c r="E559" i="66" s="1"/>
  <c r="L559" i="66"/>
  <c r="F559" i="66" s="1"/>
  <c r="C560" i="66"/>
  <c r="D560" i="66"/>
  <c r="E560" i="66"/>
  <c r="F560" i="66"/>
  <c r="I561" i="66"/>
  <c r="C561" i="66" s="1"/>
  <c r="J561" i="66"/>
  <c r="D561" i="66" s="1"/>
  <c r="K561" i="66"/>
  <c r="E561" i="66" s="1"/>
  <c r="L561" i="66"/>
  <c r="F561" i="66" s="1"/>
  <c r="I562" i="66"/>
  <c r="C562" i="66" s="1"/>
  <c r="J562" i="66"/>
  <c r="D562" i="66" s="1"/>
  <c r="K562" i="66"/>
  <c r="E562" i="66" s="1"/>
  <c r="L562" i="66"/>
  <c r="F562" i="66" s="1"/>
  <c r="C563" i="66"/>
  <c r="D563" i="66"/>
  <c r="E563" i="66"/>
  <c r="F563" i="66"/>
  <c r="I564" i="66"/>
  <c r="C564" i="66" s="1"/>
  <c r="J564" i="66"/>
  <c r="D564" i="66" s="1"/>
  <c r="K564" i="66"/>
  <c r="E564" i="66" s="1"/>
  <c r="L564" i="66"/>
  <c r="F564" i="66" s="1"/>
  <c r="I565" i="66"/>
  <c r="C565" i="66" s="1"/>
  <c r="J565" i="66"/>
  <c r="D565" i="66" s="1"/>
  <c r="K565" i="66"/>
  <c r="E565" i="66" s="1"/>
  <c r="L565" i="66"/>
  <c r="F565" i="66" s="1"/>
  <c r="I566" i="66"/>
  <c r="C566" i="66" s="1"/>
  <c r="J566" i="66"/>
  <c r="D566" i="66" s="1"/>
  <c r="K566" i="66"/>
  <c r="E566" i="66" s="1"/>
  <c r="L566" i="66"/>
  <c r="F566" i="66" s="1"/>
  <c r="I567" i="66"/>
  <c r="C567" i="66" s="1"/>
  <c r="J567" i="66"/>
  <c r="D567" i="66" s="1"/>
  <c r="K567" i="66"/>
  <c r="E567" i="66" s="1"/>
  <c r="L567" i="66"/>
  <c r="F567" i="66" s="1"/>
  <c r="I568" i="66"/>
  <c r="C568" i="66" s="1"/>
  <c r="J568" i="66"/>
  <c r="D568" i="66" s="1"/>
  <c r="K568" i="66"/>
  <c r="E568" i="66" s="1"/>
  <c r="L568" i="66"/>
  <c r="F568" i="66" s="1"/>
  <c r="I569" i="66"/>
  <c r="C569" i="66" s="1"/>
  <c r="J569" i="66"/>
  <c r="D569" i="66" s="1"/>
  <c r="K569" i="66"/>
  <c r="E569" i="66" s="1"/>
  <c r="L569" i="66"/>
  <c r="F569" i="66" s="1"/>
  <c r="C570" i="66"/>
  <c r="D570" i="66"/>
  <c r="E570" i="66"/>
  <c r="F570" i="66"/>
  <c r="I571" i="66"/>
  <c r="C571" i="66" s="1"/>
  <c r="J571" i="66"/>
  <c r="D571" i="66" s="1"/>
  <c r="K571" i="66"/>
  <c r="E571" i="66" s="1"/>
  <c r="L571" i="66"/>
  <c r="F571" i="66" s="1"/>
  <c r="I572" i="66"/>
  <c r="C572" i="66" s="1"/>
  <c r="J572" i="66"/>
  <c r="D572" i="66" s="1"/>
  <c r="K572" i="66"/>
  <c r="E572" i="66" s="1"/>
  <c r="L572" i="66"/>
  <c r="F572" i="66" s="1"/>
  <c r="I573" i="66"/>
  <c r="C573" i="66" s="1"/>
  <c r="J573" i="66"/>
  <c r="D573" i="66" s="1"/>
  <c r="K573" i="66"/>
  <c r="E573" i="66" s="1"/>
  <c r="L573" i="66"/>
  <c r="F573" i="66" s="1"/>
  <c r="I574" i="66"/>
  <c r="C574" i="66" s="1"/>
  <c r="J574" i="66"/>
  <c r="D574" i="66" s="1"/>
  <c r="K574" i="66"/>
  <c r="E574" i="66" s="1"/>
  <c r="L574" i="66"/>
  <c r="F574" i="66" s="1"/>
  <c r="I575" i="66"/>
  <c r="C575" i="66" s="1"/>
  <c r="J575" i="66"/>
  <c r="D575" i="66" s="1"/>
  <c r="K575" i="66"/>
  <c r="E575" i="66" s="1"/>
  <c r="L575" i="66"/>
  <c r="F575" i="66" s="1"/>
  <c r="I576" i="66"/>
  <c r="C576" i="66" s="1"/>
  <c r="J576" i="66"/>
  <c r="D576" i="66" s="1"/>
  <c r="K576" i="66"/>
  <c r="E576" i="66" s="1"/>
  <c r="L576" i="66"/>
  <c r="F576" i="66" s="1"/>
  <c r="C577" i="66"/>
  <c r="D577" i="66"/>
  <c r="E577" i="66"/>
  <c r="F577" i="66"/>
  <c r="I578" i="66"/>
  <c r="C578" i="66" s="1"/>
  <c r="J578" i="66"/>
  <c r="D578" i="66" s="1"/>
  <c r="K578" i="66"/>
  <c r="E578" i="66" s="1"/>
  <c r="L578" i="66"/>
  <c r="F578" i="66" s="1"/>
  <c r="C579" i="66"/>
  <c r="D579" i="66"/>
  <c r="E579" i="66"/>
  <c r="F579" i="66"/>
  <c r="I580" i="66"/>
  <c r="C580" i="66" s="1"/>
  <c r="J580" i="66"/>
  <c r="D580" i="66" s="1"/>
  <c r="K580" i="66"/>
  <c r="E580" i="66" s="1"/>
  <c r="L580" i="66"/>
  <c r="F580" i="66" s="1"/>
  <c r="I581" i="66"/>
  <c r="C581" i="66" s="1"/>
  <c r="J581" i="66"/>
  <c r="D581" i="66" s="1"/>
  <c r="K581" i="66"/>
  <c r="E581" i="66" s="1"/>
  <c r="L581" i="66"/>
  <c r="F581" i="66" s="1"/>
  <c r="I582" i="66"/>
  <c r="C582" i="66" s="1"/>
  <c r="J582" i="66"/>
  <c r="D582" i="66" s="1"/>
  <c r="K582" i="66"/>
  <c r="E582" i="66" s="1"/>
  <c r="L582" i="66"/>
  <c r="F582" i="66" s="1"/>
  <c r="C583" i="66"/>
  <c r="D583" i="66"/>
  <c r="E583" i="66"/>
  <c r="F583" i="66"/>
  <c r="I584" i="66"/>
  <c r="C584" i="66" s="1"/>
  <c r="J584" i="66"/>
  <c r="D584" i="66" s="1"/>
  <c r="K584" i="66"/>
  <c r="E584" i="66" s="1"/>
  <c r="L584" i="66"/>
  <c r="F584" i="66" s="1"/>
  <c r="I585" i="66"/>
  <c r="C585" i="66" s="1"/>
  <c r="J585" i="66"/>
  <c r="D585" i="66" s="1"/>
  <c r="K585" i="66"/>
  <c r="E585" i="66" s="1"/>
  <c r="L585" i="66"/>
  <c r="F585" i="66" s="1"/>
  <c r="I586" i="66"/>
  <c r="C586" i="66" s="1"/>
  <c r="J586" i="66"/>
  <c r="D586" i="66" s="1"/>
  <c r="K586" i="66"/>
  <c r="E586" i="66" s="1"/>
  <c r="L586" i="66"/>
  <c r="F586" i="66" s="1"/>
  <c r="I587" i="66"/>
  <c r="C587" i="66" s="1"/>
  <c r="J587" i="66"/>
  <c r="D587" i="66" s="1"/>
  <c r="K587" i="66"/>
  <c r="E587" i="66" s="1"/>
  <c r="L587" i="66"/>
  <c r="F587" i="66" s="1"/>
  <c r="I588" i="66"/>
  <c r="C588" i="66" s="1"/>
  <c r="J588" i="66"/>
  <c r="D588" i="66" s="1"/>
  <c r="K588" i="66"/>
  <c r="E588" i="66" s="1"/>
  <c r="L588" i="66"/>
  <c r="F588" i="66" s="1"/>
  <c r="C589" i="66"/>
  <c r="D589" i="66"/>
  <c r="E589" i="66"/>
  <c r="F589" i="66"/>
  <c r="I590" i="66"/>
  <c r="C590" i="66" s="1"/>
  <c r="J590" i="66"/>
  <c r="D590" i="66" s="1"/>
  <c r="K590" i="66"/>
  <c r="E590" i="66" s="1"/>
  <c r="L590" i="66"/>
  <c r="F590" i="66" s="1"/>
  <c r="I591" i="66"/>
  <c r="C591" i="66" s="1"/>
  <c r="J591" i="66"/>
  <c r="D591" i="66" s="1"/>
  <c r="K591" i="66"/>
  <c r="E591" i="66" s="1"/>
  <c r="L591" i="66"/>
  <c r="F591" i="66" s="1"/>
  <c r="I592" i="66"/>
  <c r="C592" i="66" s="1"/>
  <c r="J592" i="66"/>
  <c r="D592" i="66" s="1"/>
  <c r="K592" i="66"/>
  <c r="E592" i="66" s="1"/>
  <c r="L592" i="66"/>
  <c r="F592" i="66" s="1"/>
  <c r="I593" i="66"/>
  <c r="C593" i="66" s="1"/>
  <c r="J593" i="66"/>
  <c r="D593" i="66" s="1"/>
  <c r="K593" i="66"/>
  <c r="E593" i="66" s="1"/>
  <c r="L593" i="66"/>
  <c r="F593" i="66" s="1"/>
  <c r="C594" i="66"/>
  <c r="D594" i="66"/>
  <c r="E594" i="66"/>
  <c r="F594" i="66"/>
  <c r="I595" i="66"/>
  <c r="C595" i="66" s="1"/>
  <c r="J595" i="66"/>
  <c r="D595" i="66" s="1"/>
  <c r="K595" i="66"/>
  <c r="E595" i="66" s="1"/>
  <c r="L595" i="66"/>
  <c r="F595" i="66" s="1"/>
  <c r="I596" i="66"/>
  <c r="C596" i="66" s="1"/>
  <c r="J596" i="66"/>
  <c r="D596" i="66" s="1"/>
  <c r="K596" i="66"/>
  <c r="E596" i="66" s="1"/>
  <c r="L596" i="66"/>
  <c r="F596" i="66" s="1"/>
  <c r="I597" i="66"/>
  <c r="C597" i="66" s="1"/>
  <c r="J597" i="66"/>
  <c r="D597" i="66" s="1"/>
  <c r="K597" i="66"/>
  <c r="E597" i="66" s="1"/>
  <c r="L597" i="66"/>
  <c r="F597" i="66" s="1"/>
  <c r="I598" i="66"/>
  <c r="C598" i="66" s="1"/>
  <c r="J598" i="66"/>
  <c r="D598" i="66" s="1"/>
  <c r="K598" i="66"/>
  <c r="E598" i="66" s="1"/>
  <c r="L598" i="66"/>
  <c r="F598" i="66" s="1"/>
  <c r="C599" i="66"/>
  <c r="D599" i="66"/>
  <c r="E599" i="66"/>
  <c r="F599" i="66"/>
  <c r="C600" i="66"/>
  <c r="D600" i="66"/>
  <c r="E600" i="66"/>
  <c r="F600" i="66"/>
  <c r="I601" i="66"/>
  <c r="C601" i="66" s="1"/>
  <c r="J601" i="66"/>
  <c r="D601" i="66"/>
  <c r="K601" i="66"/>
  <c r="E601" i="66" s="1"/>
  <c r="L601" i="66"/>
  <c r="F601" i="66" s="1"/>
  <c r="I603" i="66"/>
  <c r="C603" i="66" s="1"/>
  <c r="C611" i="66" s="1"/>
  <c r="J603" i="66"/>
  <c r="D603" i="66" s="1"/>
  <c r="D611" i="66" s="1"/>
  <c r="K603" i="66"/>
  <c r="E603" i="66" s="1"/>
  <c r="E611" i="66" s="1"/>
  <c r="L603" i="66"/>
  <c r="F603" i="66" s="1"/>
  <c r="F611" i="66" s="1"/>
  <c r="I604" i="66"/>
  <c r="C604" i="66" s="1"/>
  <c r="J604" i="66"/>
  <c r="D604" i="66" s="1"/>
  <c r="K604" i="66"/>
  <c r="E604" i="66" s="1"/>
  <c r="L604" i="66"/>
  <c r="F604" i="66" s="1"/>
  <c r="I605" i="66"/>
  <c r="C605" i="66" s="1"/>
  <c r="J605" i="66"/>
  <c r="D605" i="66" s="1"/>
  <c r="K605" i="66"/>
  <c r="E605" i="66" s="1"/>
  <c r="L605" i="66"/>
  <c r="F605" i="66" s="1"/>
  <c r="C606" i="66"/>
  <c r="D606" i="66"/>
  <c r="E606" i="66"/>
  <c r="F606" i="66"/>
  <c r="I607" i="66"/>
  <c r="C607" i="66" s="1"/>
  <c r="J607" i="66"/>
  <c r="D607" i="66" s="1"/>
  <c r="K607" i="66"/>
  <c r="E607" i="66" s="1"/>
  <c r="L607" i="66"/>
  <c r="F607" i="66" s="1"/>
  <c r="I608" i="66"/>
  <c r="C608" i="66" s="1"/>
  <c r="J608" i="66"/>
  <c r="D608" i="66" s="1"/>
  <c r="K608" i="66"/>
  <c r="E608" i="66" s="1"/>
  <c r="L608" i="66"/>
  <c r="F608" i="66" s="1"/>
  <c r="I609" i="66"/>
  <c r="C609" i="66" s="1"/>
  <c r="J609" i="66"/>
  <c r="D609" i="66" s="1"/>
  <c r="K609" i="66"/>
  <c r="E609" i="66" s="1"/>
  <c r="L609" i="66"/>
  <c r="F609" i="66" s="1"/>
  <c r="I610" i="66"/>
  <c r="C610" i="66" s="1"/>
  <c r="J610" i="66"/>
  <c r="D610" i="66" s="1"/>
  <c r="K610" i="66"/>
  <c r="E610" i="66" s="1"/>
  <c r="L610" i="66"/>
  <c r="F610" i="66" s="1"/>
  <c r="I613" i="66"/>
  <c r="C613" i="66" s="1"/>
  <c r="J613" i="66"/>
  <c r="D613" i="66" s="1"/>
  <c r="K613" i="66"/>
  <c r="E613" i="66" s="1"/>
  <c r="L613" i="66"/>
  <c r="F613" i="66" s="1"/>
  <c r="I614" i="66"/>
  <c r="C614" i="66" s="1"/>
  <c r="C619" i="66" s="1"/>
  <c r="J614" i="66"/>
  <c r="D614" i="66" s="1"/>
  <c r="K614" i="66"/>
  <c r="E614" i="66" s="1"/>
  <c r="L614" i="66"/>
  <c r="F614" i="66" s="1"/>
  <c r="I615" i="66"/>
  <c r="C615" i="66" s="1"/>
  <c r="J615" i="66"/>
  <c r="D615" i="66" s="1"/>
  <c r="K615" i="66"/>
  <c r="E615" i="66" s="1"/>
  <c r="L615" i="66"/>
  <c r="F615" i="66" s="1"/>
  <c r="I616" i="66"/>
  <c r="C616" i="66" s="1"/>
  <c r="J616" i="66"/>
  <c r="D616" i="66" s="1"/>
  <c r="K616" i="66"/>
  <c r="E616" i="66" s="1"/>
  <c r="L616" i="66"/>
  <c r="F616" i="66" s="1"/>
  <c r="C617" i="66"/>
  <c r="D617" i="66"/>
  <c r="E617" i="66"/>
  <c r="F617" i="66"/>
  <c r="C618" i="66"/>
  <c r="D618" i="66"/>
  <c r="E618" i="66"/>
  <c r="F618" i="66"/>
  <c r="I623" i="66"/>
  <c r="C623" i="66" s="1"/>
  <c r="C629" i="66" s="1"/>
  <c r="J623" i="66"/>
  <c r="D623" i="66" s="1"/>
  <c r="D629" i="66" s="1"/>
  <c r="K623" i="66"/>
  <c r="E623" i="66" s="1"/>
  <c r="E629" i="66" s="1"/>
  <c r="L623" i="66"/>
  <c r="F623" i="66" s="1"/>
  <c r="F629" i="66" s="1"/>
  <c r="I624" i="66"/>
  <c r="C624" i="66" s="1"/>
  <c r="J624" i="66"/>
  <c r="D624" i="66" s="1"/>
  <c r="K624" i="66"/>
  <c r="E624" i="66" s="1"/>
  <c r="L624" i="66"/>
  <c r="F624" i="66" s="1"/>
  <c r="C625" i="66"/>
  <c r="D625" i="66"/>
  <c r="E625" i="66"/>
  <c r="F625" i="66"/>
  <c r="I626" i="66"/>
  <c r="C626" i="66" s="1"/>
  <c r="J626" i="66"/>
  <c r="D626" i="66" s="1"/>
  <c r="K626" i="66"/>
  <c r="E626" i="66" s="1"/>
  <c r="L626" i="66"/>
  <c r="F626" i="66" s="1"/>
  <c r="I627" i="66"/>
  <c r="C627" i="66" s="1"/>
  <c r="J627" i="66"/>
  <c r="D627" i="66" s="1"/>
  <c r="K627" i="66"/>
  <c r="E627" i="66" s="1"/>
  <c r="L627" i="66"/>
  <c r="F627" i="66" s="1"/>
  <c r="I628" i="66"/>
  <c r="C628" i="66" s="1"/>
  <c r="J628" i="66"/>
  <c r="D628" i="66" s="1"/>
  <c r="K628" i="66"/>
  <c r="E628" i="66" s="1"/>
  <c r="L628" i="66"/>
  <c r="F628" i="66" s="1"/>
  <c r="I632" i="66"/>
  <c r="C632" i="66" s="1"/>
  <c r="C638" i="66" s="1"/>
  <c r="J632" i="66"/>
  <c r="D632" i="66" s="1"/>
  <c r="D638" i="66" s="1"/>
  <c r="K632" i="66"/>
  <c r="E632" i="66" s="1"/>
  <c r="E638" i="66" s="1"/>
  <c r="L632" i="66"/>
  <c r="F632" i="66" s="1"/>
  <c r="F638" i="66" s="1"/>
  <c r="I633" i="66"/>
  <c r="C633" i="66" s="1"/>
  <c r="J633" i="66"/>
  <c r="D633" i="66" s="1"/>
  <c r="K633" i="66"/>
  <c r="E633" i="66" s="1"/>
  <c r="L633" i="66"/>
  <c r="F633" i="66" s="1"/>
  <c r="C634" i="66"/>
  <c r="D634" i="66"/>
  <c r="E634" i="66"/>
  <c r="F634" i="66"/>
  <c r="I635" i="66"/>
  <c r="C635" i="66" s="1"/>
  <c r="J635" i="66"/>
  <c r="D635" i="66" s="1"/>
  <c r="K635" i="66"/>
  <c r="E635" i="66" s="1"/>
  <c r="L635" i="66"/>
  <c r="F635" i="66" s="1"/>
  <c r="I636" i="66"/>
  <c r="C636" i="66" s="1"/>
  <c r="J636" i="66"/>
  <c r="D636" i="66" s="1"/>
  <c r="K636" i="66"/>
  <c r="E636" i="66" s="1"/>
  <c r="L636" i="66"/>
  <c r="F636" i="66" s="1"/>
  <c r="I637" i="66"/>
  <c r="C637" i="66" s="1"/>
  <c r="J637" i="66"/>
  <c r="D637" i="66" s="1"/>
  <c r="K637" i="66"/>
  <c r="E637" i="66" s="1"/>
  <c r="L637" i="66"/>
  <c r="F637" i="66" s="1"/>
  <c r="I641" i="66"/>
  <c r="C641" i="66" s="1"/>
  <c r="C647" i="66" s="1"/>
  <c r="J641" i="66"/>
  <c r="D641" i="66" s="1"/>
  <c r="D647" i="66" s="1"/>
  <c r="K641" i="66"/>
  <c r="E641" i="66" s="1"/>
  <c r="E647" i="66" s="1"/>
  <c r="L641" i="66"/>
  <c r="F641" i="66" s="1"/>
  <c r="F647" i="66" s="1"/>
  <c r="I642" i="66"/>
  <c r="C642" i="66" s="1"/>
  <c r="J642" i="66"/>
  <c r="D642" i="66" s="1"/>
  <c r="K642" i="66"/>
  <c r="E642" i="66" s="1"/>
  <c r="L642" i="66"/>
  <c r="F642" i="66" s="1"/>
  <c r="C643" i="66"/>
  <c r="D643" i="66"/>
  <c r="E643" i="66"/>
  <c r="F643" i="66"/>
  <c r="I644" i="66"/>
  <c r="C644" i="66" s="1"/>
  <c r="J644" i="66"/>
  <c r="D644" i="66" s="1"/>
  <c r="K644" i="66"/>
  <c r="E644" i="66" s="1"/>
  <c r="L644" i="66"/>
  <c r="F644" i="66" s="1"/>
  <c r="I645" i="66"/>
  <c r="C645" i="66" s="1"/>
  <c r="J645" i="66"/>
  <c r="D645" i="66" s="1"/>
  <c r="K645" i="66"/>
  <c r="E645" i="66" s="1"/>
  <c r="L645" i="66"/>
  <c r="F645" i="66"/>
  <c r="I646" i="66"/>
  <c r="C646" i="66" s="1"/>
  <c r="J646" i="66"/>
  <c r="D646" i="66" s="1"/>
  <c r="K646" i="66"/>
  <c r="E646" i="66" s="1"/>
  <c r="L646" i="66"/>
  <c r="F646" i="66" s="1"/>
  <c r="I650" i="66"/>
  <c r="C650" i="66" s="1"/>
  <c r="C656" i="66" s="1"/>
  <c r="J650" i="66"/>
  <c r="D650" i="66" s="1"/>
  <c r="D656" i="66" s="1"/>
  <c r="K650" i="66"/>
  <c r="E650" i="66" s="1"/>
  <c r="E656" i="66" s="1"/>
  <c r="L650" i="66"/>
  <c r="F650" i="66" s="1"/>
  <c r="F656" i="66" s="1"/>
  <c r="I651" i="66"/>
  <c r="C651" i="66" s="1"/>
  <c r="J651" i="66"/>
  <c r="D651" i="66" s="1"/>
  <c r="K651" i="66"/>
  <c r="E651" i="66" s="1"/>
  <c r="L651" i="66"/>
  <c r="F651" i="66" s="1"/>
  <c r="C652" i="66"/>
  <c r="D652" i="66"/>
  <c r="E652" i="66"/>
  <c r="F652" i="66"/>
  <c r="I653" i="66"/>
  <c r="C653" i="66" s="1"/>
  <c r="J653" i="66"/>
  <c r="D653" i="66" s="1"/>
  <c r="K653" i="66"/>
  <c r="E653" i="66" s="1"/>
  <c r="L653" i="66"/>
  <c r="F653" i="66" s="1"/>
  <c r="I654" i="66"/>
  <c r="C654" i="66" s="1"/>
  <c r="J654" i="66"/>
  <c r="D654" i="66" s="1"/>
  <c r="K654" i="66"/>
  <c r="E654" i="66" s="1"/>
  <c r="L654" i="66"/>
  <c r="F654" i="66" s="1"/>
  <c r="I655" i="66"/>
  <c r="C655" i="66" s="1"/>
  <c r="J655" i="66"/>
  <c r="D655" i="66" s="1"/>
  <c r="K655" i="66"/>
  <c r="E655" i="66" s="1"/>
  <c r="L655" i="66"/>
  <c r="F655" i="66" s="1"/>
  <c r="I659" i="66"/>
  <c r="C659" i="66" s="1"/>
  <c r="C666" i="66" s="1"/>
  <c r="J659" i="66"/>
  <c r="D659" i="66" s="1"/>
  <c r="D666" i="66" s="1"/>
  <c r="K659" i="66"/>
  <c r="E659" i="66" s="1"/>
  <c r="E666" i="66" s="1"/>
  <c r="L659" i="66"/>
  <c r="F659" i="66" s="1"/>
  <c r="F666" i="66" s="1"/>
  <c r="I660" i="66"/>
  <c r="C660" i="66" s="1"/>
  <c r="J660" i="66"/>
  <c r="D660" i="66" s="1"/>
  <c r="K660" i="66"/>
  <c r="E660" i="66" s="1"/>
  <c r="L660" i="66"/>
  <c r="F660" i="66" s="1"/>
  <c r="C661" i="66"/>
  <c r="D661" i="66"/>
  <c r="E661" i="66"/>
  <c r="F661" i="66"/>
  <c r="I662" i="66"/>
  <c r="C662" i="66" s="1"/>
  <c r="J662" i="66"/>
  <c r="D662" i="66" s="1"/>
  <c r="K662" i="66"/>
  <c r="E662" i="66" s="1"/>
  <c r="L662" i="66"/>
  <c r="F662" i="66" s="1"/>
  <c r="I663" i="66"/>
  <c r="C663" i="66" s="1"/>
  <c r="J663" i="66"/>
  <c r="D663" i="66" s="1"/>
  <c r="K663" i="66"/>
  <c r="E663" i="66" s="1"/>
  <c r="L663" i="66"/>
  <c r="F663" i="66" s="1"/>
  <c r="I664" i="66"/>
  <c r="C664" i="66" s="1"/>
  <c r="J664" i="66"/>
  <c r="D664" i="66" s="1"/>
  <c r="K664" i="66"/>
  <c r="E664" i="66" s="1"/>
  <c r="L664" i="66"/>
  <c r="F664" i="66" s="1"/>
  <c r="I665" i="66"/>
  <c r="C665" i="66" s="1"/>
  <c r="J665" i="66"/>
  <c r="D665" i="66" s="1"/>
  <c r="K665" i="66"/>
  <c r="E665" i="66" s="1"/>
  <c r="L665" i="66"/>
  <c r="F665" i="66" s="1"/>
  <c r="I669" i="66"/>
  <c r="C669" i="66" s="1"/>
  <c r="J669" i="66"/>
  <c r="D669" i="66" s="1"/>
  <c r="K669" i="66"/>
  <c r="E669" i="66" s="1"/>
  <c r="L669" i="66"/>
  <c r="F669" i="66" s="1"/>
  <c r="I670" i="66"/>
  <c r="C670" i="66" s="1"/>
  <c r="J670" i="66"/>
  <c r="D670" i="66" s="1"/>
  <c r="K670" i="66"/>
  <c r="E670" i="66" s="1"/>
  <c r="L670" i="66"/>
  <c r="F670" i="66" s="1"/>
  <c r="I672" i="66"/>
  <c r="C672" i="66" s="1"/>
  <c r="J672" i="66"/>
  <c r="D672" i="66" s="1"/>
  <c r="K672" i="66"/>
  <c r="E672" i="66" s="1"/>
  <c r="L672" i="66"/>
  <c r="F672" i="66" s="1"/>
  <c r="I673" i="66"/>
  <c r="C673" i="66" s="1"/>
  <c r="J673" i="66"/>
  <c r="D673" i="66" s="1"/>
  <c r="K673" i="66"/>
  <c r="E673" i="66" s="1"/>
  <c r="L673" i="66"/>
  <c r="F673" i="66" s="1"/>
  <c r="I674" i="66"/>
  <c r="C674" i="66" s="1"/>
  <c r="J674" i="66"/>
  <c r="D674" i="66" s="1"/>
  <c r="K674" i="66"/>
  <c r="E674" i="66" s="1"/>
  <c r="L674" i="66"/>
  <c r="F674" i="66" s="1"/>
  <c r="I678" i="66"/>
  <c r="C678" i="66" s="1"/>
  <c r="J678" i="66"/>
  <c r="D678" i="66" s="1"/>
  <c r="K678" i="66"/>
  <c r="E678" i="66" s="1"/>
  <c r="L678" i="66"/>
  <c r="F678" i="66" s="1"/>
  <c r="I679" i="66"/>
  <c r="C679" i="66" s="1"/>
  <c r="J679" i="66"/>
  <c r="D679" i="66" s="1"/>
  <c r="K679" i="66"/>
  <c r="E679" i="66" s="1"/>
  <c r="L679" i="66"/>
  <c r="F679" i="66" s="1"/>
  <c r="I680" i="66"/>
  <c r="C680" i="66" s="1"/>
  <c r="J680" i="66"/>
  <c r="D680" i="66" s="1"/>
  <c r="K680" i="66"/>
  <c r="E680" i="66" s="1"/>
  <c r="L680" i="66"/>
  <c r="F680" i="66" s="1"/>
  <c r="I681" i="66"/>
  <c r="C681" i="66" s="1"/>
  <c r="J681" i="66"/>
  <c r="D681" i="66" s="1"/>
  <c r="K681" i="66"/>
  <c r="E681" i="66" s="1"/>
  <c r="L681" i="66"/>
  <c r="F681" i="66" s="1"/>
  <c r="I682" i="66"/>
  <c r="C682" i="66" s="1"/>
  <c r="J682" i="66"/>
  <c r="D682" i="66" s="1"/>
  <c r="K682" i="66"/>
  <c r="E682" i="66" s="1"/>
  <c r="L682" i="66"/>
  <c r="F682" i="66" s="1"/>
  <c r="I686" i="66"/>
  <c r="C686" i="66" s="1"/>
  <c r="J686" i="66"/>
  <c r="D686" i="66" s="1"/>
  <c r="K686" i="66"/>
  <c r="E686" i="66" s="1"/>
  <c r="L686" i="66"/>
  <c r="F686" i="66" s="1"/>
  <c r="C687" i="66"/>
  <c r="D687" i="66"/>
  <c r="E687" i="66"/>
  <c r="F687" i="66"/>
  <c r="I688" i="66"/>
  <c r="C688" i="66" s="1"/>
  <c r="J688" i="66"/>
  <c r="D688" i="66" s="1"/>
  <c r="K688" i="66"/>
  <c r="E688" i="66" s="1"/>
  <c r="L688" i="66"/>
  <c r="F688" i="66" s="1"/>
  <c r="I689" i="66"/>
  <c r="C689" i="66" s="1"/>
  <c r="J689" i="66"/>
  <c r="D689" i="66" s="1"/>
  <c r="K689" i="66"/>
  <c r="E689" i="66" s="1"/>
  <c r="L689" i="66"/>
  <c r="F689" i="66" s="1"/>
  <c r="I690" i="66"/>
  <c r="C690" i="66" s="1"/>
  <c r="J690" i="66"/>
  <c r="D690" i="66" s="1"/>
  <c r="K690" i="66"/>
  <c r="E690" i="66" s="1"/>
  <c r="L690" i="66"/>
  <c r="F690" i="66" s="1"/>
  <c r="I691" i="66"/>
  <c r="C691" i="66" s="1"/>
  <c r="J691" i="66"/>
  <c r="D691" i="66" s="1"/>
  <c r="K691" i="66"/>
  <c r="E691" i="66" s="1"/>
  <c r="L691" i="66"/>
  <c r="F691" i="66" s="1"/>
  <c r="I692" i="66"/>
  <c r="C692" i="66" s="1"/>
  <c r="J692" i="66"/>
  <c r="D692" i="66" s="1"/>
  <c r="K692" i="66"/>
  <c r="E692" i="66" s="1"/>
  <c r="L692" i="66"/>
  <c r="F692" i="66" s="1"/>
  <c r="I693" i="66"/>
  <c r="C693" i="66" s="1"/>
  <c r="J693" i="66"/>
  <c r="D693" i="66" s="1"/>
  <c r="K693" i="66"/>
  <c r="E693" i="66" s="1"/>
  <c r="L693" i="66"/>
  <c r="F693" i="66" s="1"/>
  <c r="I694" i="66"/>
  <c r="C694" i="66" s="1"/>
  <c r="J694" i="66"/>
  <c r="D694" i="66" s="1"/>
  <c r="K694" i="66"/>
  <c r="E694" i="66" s="1"/>
  <c r="L694" i="66"/>
  <c r="F694" i="66" s="1"/>
  <c r="I695" i="66"/>
  <c r="C695" i="66" s="1"/>
  <c r="J695" i="66"/>
  <c r="D695" i="66" s="1"/>
  <c r="K695" i="66"/>
  <c r="E695" i="66" s="1"/>
  <c r="L695" i="66"/>
  <c r="F695" i="66" s="1"/>
  <c r="I700" i="66"/>
  <c r="C700" i="66" s="1"/>
  <c r="C706" i="66" s="1"/>
  <c r="J700" i="66"/>
  <c r="D700" i="66" s="1"/>
  <c r="D706" i="66" s="1"/>
  <c r="K700" i="66"/>
  <c r="E700" i="66" s="1"/>
  <c r="E706" i="66" s="1"/>
  <c r="L700" i="66"/>
  <c r="F700" i="66" s="1"/>
  <c r="F706" i="66" s="1"/>
  <c r="I701" i="66"/>
  <c r="C701" i="66" s="1"/>
  <c r="J701" i="66"/>
  <c r="D701" i="66" s="1"/>
  <c r="K701" i="66"/>
  <c r="E701" i="66" s="1"/>
  <c r="L701" i="66"/>
  <c r="F701" i="66" s="1"/>
  <c r="I702" i="66"/>
  <c r="C702" i="66" s="1"/>
  <c r="J702" i="66"/>
  <c r="D702" i="66" s="1"/>
  <c r="K702" i="66"/>
  <c r="E702" i="66" s="1"/>
  <c r="L702" i="66"/>
  <c r="F702" i="66" s="1"/>
  <c r="I703" i="66"/>
  <c r="C703" i="66" s="1"/>
  <c r="J703" i="66"/>
  <c r="D703" i="66" s="1"/>
  <c r="K703" i="66"/>
  <c r="E703" i="66" s="1"/>
  <c r="L703" i="66"/>
  <c r="F703" i="66" s="1"/>
  <c r="I704" i="66"/>
  <c r="C704" i="66" s="1"/>
  <c r="J704" i="66"/>
  <c r="D704" i="66" s="1"/>
  <c r="K704" i="66"/>
  <c r="E704" i="66" s="1"/>
  <c r="L704" i="66"/>
  <c r="F704" i="66" s="1"/>
  <c r="I705" i="66"/>
  <c r="C705" i="66" s="1"/>
  <c r="J705" i="66"/>
  <c r="D705" i="66" s="1"/>
  <c r="K705" i="66"/>
  <c r="E705" i="66" s="1"/>
  <c r="L705" i="66"/>
  <c r="F705" i="66" s="1"/>
  <c r="I709" i="66"/>
  <c r="C709" i="66" s="1"/>
  <c r="J709" i="66"/>
  <c r="D709" i="66" s="1"/>
  <c r="K709" i="66"/>
  <c r="E709" i="66" s="1"/>
  <c r="L709" i="66"/>
  <c r="F709" i="66" s="1"/>
  <c r="I710" i="66"/>
  <c r="C710" i="66" s="1"/>
  <c r="J710" i="66"/>
  <c r="D710" i="66" s="1"/>
  <c r="K710" i="66"/>
  <c r="E710" i="66" s="1"/>
  <c r="L710" i="66"/>
  <c r="F710" i="66" s="1"/>
  <c r="I711" i="66"/>
  <c r="C711" i="66" s="1"/>
  <c r="J711" i="66"/>
  <c r="D711" i="66" s="1"/>
  <c r="K711" i="66"/>
  <c r="E711" i="66" s="1"/>
  <c r="L711" i="66"/>
  <c r="F711" i="66" s="1"/>
  <c r="I712" i="66"/>
  <c r="C712" i="66" s="1"/>
  <c r="J712" i="66"/>
  <c r="D712" i="66" s="1"/>
  <c r="K712" i="66"/>
  <c r="E712" i="66" s="1"/>
  <c r="L712" i="66"/>
  <c r="F712" i="66" s="1"/>
  <c r="I713" i="66"/>
  <c r="C713" i="66" s="1"/>
  <c r="J713" i="66"/>
  <c r="D713" i="66" s="1"/>
  <c r="K713" i="66"/>
  <c r="E713" i="66" s="1"/>
  <c r="L713" i="66"/>
  <c r="F713" i="66" s="1"/>
  <c r="I717" i="66"/>
  <c r="C717" i="66" s="1"/>
  <c r="J717" i="66"/>
  <c r="D717" i="66" s="1"/>
  <c r="K717" i="66"/>
  <c r="E717" i="66" s="1"/>
  <c r="L717" i="66"/>
  <c r="F717" i="66" s="1"/>
  <c r="I718" i="66"/>
  <c r="C718" i="66" s="1"/>
  <c r="J718" i="66"/>
  <c r="D718" i="66" s="1"/>
  <c r="K718" i="66"/>
  <c r="E718" i="66" s="1"/>
  <c r="L718" i="66"/>
  <c r="F718" i="66" s="1"/>
  <c r="I719" i="66"/>
  <c r="C719" i="66" s="1"/>
  <c r="J719" i="66"/>
  <c r="D719" i="66" s="1"/>
  <c r="K719" i="66"/>
  <c r="E719" i="66" s="1"/>
  <c r="L719" i="66"/>
  <c r="F719" i="66" s="1"/>
  <c r="I720" i="66"/>
  <c r="C720" i="66" s="1"/>
  <c r="J720" i="66"/>
  <c r="D720" i="66" s="1"/>
  <c r="K720" i="66"/>
  <c r="E720" i="66" s="1"/>
  <c r="L720" i="66"/>
  <c r="F720" i="66" s="1"/>
  <c r="I721" i="66"/>
  <c r="C721" i="66" s="1"/>
  <c r="J721" i="66"/>
  <c r="D721" i="66" s="1"/>
  <c r="K721" i="66"/>
  <c r="E721" i="66" s="1"/>
  <c r="L721" i="66"/>
  <c r="F721" i="66" s="1"/>
  <c r="I722" i="66"/>
  <c r="C722" i="66" s="1"/>
  <c r="J722" i="66"/>
  <c r="D722" i="66" s="1"/>
  <c r="K722" i="66"/>
  <c r="E722" i="66" s="1"/>
  <c r="L722" i="66"/>
  <c r="F722" i="66" s="1"/>
  <c r="I723" i="66"/>
  <c r="C723" i="66" s="1"/>
  <c r="J723" i="66"/>
  <c r="D723" i="66" s="1"/>
  <c r="K723" i="66"/>
  <c r="E723" i="66" s="1"/>
  <c r="L723" i="66"/>
  <c r="F723" i="66" s="1"/>
  <c r="I724" i="66"/>
  <c r="C724" i="66" s="1"/>
  <c r="J724" i="66"/>
  <c r="D724" i="66" s="1"/>
  <c r="K724" i="66"/>
  <c r="E724" i="66" s="1"/>
  <c r="L724" i="66"/>
  <c r="F724" i="66" s="1"/>
  <c r="I725" i="66"/>
  <c r="C725" i="66" s="1"/>
  <c r="J725" i="66"/>
  <c r="D725" i="66" s="1"/>
  <c r="K725" i="66"/>
  <c r="E725" i="66" s="1"/>
  <c r="L725" i="66"/>
  <c r="F725" i="66" s="1"/>
  <c r="I729" i="66"/>
  <c r="C729" i="66" s="1"/>
  <c r="J729" i="66"/>
  <c r="D729" i="66" s="1"/>
  <c r="K729" i="66"/>
  <c r="E729" i="66" s="1"/>
  <c r="L729" i="66"/>
  <c r="F729" i="66" s="1"/>
  <c r="I730" i="66"/>
  <c r="C730" i="66" s="1"/>
  <c r="J730" i="66"/>
  <c r="D730" i="66" s="1"/>
  <c r="K730" i="66"/>
  <c r="E730" i="66" s="1"/>
  <c r="L730" i="66"/>
  <c r="F730" i="66" s="1"/>
  <c r="I731" i="66"/>
  <c r="C731" i="66" s="1"/>
  <c r="J731" i="66"/>
  <c r="D731" i="66" s="1"/>
  <c r="K731" i="66"/>
  <c r="E731" i="66" s="1"/>
  <c r="L731" i="66"/>
  <c r="F731" i="66" s="1"/>
  <c r="I732" i="66"/>
  <c r="C732" i="66" s="1"/>
  <c r="J732" i="66"/>
  <c r="D732" i="66" s="1"/>
  <c r="K732" i="66"/>
  <c r="E732" i="66" s="1"/>
  <c r="L732" i="66"/>
  <c r="F732" i="66" s="1"/>
  <c r="I733" i="66"/>
  <c r="C733" i="66" s="1"/>
  <c r="J733" i="66"/>
  <c r="D733" i="66" s="1"/>
  <c r="K733" i="66"/>
  <c r="E733" i="66" s="1"/>
  <c r="L733" i="66"/>
  <c r="F733" i="66" s="1"/>
  <c r="I734" i="66"/>
  <c r="C734" i="66" s="1"/>
  <c r="J734" i="66"/>
  <c r="D734" i="66" s="1"/>
  <c r="K734" i="66"/>
  <c r="E734" i="66" s="1"/>
  <c r="L734" i="66"/>
  <c r="F734" i="66" s="1"/>
  <c r="C735" i="66"/>
  <c r="D735" i="66"/>
  <c r="E735" i="66"/>
  <c r="F735" i="66"/>
  <c r="I736" i="66"/>
  <c r="C736" i="66" s="1"/>
  <c r="J736" i="66"/>
  <c r="D736" i="66" s="1"/>
  <c r="K736" i="66"/>
  <c r="E736" i="66" s="1"/>
  <c r="L736" i="66"/>
  <c r="F736" i="66" s="1"/>
  <c r="I737" i="66"/>
  <c r="C737" i="66" s="1"/>
  <c r="J737" i="66"/>
  <c r="D737" i="66" s="1"/>
  <c r="K737" i="66"/>
  <c r="E737" i="66" s="1"/>
  <c r="L737" i="66"/>
  <c r="F737" i="66" s="1"/>
  <c r="I738" i="66"/>
  <c r="C738" i="66" s="1"/>
  <c r="J738" i="66"/>
  <c r="D738" i="66" s="1"/>
  <c r="K738" i="66"/>
  <c r="E738" i="66" s="1"/>
  <c r="L738" i="66"/>
  <c r="F738" i="66" s="1"/>
  <c r="I742" i="66"/>
  <c r="C742" i="66" s="1"/>
  <c r="J742" i="66"/>
  <c r="D742" i="66" s="1"/>
  <c r="K742" i="66"/>
  <c r="E742" i="66" s="1"/>
  <c r="L742" i="66"/>
  <c r="F742" i="66" s="1"/>
  <c r="C743" i="66"/>
  <c r="D743" i="66"/>
  <c r="E743" i="66"/>
  <c r="F743" i="66"/>
  <c r="I744" i="66"/>
  <c r="C744" i="66" s="1"/>
  <c r="J744" i="66"/>
  <c r="D744" i="66" s="1"/>
  <c r="K744" i="66"/>
  <c r="E744" i="66" s="1"/>
  <c r="L744" i="66"/>
  <c r="F744" i="66" s="1"/>
  <c r="I745" i="66"/>
  <c r="C745" i="66" s="1"/>
  <c r="J745" i="66"/>
  <c r="D745" i="66" s="1"/>
  <c r="K745" i="66"/>
  <c r="E745" i="66" s="1"/>
  <c r="L745" i="66"/>
  <c r="F745" i="66" s="1"/>
  <c r="I746" i="66"/>
  <c r="C746" i="66" s="1"/>
  <c r="J746" i="66"/>
  <c r="D746" i="66" s="1"/>
  <c r="K746" i="66"/>
  <c r="E746" i="66" s="1"/>
  <c r="L746" i="66"/>
  <c r="F746" i="66" s="1"/>
  <c r="I747" i="66"/>
  <c r="C747" i="66" s="1"/>
  <c r="J747" i="66"/>
  <c r="D747" i="66" s="1"/>
  <c r="K747" i="66"/>
  <c r="E747" i="66" s="1"/>
  <c r="L747" i="66"/>
  <c r="F747" i="66" s="1"/>
  <c r="I748" i="66"/>
  <c r="C748" i="66" s="1"/>
  <c r="J748" i="66"/>
  <c r="D748" i="66" s="1"/>
  <c r="K748" i="66"/>
  <c r="E748" i="66" s="1"/>
  <c r="L748" i="66"/>
  <c r="F748" i="66" s="1"/>
  <c r="I752" i="66"/>
  <c r="C752" i="66" s="1"/>
  <c r="J752" i="66"/>
  <c r="D752" i="66" s="1"/>
  <c r="K752" i="66"/>
  <c r="E752" i="66" s="1"/>
  <c r="L752" i="66"/>
  <c r="F752" i="66" s="1"/>
  <c r="I753" i="66"/>
  <c r="C753" i="66" s="1"/>
  <c r="J753" i="66"/>
  <c r="D753" i="66" s="1"/>
  <c r="K753" i="66"/>
  <c r="E753" i="66" s="1"/>
  <c r="L753" i="66"/>
  <c r="F753" i="66" s="1"/>
  <c r="I754" i="66"/>
  <c r="C754" i="66" s="1"/>
  <c r="J754" i="66"/>
  <c r="D754" i="66" s="1"/>
  <c r="K754" i="66"/>
  <c r="E754" i="66" s="1"/>
  <c r="L754" i="66"/>
  <c r="F754" i="66" s="1"/>
  <c r="I755" i="66"/>
  <c r="C755" i="66" s="1"/>
  <c r="J755" i="66"/>
  <c r="D755" i="66" s="1"/>
  <c r="K755" i="66"/>
  <c r="E755" i="66" s="1"/>
  <c r="L755" i="66"/>
  <c r="F755" i="66" s="1"/>
  <c r="I756" i="66"/>
  <c r="C756" i="66" s="1"/>
  <c r="J756" i="66"/>
  <c r="D756" i="66" s="1"/>
  <c r="K756" i="66"/>
  <c r="E756" i="66" s="1"/>
  <c r="L756" i="66"/>
  <c r="F756" i="66" s="1"/>
  <c r="I757" i="66"/>
  <c r="C757" i="66" s="1"/>
  <c r="J757" i="66"/>
  <c r="D757" i="66" s="1"/>
  <c r="K757" i="66"/>
  <c r="E757" i="66" s="1"/>
  <c r="L757" i="66"/>
  <c r="F757" i="66" s="1"/>
  <c r="I758" i="66"/>
  <c r="C758" i="66" s="1"/>
  <c r="J758" i="66"/>
  <c r="D758" i="66" s="1"/>
  <c r="K758" i="66"/>
  <c r="E758" i="66" s="1"/>
  <c r="L758" i="66"/>
  <c r="F758" i="66" s="1"/>
  <c r="I762" i="66"/>
  <c r="C762" i="66" s="1"/>
  <c r="J762" i="66"/>
  <c r="D762" i="66" s="1"/>
  <c r="K762" i="66"/>
  <c r="E762" i="66" s="1"/>
  <c r="L762" i="66"/>
  <c r="F762" i="66" s="1"/>
  <c r="I763" i="66"/>
  <c r="C763" i="66" s="1"/>
  <c r="J763" i="66"/>
  <c r="D763" i="66" s="1"/>
  <c r="K763" i="66"/>
  <c r="E763" i="66" s="1"/>
  <c r="L763" i="66"/>
  <c r="F763" i="66" s="1"/>
  <c r="I764" i="66"/>
  <c r="C764" i="66" s="1"/>
  <c r="J764" i="66"/>
  <c r="D764" i="66" s="1"/>
  <c r="K764" i="66"/>
  <c r="E764" i="66" s="1"/>
  <c r="L764" i="66"/>
  <c r="F764" i="66" s="1"/>
  <c r="I765" i="66"/>
  <c r="C765" i="66" s="1"/>
  <c r="J765" i="66"/>
  <c r="D765" i="66" s="1"/>
  <c r="K765" i="66"/>
  <c r="E765" i="66" s="1"/>
  <c r="L765" i="66"/>
  <c r="F765" i="66" s="1"/>
  <c r="I766" i="66"/>
  <c r="C766" i="66" s="1"/>
  <c r="J766" i="66"/>
  <c r="D766" i="66" s="1"/>
  <c r="K766" i="66"/>
  <c r="E766" i="66" s="1"/>
  <c r="L766" i="66"/>
  <c r="F766" i="66" s="1"/>
  <c r="C767" i="66"/>
  <c r="D767" i="66"/>
  <c r="E767" i="66"/>
  <c r="F767" i="66"/>
  <c r="I768" i="66"/>
  <c r="C768" i="66" s="1"/>
  <c r="J768" i="66"/>
  <c r="D768" i="66" s="1"/>
  <c r="K768" i="66"/>
  <c r="E768" i="66" s="1"/>
  <c r="L768" i="66"/>
  <c r="F768" i="66" s="1"/>
  <c r="I772" i="66"/>
  <c r="C772" i="66" s="1"/>
  <c r="J772" i="66"/>
  <c r="D772" i="66" s="1"/>
  <c r="K772" i="66"/>
  <c r="E772" i="66" s="1"/>
  <c r="L772" i="66"/>
  <c r="F772" i="66" s="1"/>
  <c r="I773" i="66"/>
  <c r="C773" i="66" s="1"/>
  <c r="J773" i="66"/>
  <c r="D773" i="66" s="1"/>
  <c r="K773" i="66"/>
  <c r="E773" i="66" s="1"/>
  <c r="L773" i="66"/>
  <c r="F773" i="66" s="1"/>
  <c r="I774" i="66"/>
  <c r="C774" i="66" s="1"/>
  <c r="J774" i="66"/>
  <c r="D774" i="66" s="1"/>
  <c r="K774" i="66"/>
  <c r="E774" i="66" s="1"/>
  <c r="L774" i="66"/>
  <c r="F774" i="66" s="1"/>
  <c r="I775" i="66"/>
  <c r="C775" i="66" s="1"/>
  <c r="J775" i="66"/>
  <c r="D775" i="66" s="1"/>
  <c r="K775" i="66"/>
  <c r="E775" i="66" s="1"/>
  <c r="L775" i="66"/>
  <c r="F775" i="66" s="1"/>
  <c r="I776" i="66"/>
  <c r="C776" i="66" s="1"/>
  <c r="J776" i="66"/>
  <c r="D776" i="66" s="1"/>
  <c r="K776" i="66"/>
  <c r="E776" i="66" s="1"/>
  <c r="L776" i="66"/>
  <c r="F776" i="66" s="1"/>
  <c r="I777" i="66"/>
  <c r="C777" i="66" s="1"/>
  <c r="J777" i="66"/>
  <c r="D777" i="66" s="1"/>
  <c r="K777" i="66"/>
  <c r="E777" i="66" s="1"/>
  <c r="L777" i="66"/>
  <c r="F777" i="66" s="1"/>
  <c r="I778" i="66"/>
  <c r="C778" i="66" s="1"/>
  <c r="J778" i="66"/>
  <c r="D778" i="66" s="1"/>
  <c r="K778" i="66"/>
  <c r="E778" i="66" s="1"/>
  <c r="L778" i="66"/>
  <c r="F778" i="66" s="1"/>
  <c r="I782" i="66"/>
  <c r="C782" i="66" s="1"/>
  <c r="J782" i="66"/>
  <c r="D782" i="66" s="1"/>
  <c r="K782" i="66"/>
  <c r="E782" i="66" s="1"/>
  <c r="L782" i="66"/>
  <c r="F782" i="66" s="1"/>
  <c r="I783" i="66"/>
  <c r="C783" i="66" s="1"/>
  <c r="J783" i="66"/>
  <c r="D783" i="66" s="1"/>
  <c r="K783" i="66"/>
  <c r="E783" i="66" s="1"/>
  <c r="L783" i="66"/>
  <c r="F783" i="66" s="1"/>
  <c r="I784" i="66"/>
  <c r="C784" i="66" s="1"/>
  <c r="J784" i="66"/>
  <c r="D784" i="66" s="1"/>
  <c r="K784" i="66"/>
  <c r="E784" i="66" s="1"/>
  <c r="L784" i="66"/>
  <c r="F784" i="66" s="1"/>
  <c r="I785" i="66"/>
  <c r="C785" i="66" s="1"/>
  <c r="J785" i="66"/>
  <c r="D785" i="66" s="1"/>
  <c r="K785" i="66"/>
  <c r="E785" i="66" s="1"/>
  <c r="L785" i="66"/>
  <c r="F785" i="66" s="1"/>
  <c r="I786" i="66"/>
  <c r="C786" i="66" s="1"/>
  <c r="J786" i="66"/>
  <c r="D786" i="66" s="1"/>
  <c r="K786" i="66"/>
  <c r="E786" i="66"/>
  <c r="L786" i="66"/>
  <c r="F786" i="66" s="1"/>
  <c r="I787" i="66"/>
  <c r="C787" i="66" s="1"/>
  <c r="J787" i="66"/>
  <c r="D787" i="66" s="1"/>
  <c r="K787" i="66"/>
  <c r="E787" i="66" s="1"/>
  <c r="L787" i="66"/>
  <c r="F787" i="66" s="1"/>
  <c r="I788" i="66"/>
  <c r="C788" i="66" s="1"/>
  <c r="J788" i="66"/>
  <c r="D788" i="66" s="1"/>
  <c r="K788" i="66"/>
  <c r="E788" i="66" s="1"/>
  <c r="L788" i="66"/>
  <c r="F788" i="66" s="1"/>
  <c r="I789" i="66"/>
  <c r="C789" i="66" s="1"/>
  <c r="J789" i="66"/>
  <c r="D789" i="66" s="1"/>
  <c r="K789" i="66"/>
  <c r="E789" i="66" s="1"/>
  <c r="L789" i="66"/>
  <c r="F789" i="66" s="1"/>
  <c r="I793" i="66"/>
  <c r="C793" i="66" s="1"/>
  <c r="J793" i="66"/>
  <c r="D793" i="66" s="1"/>
  <c r="K793" i="66"/>
  <c r="E793" i="66" s="1"/>
  <c r="L793" i="66"/>
  <c r="F793" i="66" s="1"/>
  <c r="I794" i="66"/>
  <c r="C794" i="66" s="1"/>
  <c r="J794" i="66"/>
  <c r="D794" i="66" s="1"/>
  <c r="K794" i="66"/>
  <c r="E794" i="66" s="1"/>
  <c r="L794" i="66"/>
  <c r="F794" i="66" s="1"/>
  <c r="I795" i="66"/>
  <c r="C795" i="66" s="1"/>
  <c r="J795" i="66"/>
  <c r="D795" i="66" s="1"/>
  <c r="K795" i="66"/>
  <c r="E795" i="66" s="1"/>
  <c r="L795" i="66"/>
  <c r="F795" i="66" s="1"/>
  <c r="I796" i="66"/>
  <c r="C796" i="66" s="1"/>
  <c r="J796" i="66"/>
  <c r="D796" i="66" s="1"/>
  <c r="K796" i="66"/>
  <c r="E796" i="66" s="1"/>
  <c r="L796" i="66"/>
  <c r="F796" i="66" s="1"/>
  <c r="I797" i="66"/>
  <c r="C797" i="66" s="1"/>
  <c r="J797" i="66"/>
  <c r="D797" i="66" s="1"/>
  <c r="K797" i="66"/>
  <c r="E797" i="66" s="1"/>
  <c r="L797" i="66"/>
  <c r="F797" i="66" s="1"/>
  <c r="I798" i="66"/>
  <c r="C798" i="66" s="1"/>
  <c r="J798" i="66"/>
  <c r="D798" i="66" s="1"/>
  <c r="K798" i="66"/>
  <c r="E798" i="66" s="1"/>
  <c r="L798" i="66"/>
  <c r="F798" i="66" s="1"/>
  <c r="I799" i="66"/>
  <c r="C799" i="66" s="1"/>
  <c r="J799" i="66"/>
  <c r="D799" i="66" s="1"/>
  <c r="K799" i="66"/>
  <c r="E799" i="66" s="1"/>
  <c r="L799" i="66"/>
  <c r="F799" i="66" s="1"/>
  <c r="I800" i="66"/>
  <c r="C800" i="66" s="1"/>
  <c r="J800" i="66"/>
  <c r="D800" i="66" s="1"/>
  <c r="K800" i="66"/>
  <c r="E800" i="66" s="1"/>
  <c r="L800" i="66"/>
  <c r="F800" i="66" s="1"/>
  <c r="I801" i="66"/>
  <c r="C801" i="66" s="1"/>
  <c r="J801" i="66"/>
  <c r="D801" i="66" s="1"/>
  <c r="K801" i="66"/>
  <c r="E801" i="66" s="1"/>
  <c r="L801" i="66"/>
  <c r="F801" i="66" s="1"/>
  <c r="I805" i="66"/>
  <c r="C805" i="66" s="1"/>
  <c r="J805" i="66"/>
  <c r="D805" i="66" s="1"/>
  <c r="K805" i="66"/>
  <c r="E805" i="66" s="1"/>
  <c r="L805" i="66"/>
  <c r="F805" i="66" s="1"/>
  <c r="I806" i="66"/>
  <c r="C806" i="66" s="1"/>
  <c r="J806" i="66"/>
  <c r="D806" i="66" s="1"/>
  <c r="K806" i="66"/>
  <c r="E806" i="66" s="1"/>
  <c r="L806" i="66"/>
  <c r="F806" i="66" s="1"/>
  <c r="I807" i="66"/>
  <c r="C807" i="66" s="1"/>
  <c r="J807" i="66"/>
  <c r="D807" i="66" s="1"/>
  <c r="K807" i="66"/>
  <c r="E807" i="66" s="1"/>
  <c r="L807" i="66"/>
  <c r="F807" i="66" s="1"/>
  <c r="I808" i="66"/>
  <c r="C808" i="66" s="1"/>
  <c r="J808" i="66"/>
  <c r="D808" i="66" s="1"/>
  <c r="K808" i="66"/>
  <c r="E808" i="66" s="1"/>
  <c r="L808" i="66"/>
  <c r="F808" i="66" s="1"/>
  <c r="I809" i="66"/>
  <c r="C809" i="66" s="1"/>
  <c r="J809" i="66"/>
  <c r="D809" i="66" s="1"/>
  <c r="K809" i="66"/>
  <c r="E809" i="66" s="1"/>
  <c r="L809" i="66"/>
  <c r="F809" i="66" s="1"/>
  <c r="C810" i="66"/>
  <c r="D810" i="66"/>
  <c r="E810" i="66"/>
  <c r="F810" i="66"/>
  <c r="I814" i="66"/>
  <c r="C814" i="66" s="1"/>
  <c r="J814" i="66"/>
  <c r="D814" i="66" s="1"/>
  <c r="K814" i="66"/>
  <c r="E814" i="66" s="1"/>
  <c r="L814" i="66"/>
  <c r="F814" i="66" s="1"/>
  <c r="I815" i="66"/>
  <c r="C815" i="66" s="1"/>
  <c r="J815" i="66"/>
  <c r="D815" i="66" s="1"/>
  <c r="K815" i="66"/>
  <c r="E815" i="66" s="1"/>
  <c r="L815" i="66"/>
  <c r="F815" i="66" s="1"/>
  <c r="I816" i="66"/>
  <c r="C816" i="66" s="1"/>
  <c r="J816" i="66"/>
  <c r="D816" i="66" s="1"/>
  <c r="K816" i="66"/>
  <c r="E816" i="66" s="1"/>
  <c r="L816" i="66"/>
  <c r="F816" i="66" s="1"/>
  <c r="I817" i="66"/>
  <c r="C817" i="66" s="1"/>
  <c r="J817" i="66"/>
  <c r="D817" i="66" s="1"/>
  <c r="K817" i="66"/>
  <c r="E817" i="66" s="1"/>
  <c r="L817" i="66"/>
  <c r="F817" i="66" s="1"/>
  <c r="I821" i="66"/>
  <c r="C821" i="66" s="1"/>
  <c r="J821" i="66"/>
  <c r="D821" i="66" s="1"/>
  <c r="K821" i="66"/>
  <c r="E821" i="66" s="1"/>
  <c r="L821" i="66"/>
  <c r="F821" i="66" s="1"/>
  <c r="I822" i="66"/>
  <c r="C822" i="66" s="1"/>
  <c r="J822" i="66"/>
  <c r="D822" i="66" s="1"/>
  <c r="K822" i="66"/>
  <c r="E822" i="66" s="1"/>
  <c r="L822" i="66"/>
  <c r="F822" i="66" s="1"/>
  <c r="I823" i="66"/>
  <c r="C823" i="66" s="1"/>
  <c r="J823" i="66"/>
  <c r="D823" i="66" s="1"/>
  <c r="K823" i="66"/>
  <c r="E823" i="66" s="1"/>
  <c r="L823" i="66"/>
  <c r="F823" i="66" s="1"/>
  <c r="C824" i="66"/>
  <c r="D824" i="66"/>
  <c r="E824" i="66"/>
  <c r="F824" i="66"/>
  <c r="C825" i="66"/>
  <c r="D825" i="66"/>
  <c r="E825" i="66"/>
  <c r="F825" i="66"/>
  <c r="I829" i="66"/>
  <c r="C829" i="66" s="1"/>
  <c r="J829" i="66"/>
  <c r="D829" i="66" s="1"/>
  <c r="K829" i="66"/>
  <c r="E829" i="66" s="1"/>
  <c r="L829" i="66"/>
  <c r="F829" i="66" s="1"/>
  <c r="I830" i="66"/>
  <c r="C830" i="66" s="1"/>
  <c r="J830" i="66"/>
  <c r="D830" i="66" s="1"/>
  <c r="K830" i="66"/>
  <c r="E830" i="66" s="1"/>
  <c r="L830" i="66"/>
  <c r="F830" i="66" s="1"/>
  <c r="I831" i="66"/>
  <c r="C831" i="66" s="1"/>
  <c r="J831" i="66"/>
  <c r="D831" i="66" s="1"/>
  <c r="K831" i="66"/>
  <c r="E831" i="66" s="1"/>
  <c r="L831" i="66"/>
  <c r="F831" i="66" s="1"/>
  <c r="I832" i="66"/>
  <c r="C832" i="66" s="1"/>
  <c r="J832" i="66"/>
  <c r="D832" i="66" s="1"/>
  <c r="K832" i="66"/>
  <c r="E832" i="66" s="1"/>
  <c r="L832" i="66"/>
  <c r="F832" i="66" s="1"/>
  <c r="I835" i="66"/>
  <c r="C835" i="66" s="1"/>
  <c r="J835" i="66"/>
  <c r="D835" i="66" s="1"/>
  <c r="K835" i="66"/>
  <c r="E835" i="66" s="1"/>
  <c r="L835" i="66"/>
  <c r="F835" i="66" s="1"/>
  <c r="I836" i="66"/>
  <c r="C836" i="66" s="1"/>
  <c r="J836" i="66"/>
  <c r="D836" i="66" s="1"/>
  <c r="K836" i="66"/>
  <c r="E836" i="66" s="1"/>
  <c r="L836" i="66"/>
  <c r="F836" i="66" s="1"/>
  <c r="I837" i="66"/>
  <c r="C837" i="66" s="1"/>
  <c r="J837" i="66"/>
  <c r="D837" i="66" s="1"/>
  <c r="K837" i="66"/>
  <c r="E837" i="66" s="1"/>
  <c r="L837" i="66"/>
  <c r="F837" i="66" s="1"/>
  <c r="I838" i="66"/>
  <c r="C838" i="66" s="1"/>
  <c r="J838" i="66"/>
  <c r="D838" i="66" s="1"/>
  <c r="K838" i="66"/>
  <c r="E838" i="66" s="1"/>
  <c r="L838" i="66"/>
  <c r="F838" i="66" s="1"/>
  <c r="I843" i="66"/>
  <c r="C843" i="66" s="1"/>
  <c r="J843" i="66"/>
  <c r="D843" i="66" s="1"/>
  <c r="K843" i="66"/>
  <c r="E843" i="66" s="1"/>
  <c r="L843" i="66"/>
  <c r="F843" i="66" s="1"/>
  <c r="I844" i="66"/>
  <c r="C844" i="66" s="1"/>
  <c r="J844" i="66"/>
  <c r="D844" i="66" s="1"/>
  <c r="K844" i="66"/>
  <c r="E844" i="66" s="1"/>
  <c r="L844" i="66"/>
  <c r="F844" i="66" s="1"/>
  <c r="I845" i="66"/>
  <c r="C845" i="66" s="1"/>
  <c r="J845" i="66"/>
  <c r="D845" i="66" s="1"/>
  <c r="K845" i="66"/>
  <c r="E845" i="66" s="1"/>
  <c r="L845" i="66"/>
  <c r="F845" i="66" s="1"/>
  <c r="I846" i="66"/>
  <c r="C846" i="66" s="1"/>
  <c r="J846" i="66"/>
  <c r="D846" i="66" s="1"/>
  <c r="K846" i="66"/>
  <c r="E846" i="66" s="1"/>
  <c r="L846" i="66"/>
  <c r="F846" i="66" s="1"/>
  <c r="I850" i="66"/>
  <c r="C850" i="66" s="1"/>
  <c r="J850" i="66"/>
  <c r="D850" i="66" s="1"/>
  <c r="K850" i="66"/>
  <c r="E850" i="66" s="1"/>
  <c r="L850" i="66"/>
  <c r="F850" i="66" s="1"/>
  <c r="I851" i="66"/>
  <c r="C851" i="66" s="1"/>
  <c r="J851" i="66"/>
  <c r="D851" i="66" s="1"/>
  <c r="K851" i="66"/>
  <c r="E851" i="66" s="1"/>
  <c r="L851" i="66"/>
  <c r="F851" i="66" s="1"/>
  <c r="I852" i="66"/>
  <c r="C852" i="66" s="1"/>
  <c r="J852" i="66"/>
  <c r="D852" i="66" s="1"/>
  <c r="K852" i="66"/>
  <c r="E852" i="66" s="1"/>
  <c r="L852" i="66"/>
  <c r="F852" i="66" s="1"/>
  <c r="I856" i="66"/>
  <c r="C856" i="66" s="1"/>
  <c r="J856" i="66"/>
  <c r="D856" i="66" s="1"/>
  <c r="K856" i="66"/>
  <c r="E856" i="66" s="1"/>
  <c r="L856" i="66"/>
  <c r="F856" i="66"/>
  <c r="I857" i="66"/>
  <c r="C857" i="66" s="1"/>
  <c r="J857" i="66"/>
  <c r="D857" i="66" s="1"/>
  <c r="K857" i="66"/>
  <c r="E857" i="66" s="1"/>
  <c r="L857" i="66"/>
  <c r="F857" i="66" s="1"/>
  <c r="I858" i="66"/>
  <c r="C858" i="66" s="1"/>
  <c r="J858" i="66"/>
  <c r="D858" i="66" s="1"/>
  <c r="K858" i="66"/>
  <c r="E858" i="66" s="1"/>
  <c r="L858" i="66"/>
  <c r="F858" i="66" s="1"/>
  <c r="I859" i="66"/>
  <c r="C859" i="66" s="1"/>
  <c r="J859" i="66"/>
  <c r="D859" i="66" s="1"/>
  <c r="K859" i="66"/>
  <c r="E859" i="66" s="1"/>
  <c r="L859" i="66"/>
  <c r="F859" i="66" s="1"/>
  <c r="I860" i="66"/>
  <c r="C860" i="66" s="1"/>
  <c r="J860" i="66"/>
  <c r="D860" i="66" s="1"/>
  <c r="K860" i="66"/>
  <c r="E860" i="66" s="1"/>
  <c r="L860" i="66"/>
  <c r="F860" i="66" s="1"/>
  <c r="I861" i="66"/>
  <c r="C861" i="66" s="1"/>
  <c r="J861" i="66"/>
  <c r="D861" i="66" s="1"/>
  <c r="K861" i="66"/>
  <c r="E861" i="66" s="1"/>
  <c r="L861" i="66"/>
  <c r="F861" i="66" s="1"/>
  <c r="I862" i="66"/>
  <c r="J862" i="66"/>
  <c r="K862" i="66"/>
  <c r="L862" i="66"/>
  <c r="I866" i="66"/>
  <c r="C866" i="66" s="1"/>
  <c r="J866" i="66"/>
  <c r="D866" i="66" s="1"/>
  <c r="K866" i="66"/>
  <c r="E866" i="66" s="1"/>
  <c r="L866" i="66"/>
  <c r="F866" i="66" s="1"/>
  <c r="I867" i="66"/>
  <c r="C867" i="66" s="1"/>
  <c r="J867" i="66"/>
  <c r="D867" i="66" s="1"/>
  <c r="K867" i="66"/>
  <c r="E867" i="66" s="1"/>
  <c r="L867" i="66"/>
  <c r="F867" i="66" s="1"/>
  <c r="I868" i="66"/>
  <c r="C868" i="66" s="1"/>
  <c r="J868" i="66"/>
  <c r="D868" i="66" s="1"/>
  <c r="K868" i="66"/>
  <c r="E868" i="66" s="1"/>
  <c r="L868" i="66"/>
  <c r="F868" i="66" s="1"/>
  <c r="I869" i="66"/>
  <c r="C869" i="66" s="1"/>
  <c r="J869" i="66"/>
  <c r="D869" i="66" s="1"/>
  <c r="K869" i="66"/>
  <c r="E869" i="66" s="1"/>
  <c r="L869" i="66"/>
  <c r="F869" i="66" s="1"/>
  <c r="I870" i="66"/>
  <c r="C870" i="66" s="1"/>
  <c r="J870" i="66"/>
  <c r="D870" i="66" s="1"/>
  <c r="K870" i="66"/>
  <c r="E870" i="66" s="1"/>
  <c r="L870" i="66"/>
  <c r="F870" i="66" s="1"/>
  <c r="I871" i="66"/>
  <c r="C871" i="66" s="1"/>
  <c r="J871" i="66"/>
  <c r="D871" i="66" s="1"/>
  <c r="K871" i="66"/>
  <c r="E871" i="66" s="1"/>
  <c r="L871" i="66"/>
  <c r="F871" i="66" s="1"/>
  <c r="I872" i="66"/>
  <c r="C872" i="66" s="1"/>
  <c r="J872" i="66"/>
  <c r="D872" i="66" s="1"/>
  <c r="K872" i="66"/>
  <c r="E872" i="66" s="1"/>
  <c r="L872" i="66"/>
  <c r="F872" i="66" s="1"/>
  <c r="I874" i="66"/>
  <c r="J874" i="66"/>
  <c r="K874" i="66"/>
  <c r="L874" i="66"/>
  <c r="I877" i="66"/>
  <c r="C877" i="66" s="1"/>
  <c r="J877" i="66"/>
  <c r="D877" i="66" s="1"/>
  <c r="K877" i="66"/>
  <c r="E877" i="66" s="1"/>
  <c r="L877" i="66"/>
  <c r="F877" i="66" s="1"/>
  <c r="I878" i="66"/>
  <c r="C878" i="66" s="1"/>
  <c r="J878" i="66"/>
  <c r="D878" i="66" s="1"/>
  <c r="K878" i="66"/>
  <c r="E878" i="66" s="1"/>
  <c r="L878" i="66"/>
  <c r="F878" i="66" s="1"/>
  <c r="I879" i="66"/>
  <c r="C879" i="66" s="1"/>
  <c r="J879" i="66"/>
  <c r="D879" i="66" s="1"/>
  <c r="K879" i="66"/>
  <c r="E879" i="66" s="1"/>
  <c r="L879" i="66"/>
  <c r="F879" i="66" s="1"/>
  <c r="I880" i="66"/>
  <c r="C880" i="66" s="1"/>
  <c r="J880" i="66"/>
  <c r="D880" i="66" s="1"/>
  <c r="K880" i="66"/>
  <c r="E880" i="66" s="1"/>
  <c r="L880" i="66"/>
  <c r="F880" i="66" s="1"/>
  <c r="I881" i="66"/>
  <c r="C881" i="66" s="1"/>
  <c r="J881" i="66"/>
  <c r="D881" i="66" s="1"/>
  <c r="K881" i="66"/>
  <c r="E881" i="66" s="1"/>
  <c r="L881" i="66"/>
  <c r="F881" i="66" s="1"/>
  <c r="I885" i="66"/>
  <c r="C885" i="66" s="1"/>
  <c r="J885" i="66"/>
  <c r="D885" i="66" s="1"/>
  <c r="K885" i="66"/>
  <c r="E885" i="66" s="1"/>
  <c r="L885" i="66"/>
  <c r="F885" i="66" s="1"/>
  <c r="I886" i="66"/>
  <c r="C886" i="66" s="1"/>
  <c r="J886" i="66"/>
  <c r="D886" i="66" s="1"/>
  <c r="K886" i="66"/>
  <c r="E886" i="66" s="1"/>
  <c r="L886" i="66"/>
  <c r="F886" i="66" s="1"/>
  <c r="I887" i="66"/>
  <c r="C887" i="66" s="1"/>
  <c r="J887" i="66"/>
  <c r="D887" i="66" s="1"/>
  <c r="K887" i="66"/>
  <c r="E887" i="66" s="1"/>
  <c r="L887" i="66"/>
  <c r="F887" i="66" s="1"/>
  <c r="I888" i="66"/>
  <c r="C888" i="66" s="1"/>
  <c r="J888" i="66"/>
  <c r="D888" i="66" s="1"/>
  <c r="K888" i="66"/>
  <c r="E888" i="66" s="1"/>
  <c r="L888" i="66"/>
  <c r="F888" i="66" s="1"/>
  <c r="I889" i="66"/>
  <c r="C889" i="66" s="1"/>
  <c r="J889" i="66"/>
  <c r="D889" i="66" s="1"/>
  <c r="K889" i="66"/>
  <c r="E889" i="66" s="1"/>
  <c r="L889" i="66"/>
  <c r="F889" i="66" s="1"/>
  <c r="I891" i="66"/>
  <c r="C891" i="66" s="1"/>
  <c r="J891" i="66"/>
  <c r="D891" i="66" s="1"/>
  <c r="K891" i="66"/>
  <c r="E891" i="66" s="1"/>
  <c r="L891" i="66"/>
  <c r="F891" i="66" s="1"/>
  <c r="I893" i="66"/>
  <c r="C893" i="66" s="1"/>
  <c r="J893" i="66"/>
  <c r="D893" i="66" s="1"/>
  <c r="K893" i="66"/>
  <c r="E893" i="66" s="1"/>
  <c r="L893" i="66"/>
  <c r="F893" i="66" s="1"/>
  <c r="I896" i="66"/>
  <c r="C896" i="66" s="1"/>
  <c r="J896" i="66"/>
  <c r="D896" i="66" s="1"/>
  <c r="K896" i="66"/>
  <c r="E896" i="66" s="1"/>
  <c r="L896" i="66"/>
  <c r="F896" i="66" s="1"/>
  <c r="I897" i="66"/>
  <c r="C897" i="66" s="1"/>
  <c r="J897" i="66"/>
  <c r="D897" i="66" s="1"/>
  <c r="K897" i="66"/>
  <c r="E897" i="66" s="1"/>
  <c r="L897" i="66"/>
  <c r="F897" i="66" s="1"/>
  <c r="I898" i="66"/>
  <c r="C898" i="66" s="1"/>
  <c r="J898" i="66"/>
  <c r="D898" i="66" s="1"/>
  <c r="K898" i="66"/>
  <c r="E898" i="66" s="1"/>
  <c r="L898" i="66"/>
  <c r="F898" i="66" s="1"/>
  <c r="I899" i="66"/>
  <c r="C899" i="66" s="1"/>
  <c r="J899" i="66"/>
  <c r="D899" i="66" s="1"/>
  <c r="K899" i="66"/>
  <c r="E899" i="66" s="1"/>
  <c r="L899" i="66"/>
  <c r="F899" i="66" s="1"/>
  <c r="I900" i="66"/>
  <c r="C900" i="66" s="1"/>
  <c r="J900" i="66"/>
  <c r="D900" i="66" s="1"/>
  <c r="K900" i="66"/>
  <c r="E900" i="66" s="1"/>
  <c r="L900" i="66"/>
  <c r="F900" i="66" s="1"/>
  <c r="I901" i="66"/>
  <c r="C901" i="66" s="1"/>
  <c r="J901" i="66"/>
  <c r="D901" i="66" s="1"/>
  <c r="K901" i="66"/>
  <c r="E901" i="66" s="1"/>
  <c r="L901" i="66"/>
  <c r="F901" i="66" s="1"/>
  <c r="F12" i="66"/>
  <c r="G6" i="103" l="1"/>
  <c r="J6" i="103"/>
  <c r="H6" i="103"/>
  <c r="I6" i="103"/>
  <c r="F853" i="66"/>
  <c r="E36" i="66"/>
  <c r="F22" i="66"/>
  <c r="F17" i="66"/>
  <c r="D790" i="66"/>
  <c r="E30" i="66"/>
  <c r="F42" i="66"/>
  <c r="E17" i="66"/>
  <c r="C30" i="66"/>
  <c r="E683" i="66"/>
  <c r="F833" i="66"/>
  <c r="E779" i="66"/>
  <c r="E22" i="66"/>
  <c r="E12" i="66"/>
  <c r="F863" i="66"/>
  <c r="E675" i="66"/>
  <c r="F726" i="66"/>
  <c r="D811" i="66"/>
  <c r="F902" i="66"/>
  <c r="F839" i="66"/>
  <c r="F759" i="66"/>
  <c r="D874" i="66"/>
  <c r="D802" i="66"/>
  <c r="F714" i="66"/>
  <c r="F826" i="66"/>
  <c r="F894" i="66"/>
  <c r="C683" i="66"/>
  <c r="F36" i="66"/>
  <c r="F769" i="66"/>
  <c r="E42" i="66"/>
  <c r="D22" i="66"/>
  <c r="D17" i="66"/>
  <c r="C902" i="66"/>
  <c r="C894" i="66"/>
  <c r="F882" i="66"/>
  <c r="C882" i="66"/>
  <c r="E874" i="66"/>
  <c r="C863" i="66"/>
  <c r="E853" i="66"/>
  <c r="D853" i="66"/>
  <c r="C853" i="66"/>
  <c r="F847" i="66"/>
  <c r="E847" i="66"/>
  <c r="C847" i="66"/>
  <c r="E839" i="66"/>
  <c r="C839" i="66"/>
  <c r="E833" i="66"/>
  <c r="C833" i="66"/>
  <c r="C826" i="66"/>
  <c r="F818" i="66"/>
  <c r="C818" i="66"/>
  <c r="E811" i="66"/>
  <c r="E802" i="66"/>
  <c r="C802" i="66"/>
  <c r="F790" i="66"/>
  <c r="E790" i="66"/>
  <c r="C790" i="66"/>
  <c r="D779" i="66"/>
  <c r="D769" i="66"/>
  <c r="C759" i="66"/>
  <c r="D749" i="66"/>
  <c r="F749" i="66"/>
  <c r="E749" i="66"/>
  <c r="C749" i="66"/>
  <c r="C726" i="66"/>
  <c r="D714" i="66"/>
  <c r="C714" i="66"/>
  <c r="D697" i="66"/>
  <c r="C697" i="66"/>
  <c r="F683" i="66"/>
  <c r="D683" i="66"/>
  <c r="F675" i="66"/>
  <c r="E619" i="66"/>
  <c r="D619" i="66"/>
  <c r="C42" i="66"/>
  <c r="D42" i="66"/>
  <c r="D36" i="66"/>
  <c r="C36" i="66"/>
  <c r="D30" i="66"/>
  <c r="F30" i="66"/>
  <c r="C22" i="66"/>
  <c r="C17" i="66"/>
  <c r="C12" i="66"/>
  <c r="D12" i="66"/>
  <c r="E863" i="66"/>
  <c r="C769" i="66"/>
  <c r="E759" i="66"/>
  <c r="F739" i="66"/>
  <c r="E726" i="66"/>
  <c r="D863" i="66"/>
  <c r="C811" i="66"/>
  <c r="C779" i="66"/>
  <c r="D759" i="66"/>
  <c r="D726" i="66"/>
  <c r="E902" i="66"/>
  <c r="E882" i="66"/>
  <c r="F802" i="66"/>
  <c r="E739" i="66"/>
  <c r="F697" i="66"/>
  <c r="D902" i="66"/>
  <c r="D882" i="66"/>
  <c r="C874" i="66"/>
  <c r="D847" i="66"/>
  <c r="D839" i="66"/>
  <c r="D833" i="66"/>
  <c r="D739" i="66"/>
  <c r="E697" i="66"/>
  <c r="C675" i="66"/>
  <c r="E894" i="66"/>
  <c r="E826" i="66"/>
  <c r="E818" i="66"/>
  <c r="F811" i="66"/>
  <c r="F779" i="66"/>
  <c r="C739" i="66"/>
  <c r="D894" i="66"/>
  <c r="D826" i="66"/>
  <c r="D818" i="66"/>
  <c r="F874" i="66"/>
  <c r="E769" i="66"/>
  <c r="E714" i="66"/>
  <c r="D675" i="66"/>
  <c r="F619" i="66"/>
</calcChain>
</file>

<file path=xl/sharedStrings.xml><?xml version="1.0" encoding="utf-8"?>
<sst xmlns="http://schemas.openxmlformats.org/spreadsheetml/2006/main" count="2483" uniqueCount="662">
  <si>
    <t>Nom</t>
  </si>
  <si>
    <t>Préparation</t>
  </si>
  <si>
    <t>Cal</t>
  </si>
  <si>
    <t>P</t>
  </si>
  <si>
    <t>L</t>
  </si>
  <si>
    <t>G</t>
  </si>
  <si>
    <t xml:space="preserve">Ingrédients (pour 1 portion) </t>
  </si>
  <si>
    <t>Quantités</t>
  </si>
  <si>
    <t xml:space="preserve">calories </t>
  </si>
  <si>
    <t>Protéines</t>
  </si>
  <si>
    <t>Lipides</t>
  </si>
  <si>
    <t>Glucides</t>
  </si>
  <si>
    <t xml:space="preserve">Granola maison croquant </t>
  </si>
  <si>
    <t>• Mélange les flocons d’avoine et d’épeautre avec le jus d’orange, les noisettes (concassées), les amandes (concassées) et les pistaches (concassées).
• Fais griller le tout dans un wok ou dans une poêle pendant environ 5 minutes en mélangeant constamment pour ne pas que ça brûle.
• Incorpore la noix de coco et continue à faire griller le mélange pendant 3 minutes.
• Éteins la plaque et ajoute le chocolat noir.
• Laisse refroidir le tout +/- 10 min et c’est prêt
Accompagnez de séré maigre ou de yogourt nature. (en mélangeant)</t>
  </si>
  <si>
    <t xml:space="preserve">Flocons d’avoine </t>
  </si>
  <si>
    <t>Alnatura Flakes d'épeautre</t>
  </si>
  <si>
    <t>quinoa soufflé</t>
  </si>
  <si>
    <t>Jus d'orange</t>
  </si>
  <si>
    <t xml:space="preserve">Noix de coco </t>
  </si>
  <si>
    <t>pépite de chocolat</t>
  </si>
  <si>
    <t>Noisette</t>
  </si>
  <si>
    <t>Amande</t>
  </si>
  <si>
    <t>Pistache</t>
  </si>
  <si>
    <t>cranberries</t>
  </si>
  <si>
    <t>Porridge noix de coco et myrtilles</t>
  </si>
  <si>
    <t>• Recouvre tes flocons d’avoine d’eau bouillante et laisse-les reposer 3 à 4 minutes.
* Il te suffit ensuite d’ajouter les autres ingrédients, de mélanger et c’est prêt !</t>
  </si>
  <si>
    <t xml:space="preserve">Chocolat noir 70% </t>
  </si>
  <si>
    <t>Noix de coco</t>
  </si>
  <si>
    <t>Myrtille</t>
  </si>
  <si>
    <t xml:space="preserve">Mousse à la fraise </t>
  </si>
  <si>
    <t>• Écrase les fraises pour en obtenir une purée.
• Mélange la purée de fraises, le séré maigre et le lait écrémé dans un saladier.
• Ajoute y l’agar-agar.
• Dépose ton mélange au frigo jusqu’à ce que la préparation obtienne une texture de mousse.
• C’est prêt</t>
  </si>
  <si>
    <t>Séré maigre</t>
  </si>
  <si>
    <t>Fraise</t>
  </si>
  <si>
    <t>Lait écrémé</t>
  </si>
  <si>
    <t>Agar Agar</t>
  </si>
  <si>
    <t xml:space="preserve">Cookies protéinés </t>
  </si>
  <si>
    <t>• Mélange tous les ingrédients dans une assiette creuse.
• Forme des petites galettes sur une plaque allant au four.
• Enfourne à 200 degrés 15 à 20 minutes environ.
• C’est prêt</t>
  </si>
  <si>
    <t>Farine de sarrasin</t>
  </si>
  <si>
    <t>Compote de pomme</t>
  </si>
  <si>
    <t>Blanc d'œuf</t>
  </si>
  <si>
    <t>Beurre de cacahuète</t>
  </si>
  <si>
    <t>Cube de chocolat</t>
  </si>
  <si>
    <t xml:space="preserve">Smoothie </t>
  </si>
  <si>
    <t>• Mélange tous les ingrédients dans un mixer.
• secouer</t>
  </si>
  <si>
    <t>Lait noix de coco 50% moins de gras  (qualité &amp; prix)</t>
  </si>
  <si>
    <t>Noix de cajou poudre</t>
  </si>
  <si>
    <t xml:space="preserve">Crêpes à la farine de châtaigne </t>
  </si>
  <si>
    <t>• Dans un récipient, ajoute les farines et une pincée de sel.
• Forme un puit et casse les œufs au centre, avant de mélanger le tout.
• Incorpore le lait petit à petit, puis le miel.
• Laisse reposer la pâte une petite heure à couvert.
• C’est prêt ! Il ne reste plus qu’à cuire la pâte !</t>
  </si>
  <si>
    <t>Farine de riz</t>
  </si>
  <si>
    <t>Morga Farine de châtaigne </t>
  </si>
  <si>
    <t>Œuf</t>
  </si>
  <si>
    <t>lait Oh protéiné</t>
  </si>
  <si>
    <t>Miel</t>
  </si>
  <si>
    <t xml:space="preserve">Crêpes protéine 1 </t>
  </si>
  <si>
    <t>• Dans un récipient, ajoute les flocons d'avoine es et une pincée de sel.
• Forme un puit et casse les œufs au centre, avant de mélanger le tout.
• Incorpore le lait petit à petit, puis le miel.
• Laisse reposer la pâte une petite heure à couvert.
• C’est prêt ! Il ne reste plus qu’à cuire la pâte !</t>
  </si>
  <si>
    <t>Levure</t>
  </si>
  <si>
    <t xml:space="preserve">Milkshake protéiné fraise et banane </t>
  </si>
  <si>
    <t>• Mélange tous les ingrédients dans un mixer.
• Secouez !</t>
  </si>
  <si>
    <t>Yogourt grec oh! Nature</t>
  </si>
  <si>
    <t>Lait d'amande</t>
  </si>
  <si>
    <t>Banane</t>
  </si>
  <si>
    <t>Bio Yogourt Nature</t>
  </si>
  <si>
    <t xml:space="preserve">Muffins framboise et banane </t>
  </si>
  <si>
    <t>• Mélange tous les aliments ensemble
• Verse le mélange de ton saladier dans des moules à muffins
• Enfourne le tout une quinzaine de minutes à 180°, jusqu’à ce que les muffins soient bien fermes.
• Laisse les refroidir et c’est prêt</t>
  </si>
  <si>
    <t>Framboise</t>
  </si>
  <si>
    <t xml:space="preserve">Rochers coco </t>
  </si>
  <si>
    <t>• Préchauffe ton four à 180°.
• Dans un saladier, mélange le blanc d’œuf, puis ajoute la noix de coco, la poudre d’amandes et le miel.
• Mélange tous les ingrédients jusqu’à l’obtention d’une pâte compacte, puis forme des petites boules.
• Enfourne le tout 10 à 15 minutes.</t>
  </si>
  <si>
    <t xml:space="preserve">Cookies au beurre de cacahuètes </t>
  </si>
  <si>
    <t>• Mélange tous les aliments ensemble dans un saladier.
• Verse le mélange sur un plaque allant au four en tassant la pâte pour former des Cookies.
• Enfourne le tout une quinzaine de minutes à 180°, jusqu’à ce que les cookies soient bien fermes.
• Laisse-les refroidir et c’est prêt</t>
  </si>
  <si>
    <t>Son d'avoine</t>
  </si>
  <si>
    <t xml:space="preserve">Guacamole Healthy </t>
  </si>
  <si>
    <t>• Dans un bol, écrase l’avocat à la fourchette.
• Coupe les tomates et l’oignon en petits dés, puis mélange les à la purée d’avocat.
• Assaisonne avec les épices, puis ajoutes-y le jus d’un demi citron (et quelques gouttes de tabasco, si tu le souhaites).
• Mélange le tout et déguste ton guacamole avec des bâtonnets de légumes.</t>
  </si>
  <si>
    <t>Avocat</t>
  </si>
  <si>
    <t>Tomate</t>
  </si>
  <si>
    <t>Oignon</t>
  </si>
  <si>
    <t>Épices : jus d’un demi citron, coriandre, oignon, ail, poivre, piment, tabasco, poivre à volonté</t>
  </si>
  <si>
    <t xml:space="preserve">Muffins chocolat et beurre de cacahuètes </t>
  </si>
  <si>
    <t>• Ajoute tous les ingrédients dans un bol et mélange le tout.
• Ajoute y le beurre de cacahuètes et le lait l’amandes, puis l’œuf et les cubes de Chocolat noir.
• Enfourne le tout +/- min. à 200 degrés.</t>
  </si>
  <si>
    <t>nu3 Farine d'amandes (coop)</t>
  </si>
  <si>
    <t>sel</t>
  </si>
  <si>
    <t xml:space="preserve">MugCake au beurre de cacahuètes </t>
  </si>
  <si>
    <t>• Fais fondre le beurre dans une tasse aux micro-ondes.
• Ajoute y le beurre de cacahuètes et fouette énergiquement avec une fourchette (la pâte doit être bien lisse et assez liquide).
• Ajoute la poudre d’amandes, la farine de noix de coco et la poudre à lever.
• Mélange le tout pour que ce soit homogène.
• Ajoute l'œuf en dernier et mélange à nouveau.
• Fais cuire le tout aux micro-ondes pendant environ 75 secondes.</t>
  </si>
  <si>
    <t>Alnatura Farine de coco</t>
  </si>
  <si>
    <t>Beurre</t>
  </si>
  <si>
    <t>Gratin de myrtilles (possible avec cerise aussi)</t>
  </si>
  <si>
    <t>• Préchauffe ton four à 180°
• Fouette tous les ingrédients ensemble dans un saladier, sauf les myrtilles.
• Dispose les myrtilles au fond d’un petit ramequin allant au four ; répartis la préparation au-dessus et enfourne pendant 20 minutes.
• Laisse tiédir un peu ton gratin et c’est prêt</t>
  </si>
  <si>
    <t xml:space="preserve">Toast protéiné à l’avocat </t>
  </si>
  <si>
    <t>• Fais griller tes tranches de pain dans un toaster.
• Plante 1/2 gousse d’ail au bout d’une fourchette et frotte-la sur tes tranches de pain.
• Coupe tes toasts en quatre ; déposes-y les tranches d’avocat ; arrose d’un petit filet d’huile d’olive et parsème de graines de moutardes.
• C’est prêt</t>
  </si>
  <si>
    <t>pain protéiné Migros</t>
  </si>
  <si>
    <t>Ail</t>
  </si>
  <si>
    <t>moutarde</t>
  </si>
  <si>
    <t>Huile d'olive</t>
  </si>
  <si>
    <t>Epices : poivre, oignon, ail à volonté</t>
  </si>
  <si>
    <t xml:space="preserve">Crumble de myrtilles à l’avoine </t>
  </si>
  <si>
    <t>• Pour faire le crumble, mélange les flocons d’avoine, les amandes, le sirop d’érable et l’huile ensemble. Ajoute une petite pincée de fleur de sel.
• Dépose les myrtilles dans un plat allant au four et parsème-les de crumble.
• Enfourne le tout une trentaine de minutes à 180°.
• C’est prêt</t>
  </si>
  <si>
    <t>Sirop d'érable</t>
  </si>
  <si>
    <t xml:space="preserve">Smoothie beurre de cacahuètes et chocolat </t>
  </si>
  <si>
    <t>• Place tous les ingrédients dans un Blender et mixe jusqu’à obtenir une belle consistance homogène.
• Si le mélange est trop épais, ajoute un peu de lait.
• C’est prêt</t>
  </si>
  <si>
    <t>Cacao maigre</t>
  </si>
  <si>
    <t xml:space="preserve">Macaron coco </t>
  </si>
  <si>
    <t>• Préchauffe le four à 180°.
• Mélange le blanc d’œuf avec la noix de coco râpée.
• Forme un grand macaron (environ 10cm de diamètre) sur une plaque couverte de papier de cuisson.
• Cuis ton macaron 10 à 12 minutes.
• C’est prêt</t>
  </si>
  <si>
    <t xml:space="preserve">Épices : cannelle, jus de citron, </t>
  </si>
  <si>
    <t xml:space="preserve">Glace à la fraise </t>
  </si>
  <si>
    <t>• Verse tous les ingrédients dans un blender et mixe le tout jusqu’à l’obtention d’une texture crémeuse.
• Régale toi de suite, ou alors conserve ta glace au congélateur.</t>
  </si>
  <si>
    <t>Philadelphia balance</t>
  </si>
  <si>
    <t xml:space="preserve">Verrine de pomme caramélisée à la cannelle et à l’agave </t>
  </si>
  <si>
    <t>• Épluche ta pomme et coupe la en petits morceaux.
• Dans une poêle, fais chauffer l’huile de coco et verses-y les pommes ; couvre et laisse cuire quelques minutes.
• Ajoute la cannelle et le sucre, puis mélange régulièrement afin d’obtenir une belle caramélisation dorée.
• Dans une verrine, verse tes pommes et ajoutes-y le fromage blanc. Verses-y le sirop d’agave et décore avec tes amandes effilées.</t>
  </si>
  <si>
    <t>Pomme</t>
  </si>
  <si>
    <t>Sirop d'agave</t>
  </si>
  <si>
    <t>Sucre roux</t>
  </si>
  <si>
    <t>Cannelle</t>
  </si>
  <si>
    <t xml:space="preserve">Cookie cru au beurre de cacahuètes </t>
  </si>
  <si>
    <t>• Verse tous les ingrédients (sauf les pépites de chocolat) dans un blender et mixe jusqu’à
Obtenir une pâte homogène et crémeuse.
• Ajoute les pépites de chocolat.
• C’est prêt</t>
  </si>
  <si>
    <t>Pois chiche cuit</t>
  </si>
  <si>
    <t>Lait de soja</t>
  </si>
  <si>
    <t>BowlCake à la banane version 1</t>
  </si>
  <si>
    <t>• Coupe ta banane en gros morceaux et écrase-la à la fourchette dans un bol.
• Ajoute tous les ingrédients et mélange bien lors de chaque ajout.
• Cuis le tout pendant 3 minutes à la puissance maximum de ton micro-onde.
• C’est prêt</t>
  </si>
  <si>
    <t>Épices : cannelle à volonté</t>
  </si>
  <si>
    <t>BowlCake à la banane version 2</t>
  </si>
  <si>
    <t>BowlCake à la fraise</t>
  </si>
  <si>
    <t>• Coupe les fraises en gros morceaux 
• Ajoute tous les ingrédients et mélange bien lors de chaque ajout.
• Cuis le tout pendant 3 minutes à la puissance maximum de ton micro-onde.
• C’est prêt</t>
  </si>
  <si>
    <t xml:space="preserve">Tartines beurre de cacahuètes et banane </t>
  </si>
  <si>
    <t>• Tartine tes tranches de pain protéiné de beurre de cacahuètes et déposes-y des rondelles de banane.</t>
  </si>
  <si>
    <t xml:space="preserve">Petits financiers aux amandes </t>
  </si>
  <si>
    <t>• Préchauffe ton four à 190°.• Préchauffe ton four à 190°.
• Dans un saladier, déposer les oeufs, le sirop d’agave, le beurre d’amandes, le lait de soja et mélange le tout.
• Ajoute ensuite la farine, la poudre d’amandes et mélange à nouveau le tout.
• Remplis des petits moules et enfourne le tout une vingtaine de minutes.</t>
  </si>
  <si>
    <t>beurre d'amande</t>
  </si>
  <si>
    <t>Farine complète</t>
  </si>
  <si>
    <t xml:space="preserve">Tartelette avoine et banane </t>
  </si>
  <si>
    <t>• Préchauffe ton four à 180°.
• Dans un Blender, mixe tous les ingrédients (garde quelques rondelles de banane pour la décoration).
• Répartis ta préparation dans un ou plusieurs petits moules.
• Enfourne le tout entre 20 et 30 minutes.</t>
  </si>
  <si>
    <t xml:space="preserve">Gaufres protéinées </t>
  </si>
  <si>
    <t>• Mixe tous les ingrédients ensemble dans un blender.
• Si la pâte est trop épaisse, tu peux ajouter un peu de séré maigre.
• Préchauffe ton gaufrier et cerise ta pâte dessus.
• C’est prêt</t>
  </si>
  <si>
    <t xml:space="preserve">Pudding de chia </t>
  </si>
  <si>
    <t>• Mélange les graines de chia avec le lait d’amande et l’arôme sans calorie vanille.
• Laisse gonfler le tout une quinzaine de minutes, en mélangeant toutes les 5 minutes.
• Déguste le tout accompagné de fruits rouges.</t>
  </si>
  <si>
    <t>Chia</t>
  </si>
  <si>
    <t xml:space="preserve">Rochers coco Vegan </t>
  </si>
  <si>
    <t>• Préchauffe ton four à 180°.
• Mélange tous les ingrédients ensemble.
• Verse la pâte dans des petits moules en silicone rond ou à pralinés et enfourne le tout une dizaine de minutes.</t>
  </si>
  <si>
    <t>Maïzena</t>
  </si>
  <si>
    <t xml:space="preserve">Tarte au citron et aux framboises </t>
  </si>
  <si>
    <t>• Préchauffe ton four à 180°.
• Sépare le blanc du jaune.
• Dans un saladier, verse le fromage blanc, le jaune d’œuf, le citron, le sirop d’agave et la maïzena, mélange le tout jusqu’à l’obtention d’une pâte lisse et homogène.
• Dans un autre récipient, monte le blanc en neige ferme, puis ajoute le au reste en mélangeant délicatement en soulevant la masse.
• Verse la préparation dans un moule en silicone ; éparpille quelques framboises au-dessus et enfourne le tout, jusqu’à ce que ça soit un peu doré.</t>
  </si>
  <si>
    <t>Jus de citron</t>
  </si>
  <si>
    <t>Pain nuage 1</t>
  </si>
  <si>
    <t>• Monte en neige les blancs d’œufs avec le sel.
• Bats les jaunes d’œufs avec le Philadelphia et incorpore délicatement les blancs en neige.
• Fais 6 petits disques sur une plaque tapissée de papier de cuisson.
• Cuis tes pains nuage une trentaine de minutes à 150°, puis laisse-les refroidir avant de les engloutir.</t>
  </si>
  <si>
    <t>Pain nuage 2</t>
  </si>
  <si>
    <t>• Monte en neige les blancs d’œufs avec le sel.
• Bats les jaunes d’œufs avec le séré et incorpore délicatement les blancs en neige.
• Fais 6 petits disques sur une plaque tapissée de papier de cuisson.
• Cuis tes pains nuage une trentaine de minutes à 150°, puis laissel es refroidir avant de les</t>
  </si>
  <si>
    <t>Epices</t>
  </si>
  <si>
    <t xml:space="preserve">Fondant au chocolat </t>
  </si>
  <si>
    <t>• Préchauffe ton four à 180°.
• Fais fonde le chocolat au bain-marie et mélange le avec le reste des ingrédients.
• Verse ta préparation dans un petit ramequin.
• Enfourne ton fondant une quinzaine de minutes.
• C’est prêt</t>
  </si>
  <si>
    <t>Chocolat noir 85%</t>
  </si>
  <si>
    <t xml:space="preserve">Barres noisette et coco </t>
  </si>
  <si>
    <t>• Mélange tous les ingrédients dans un saladier de manière à former une boule qui ne doit pas s’effriter, ni coller. Tu peux ajouter un peu d’eau si besoin.
• Étale ta préparation dans un plat rectangulaire et mets-la au congélateur une trentaine de minutes.
• Coupe ta pâte pour former environ 6 barres.
• Tu peux conserver ces barres au frais pendant quelques jours.</t>
  </si>
  <si>
    <t xml:space="preserve">Bounty healthy </t>
  </si>
  <si>
    <t>• Dans une casserole, fais fondre l’huile de coco (s’il fait chaud, elle sera déjà liquide).
• Dans un saladier, verse la noix de coco râpée et mélange la avec l’huile fondue, le sirop d’agave et l’arôme vanille.
• Répartis le mélange dans des petits moules de ton choix (de préférence des moules à financiers rectangulaires en silicone) et taises bien ; réserve au frais pendant une bonne heure.
• Pour l’enrobage de tes Bounty : démoule tes petites barres de noix de coco et trempe les unes à une dans le chocolat (préalablement fondu au bain-marie), en faisant attention de bien les enrober entièrement ! Tu peux répéter l’opération une deuxième fois pour avoir une couche d’enrobage plus épaisse.
• mets les au frais pour durcir</t>
  </si>
  <si>
    <t>Pancake protéiné version 2</t>
  </si>
  <si>
    <t>• Mélange tous les ingrédients dans un saladier
Fais cuire la préparation sous forme de pancake</t>
  </si>
  <si>
    <t xml:space="preserve">Cookie géant </t>
  </si>
  <si>
    <t>• Préchauffe ton four à 180°.
• Mélange tous les ingrédients ensemble.
• Forme un gros cookie sur une plaque allant au four.
• Enfourne le tout une quinzaine de minutes.
• c’est prêt</t>
  </si>
  <si>
    <t>Omelette sucrée</t>
  </si>
  <si>
    <t>Huilez la poêle
Mélange les œufs et lait. 
Mets-les à la poêle,
Rajoute la banane, la noix de coco, le sirop d’agave et le chocolat
Referme l’omelette
C’est prêt</t>
  </si>
  <si>
    <t>Petit Dej Suisse</t>
  </si>
  <si>
    <t>Tresse</t>
  </si>
  <si>
    <t>Confiture</t>
  </si>
  <si>
    <t>œuf</t>
  </si>
  <si>
    <t>Petit Dej Sandwich</t>
  </si>
  <si>
    <t>beurre</t>
  </si>
  <si>
    <t>blanc de dinde</t>
  </si>
  <si>
    <t>Petit dej confiture protéiné</t>
  </si>
  <si>
    <t>Petit Dej Porridge protéiné</t>
  </si>
  <si>
    <t>Flocons d'avoine avec flocon d'avoine et frutis coop</t>
  </si>
  <si>
    <t>Petit Dej Porridge protéiné version 2</t>
  </si>
  <si>
    <t>Viande séchée</t>
  </si>
  <si>
    <t>Petit Dej Porridge protéiné version 3</t>
  </si>
  <si>
    <t>Yogourt tropical coop</t>
  </si>
  <si>
    <t>graine de courge</t>
  </si>
  <si>
    <t xml:space="preserve">Petit déjeuner SANDWICH PROTÉINÉ </t>
  </si>
  <si>
    <t>Pain protéiné Migros</t>
  </si>
  <si>
    <t>vache qui rit</t>
  </si>
  <si>
    <t>Mandarine</t>
  </si>
  <si>
    <t>OMELLETTE AU FROMAGE + FRUITS + THÉ/CAFÉ :</t>
  </si>
  <si>
    <t>huile d'olive</t>
  </si>
  <si>
    <t>gruyère</t>
  </si>
  <si>
    <t>banane</t>
  </si>
  <si>
    <t>TOAST BEURRE DE CACAHUÈTE + FROMAGE BLANC + THÉ/CAFÉ :</t>
  </si>
  <si>
    <t>Pain d'épeautre</t>
  </si>
  <si>
    <t>beurre de cacahuète</t>
  </si>
  <si>
    <t>séré maigre</t>
  </si>
  <si>
    <t>pomme</t>
  </si>
  <si>
    <t>PORRIDGE FLOCONS D’AVOINE + FRUITS + THÉ/CAFÉ :</t>
  </si>
  <si>
    <t xml:space="preserve">Noix de coco, sèche </t>
  </si>
  <si>
    <t>Encas 1</t>
  </si>
  <si>
    <t>saumon fumé</t>
  </si>
  <si>
    <t>Encas 2</t>
  </si>
  <si>
    <t>cottage cheese</t>
  </si>
  <si>
    <t>Encas 3</t>
  </si>
  <si>
    <t>Encas 4</t>
  </si>
  <si>
    <t>Café, noir, non sucré</t>
  </si>
  <si>
    <t>noix de coco</t>
  </si>
  <si>
    <t>Encas 5</t>
  </si>
  <si>
    <t>Encas 6</t>
  </si>
  <si>
    <t>amande</t>
  </si>
  <si>
    <t>Encas 7</t>
  </si>
  <si>
    <t>Encas 8</t>
  </si>
  <si>
    <t>Gruyère</t>
  </si>
  <si>
    <t>Encas 9</t>
  </si>
  <si>
    <t>viande séchée</t>
  </si>
  <si>
    <t>Encas 10</t>
  </si>
  <si>
    <t>œuf dur</t>
  </si>
  <si>
    <t>Encas 11</t>
  </si>
  <si>
    <t>Emmi pudding</t>
  </si>
  <si>
    <t>Encas 12</t>
  </si>
  <si>
    <t>mandarine</t>
  </si>
  <si>
    <t>Encas 13</t>
  </si>
  <si>
    <t>Pretzel chiefs</t>
  </si>
  <si>
    <t>Encas 14</t>
  </si>
  <si>
    <t>Poitrine de dinde</t>
  </si>
  <si>
    <t>Encas 15</t>
  </si>
  <si>
    <t>Chocolat noir</t>
  </si>
  <si>
    <t>Encas 16</t>
  </si>
  <si>
    <t>Encas 17</t>
  </si>
  <si>
    <t>Blévita pois chiche</t>
  </si>
  <si>
    <t>Encas 18</t>
  </si>
  <si>
    <t xml:space="preserve">Encas 19 </t>
  </si>
  <si>
    <t>cannelle</t>
  </si>
  <si>
    <t>lait oh protéiné</t>
  </si>
  <si>
    <t>Encas 20</t>
  </si>
  <si>
    <t>OH! YOGURT GREEK STYLE FRAISE</t>
  </si>
  <si>
    <t>Omelette   norvegienne</t>
  </si>
  <si>
    <t>épinard</t>
  </si>
  <si>
    <t>tomate</t>
  </si>
  <si>
    <t>Saumon fumé</t>
  </si>
  <si>
    <t>Encas 21</t>
  </si>
  <si>
    <t>Casser le chocolat noir en morceau et mélanger dans le séré maigre</t>
  </si>
  <si>
    <t>chocolat noir (min 70%)</t>
  </si>
  <si>
    <t>Tartelette avoine et banane</t>
  </si>
  <si>
    <t>Préchauffe ton four à 180°.
• Dans un blender, mixe tous les ingrédients (garde quelques rondelles de banane pour la
décoration).
• Répartis ta préparation dans un ou plusieurs petits moules.
• Enfourne le tout entre 20 et 30 minutes.</t>
  </si>
  <si>
    <t>Epices : cannelle à volonté</t>
  </si>
  <si>
    <t>Clémentines chocolat et pistaches</t>
  </si>
  <si>
    <t>Pèle ta clémentine et sépare les quartiers.
• Fais fondre le chocolat dans une casserole ou éventuellement au micro-ondes si tu es
pressé.
• Trempe la moitié de tes quartiers de clémentine dans le chocolat et saupoudre-les de
pistaches concassées.
• Laisse le temps au chocolat de durcir et régale-toi!
Servir avec du séré maigre</t>
  </si>
  <si>
    <t>chocolat noir</t>
  </si>
  <si>
    <t>Cottage cheese tropical</t>
  </si>
  <si>
    <t>simplement tout mélanger</t>
  </si>
  <si>
    <t>Cottage cheese</t>
  </si>
  <si>
    <t>Ananas</t>
  </si>
  <si>
    <t>Kiwi</t>
  </si>
  <si>
    <t>Crème chocolatée aux graines de chia</t>
  </si>
  <si>
    <t>Mouds les graines de chia à l’aide d’un petit robot.
• Dans un bol, mélange les graines moulues avec le lait d’amandes, le sirop et le cacao.
• Répartis ta préparation dans un petit ramequin et laisse reposer une petite heure au
réfrigérateur.
• Décore de framboises avant de te régaler</t>
  </si>
  <si>
    <t>Alnatura drink amande sans sucre</t>
  </si>
  <si>
    <t>Graines de chia</t>
  </si>
  <si>
    <t>sirop d'agave</t>
  </si>
  <si>
    <t>Gâteau moelleux aux amandes -</t>
  </si>
  <si>
    <t>• Mélange tous les ingrédients ensemble.
• Verse le mélange dans un moule à gâteau ou dans des petits moules à muffins.
• Laisse cuire le tout entre 20 et 30 minutes à 180°.
• Pour la déco, tu peux ajouter quelques amandes effilées (attention à ne pas oublier de
les compter dans tes calories/macros).
• Régale-toi !</t>
  </si>
  <si>
    <t>Psyllium</t>
  </si>
  <si>
    <t>Xylitol</t>
  </si>
  <si>
    <t>levure</t>
  </si>
  <si>
    <t>Optionnel : arômes sans calorie à la vanille quelques gouttes</t>
  </si>
  <si>
    <t>Mousse chocolat et framboise</t>
  </si>
  <si>
    <t>Sépare le blanc de ton jaune d’oeuf.
• Fais fondre le chocolat au bain-marie et mélange-le avec le jaune d‘oeuf.
• Monte le blanc en neige et incorpore-le délicatement au chocolat fondu.
• Ajoute les framboises coupées en petits morceaux.
• Laisse durcir ta mousse pendant 2h au réfrigérateur et régale-toi !</t>
  </si>
  <si>
    <t xml:space="preserve">Muffins à la myrtille </t>
  </si>
  <si>
    <t>Préchauffe ton four à 180°.
• Casse et bats tes oeufs dans un saladier.
• Dans un autre saladier, mélange la farine, la noix de coco râpée et la levure.
• Ajoute les ingrédients secs aux oeufs et mélange bien le tout.
• Dépose ta préparation dans 1 ou 2 moules à muffins ; puis ajoute les myrtilles.
• Enfourne le tout une quinzaine de minutes.</t>
  </si>
  <si>
    <t xml:space="preserve"> </t>
  </si>
  <si>
    <t>Muffins protéinés au cacao</t>
  </si>
  <si>
    <t>• Préchauffe le four à 180°.
• Mélange l’oeuf avec la compote, le miel et ajoute la levure.
• Ajoute les flocons d’avoine mixés au mélange liquide et incorpore progressivement le
cacao.
• Mélange bien le tout jusqu’à l’obtention d’une pâte homogène.
• Verse la préparation dans des moules à muffins.
• Enfourne le tout une vingtaine de minutes.
• Régale-toi !</t>
  </si>
  <si>
    <t>Son d’avoine</t>
  </si>
  <si>
    <t>miel</t>
  </si>
  <si>
    <t>Pain perdu aux fraises</t>
  </si>
  <si>
    <t>Dans un bol, mélange l’oeuf avec le lait, la cannelle et le miel.
• Fais chauffer une poêle.
• Trempe les tranches de pain dans le mélange et dépose-les dans la poêle.
• Fais cuire les tranches à feu doux de chaque côté.</t>
  </si>
  <si>
    <t>Petits financiers aux amandes</t>
  </si>
  <si>
    <t>Préchauffe ton four à 190°.
• Dans un saladier, déposer les oeufs, le sirop d’agave, la crème d’amandes, le lait de
soja et mélange le tout.
• Ajoute ensuite la farine, la poudre d’amandes et mélange à nouveau le tout.
• Remplis des petits moules et enfourne le tout une vingtaine de minutes</t>
  </si>
  <si>
    <t>Crème d’amandes</t>
  </si>
  <si>
    <t>• Préchauffe ton four à 180°.
• Dans un blender, mixe tous les ingrédients (garde quelques rondelles de banane pour la
décoration).
• Répartis ta préparation dans un ou plusieurs petits moules.
• Enfourne le tout entre 20 et 30 minutes.</t>
  </si>
  <si>
    <t>Muffins Myrtilles version WW</t>
  </si>
  <si>
    <t>Préchauffer le four à 200°C. Laver et sécher les myrtilles et en garder 6 pour la garniture.
Fouetter la margarine et le sucre. Ajouter l'oeuf, le yaourt et une pincée de sel. Dans un autre bol, mélanger la farine, les flocons d'avoine et la levure. Mélanger ensuite les deux préparation rapidement et grossièrement. Ajouter les myrtilles.
Répartir la pâte dans le moule et glisser au four pour 25 à 30 minutes de cuisson. Sortir le muffins et le laisser refroidir sur une grille.
Dans un petit bol, mélanger le sucre glace et le jus de citron. Verser un peu de glaçage sur chaque muffin et garnir d'une myrtille.</t>
  </si>
  <si>
    <t>margarine</t>
  </si>
  <si>
    <t>Yogourt nature</t>
  </si>
  <si>
    <t>myrtille</t>
  </si>
  <si>
    <t>sucre glace</t>
  </si>
  <si>
    <t>Muesli d'hiver</t>
  </si>
  <si>
    <t>Raisin, sec</t>
  </si>
  <si>
    <t>canelle</t>
  </si>
  <si>
    <t>orange</t>
  </si>
  <si>
    <t>Muesli d'été</t>
  </si>
  <si>
    <t>fraise</t>
  </si>
  <si>
    <t>Chiefs pudding caramel city</t>
  </si>
  <si>
    <t>Encas 22</t>
  </si>
  <si>
    <t>barebells SALTY PEANUT</t>
  </si>
  <si>
    <t>Encas 23</t>
  </si>
  <si>
    <t xml:space="preserve">Natural Protein power barre </t>
  </si>
  <si>
    <t>Encas 24</t>
  </si>
  <si>
    <t>caffe lattesso sport</t>
  </si>
  <si>
    <t>Muffins invisibles aux pommes</t>
  </si>
  <si>
    <t>• Dans un saladier, bats l’oeuf et ajoute-y le lait, puis la farine et la levure.
• Ajoute les lamelles de pommes et mélange le tout au fur et à mesure.
• Tu auras peut-être l’impression d’avoir trop de pommes et pas assez de pâtes, mais c’est
normal.
• Verse le tout dans des moules à muffins en silicone en tassant bien.
• Enfourne le tout une trentaine de minutes à 175°.
• Régale-toi !</t>
  </si>
  <si>
    <t>Arômes sans calorie à la vanille quelques gouttes</t>
  </si>
  <si>
    <t>bircher d'hiver</t>
  </si>
  <si>
    <t>Prendre des fruits surgelés. Penser à les sortir la veille. Tous mélanger</t>
  </si>
  <si>
    <t>graines de chia</t>
  </si>
  <si>
    <t xml:space="preserve">flocons d’avoine </t>
  </si>
  <si>
    <t>PETIT DÉJEUNER MUESLI ET OEUFS BROUILLÉS </t>
  </si>
  <si>
    <t>Faire chauffer un peu d'huile dans une poêle.
Préparer les mueslis en les arrosant de lait 
Brouiller les oeufs dans la poêle en remuant régulièrement 4 à 6min. 
Verser un peu de sirop d'agave au choix sur vos mueslis.</t>
  </si>
  <si>
    <t>Kellogg's Muesli à la noix de coco &amp; noix de cajou</t>
  </si>
  <si>
    <t>PANCAKES HEALTHY </t>
  </si>
  <si>
    <t>Bien faire chauffer un peu d'huile de coco dans une poêle antiadhésive. 
Découper et écraser la demi-banane.
Mélanger tous les ingrédients (flocons d'avoine possible à la place du son) en réduisant bien la banane . 
Faire dorer à feux doux environ 1min par face (astuces : c'est bon quand ça bulle au dessus). C'est prêt !
Servir avec en plus 1 bonne CàS de fromage blanc (environ 30g), 25g de fruits rouges et un filet de sirop d'agave (garder en avance)</t>
  </si>
  <si>
    <t>son d'avoine</t>
  </si>
  <si>
    <t>blanc d'œuf</t>
  </si>
  <si>
    <t>farine complète</t>
  </si>
  <si>
    <t>Slimline Blanc battu nature</t>
  </si>
  <si>
    <t>framboise</t>
  </si>
  <si>
    <t>slimline Blanc battu nature</t>
  </si>
  <si>
    <t>3 gouttes d'arôme vanille (en goutte)</t>
  </si>
  <si>
    <t>OVERNIGHT OATMEAL</t>
  </si>
  <si>
    <t>Découper la portion de pomme en petits carrés. Bien mélanger l'ensemble jusqu'à obtenir une consistance liquide. Mettre au frigo toute la nuit.
Pour servir : déguster l'avoine devenu crémeux le matin, en servant avec quelques graines et amandes sur le dessus.</t>
  </si>
  <si>
    <t>CÉRÉALES MUESLI NOISETTES ET FROMAGE BLANC</t>
  </si>
  <si>
    <t>Verser les mueslis dans un bol, ajouter le lait d'amande
Dans un autre petit bol, ajouter le fromage blanc 0%, puis les amandes effilées.
Agrémenter avec le sirop d'agave au choix ou la moitié dans chaque bol.
Finir le petit déjeuner avec un café ou un thé accompagné d'un carreau de chocolat noir.</t>
  </si>
  <si>
    <t>PORRIDGE EQUILIBRE</t>
  </si>
  <si>
    <t>Dans un bol, verser les flocons d'avoine ajouter l'eau puis passer environ 1min30 au micro onde.
Remuer, ajouter le lait d'amande, le sirop d'agave, puis repasser 1min30 au micro onde.
Remuer, ajouter l'oeuf et enfin le cacao. Passer une dernière fois 30s à 1min au micro onde.
(Si pas de micro onde, il est possible de mélanger les ingrédients dans une casserolle à feu doux)
Pour servir : ajouter en topping et faites parler votre création avec le tiers de banane, la coco râpée, les framboises, les amandes effilées et le muesli bio</t>
  </si>
  <si>
    <t>eau</t>
  </si>
  <si>
    <t>cacao maigre</t>
  </si>
  <si>
    <t>JAMBON OEUFS BROUILLÉS FRUIT ET TARTINE DE MIEL</t>
  </si>
  <si>
    <t>Faire chauffer un soupçon d'huile de coco ou d'olive dans une poêle.
Eplucher la clémentine ou choisir un fruit équivalent : 1 kiwi, 2 abricots, 3/4 grosses fraises de saison, 1/2 banane, 1/2 pomme.
Préparer le jambon (privilégier sans nitrate) et les tartines de miel.
Faire cuire les oeufs à feu moyen en remuant régulièrement pour les obtenir brouillés.</t>
  </si>
  <si>
    <t>jambon</t>
  </si>
  <si>
    <t>Krisprolls Céréales et Fibres (13g)</t>
  </si>
  <si>
    <t>OEUFS MOLLETS ET TARTINES CRAQUANTES</t>
  </si>
  <si>
    <t>Remplir une casserole d'eau, faire frémir l'eau à feux fort puis poser délicatement les oeufs une fois ébullition, baisser à feux moyen/fort pendant la cuisson des oeufs. 
Récupérer les oeufs au bout de 5 à 8min pour les obtenir mollets. 
Passer les oeufs sous l'eau froide, faire rouler pour casser la coquille et retirer sous l'eau.
Étaler miel et peanut butter sur les petits pains grillés.
Servir avec une part de fruits de saison.</t>
  </si>
  <si>
    <t>FROMAGE BLANC FRUITS ROUGES</t>
  </si>
  <si>
    <t>Ajouter le fromage blanc dans un petit bol, verser le sucre stevia et remuer.
Verser les framboises encore congelées sur le fromage blanc (quelques myrtilles peuvent être consommées également). 
Saupoudrez avec les amandes effilées. Attendre quelques minutes et déguster</t>
  </si>
  <si>
    <t>stevia</t>
  </si>
  <si>
    <t>Zwieback Classic (Roland) 6 g</t>
  </si>
  <si>
    <t>Cottage cheese et poires caramélisées</t>
  </si>
  <si>
    <t>1. Retirez les pépins de la poire, et coupez-la en petits morceaux.
2. Placez les poires et le miel dans une poêle antiadhésive et laissez-les caraméliser légèrement.
3. Placez le cottage cheese dans un bol et ajoutez les poires caramélisées.
4. Assaisonnez avec la cannelle.
5. Bon appétit !</t>
  </si>
  <si>
    <t>poire</t>
  </si>
  <si>
    <t>Porridge protéiné aux amandes</t>
  </si>
  <si>
    <t>1. Placez tous les ingrédients dans un bol, et mélangez.
2. Pour que votre porridge soit plus épais, laissez-le refroidir au réfrigérateur pendant au moins 3 heures.
3. Bon appétit !</t>
  </si>
  <si>
    <t>Avoine, flocons</t>
  </si>
  <si>
    <t>Shake myrtilles-noix de coco</t>
  </si>
  <si>
    <t>1. Placez le fromage blanc, le lait, les myrtilles et les flocons de noix de coco dans un mixeur, et mixez à haute vitesse jusqu'à obtention d'une texture lisse.
2. Servez avec quelques flocons de noix de coco.
3. Bon appétit !</t>
  </si>
  <si>
    <t>Céréales croustillantes au chocolat</t>
  </si>
  <si>
    <t>1. Pour le mélange de céréales, séparez 2 œufs, et placez les blancs dans un bol.
2. Incorporez le reste des ingrédients, et mélangez, puis ajoutez la quantité souhaitée d'édulcorant.
3. Répartissez la mixture sur une plaque de cuisson préalablement recouverte de papier sulfurisé, et faites cuire pendant 1 heure à 140°C.
4. Laissez la plaque de céréales refroidir, cassez-les en morceaux et servez les morceaux avec du lait frais.
5. Bon appétit !</t>
  </si>
  <si>
    <t>Graine de tournesol</t>
  </si>
  <si>
    <t>noix</t>
  </si>
  <si>
    <t>Graines de courge</t>
  </si>
  <si>
    <r>
      <t>·</t>
    </r>
    <r>
      <rPr>
        <b/>
        <sz val="16"/>
        <color indexed="8"/>
        <rFont val="Helvetica Neue"/>
        <family val="2"/>
      </rPr>
      <t>Édulcorant (Stévia, Érythritol ou similaire) (à votre convenance)</t>
    </r>
  </si>
  <si>
    <t>Smoothie framboise et fromage blanc</t>
  </si>
  <si>
    <t xml:space="preserve">
prendre des fruits surgelé
1. Placez tous les ingrédients dans un mixeur, et mélangez bien.
2. Ajoutez la quantité désirée d'édulcorant, et servez avec des feuilles de menthe fraîche.
3. Bon appétit !</t>
  </si>
  <si>
    <t>Graine de lin</t>
  </si>
  <si>
    <t>Eau</t>
  </si>
  <si>
    <r>
      <t>·</t>
    </r>
    <r>
      <rPr>
        <b/>
        <sz val="16"/>
        <color indexed="8"/>
        <rFont val="Helvetica Neue"/>
        <family val="2"/>
      </rPr>
      <t>Menthe (à votre convenance)</t>
    </r>
  </si>
  <si>
    <r>
      <t>·</t>
    </r>
    <r>
      <rPr>
        <b/>
        <sz val="16"/>
        <color indexed="8"/>
        <rFont val="Helvetica Neue"/>
        <family val="2"/>
      </rPr>
      <t>Édulcorant (stévia, xylitol, ou produit similaire) (à votre convenance)</t>
    </r>
  </si>
  <si>
    <t>Céréales chia et amandes aux fruits des bois.</t>
  </si>
  <si>
    <t>1. Placez les graines de chia dans un bol, et mélangez-les avec le lait
2. Placez le bol au réfrigérateur pendant au moins 15 minutes afin de permettre aux graines de gonfler.
3. Incorporez le yaourt, et ajoutez le reste des ingrédients sur le yaourt aux graines de chia.
4. Bon appétit !</t>
  </si>
  <si>
    <t>Gâteau au citron</t>
  </si>
  <si>
    <t>1. Préchauffez votre four à 175°C.
2. Dans un bol, mélangez la farine, le sel, la levure chimique et l'édulcorant à l'aide d'un fouet.
3. Ensuite, ajoutez le jus de citron, l'huile de noix de coco et l'eau puis mélangez jusqu'à obtention d'une texture crémeuse.
4. Graissez un petit moule à charnière à l'aide d'un peu d'huile de noix de coco puis versez-y la pâte.
5. Enfournez à mi-hauteur pendant environ 20 minutes.
6. Bon appétit !</t>
  </si>
  <si>
    <r>
      <t>·</t>
    </r>
    <r>
      <rPr>
        <b/>
        <sz val="16"/>
        <color indexed="8"/>
        <rFont val="Helvetica Neue"/>
        <family val="2"/>
      </rPr>
      <t>Sel (à votre convenance)</t>
    </r>
  </si>
  <si>
    <t>Boules d'énergie au beurre de cacahuètes</t>
  </si>
  <si>
    <t>1. Placez tous les ingrédients dans un mixeur et réduisez-les en purée jusqu'à obtention d'une mélange crémeux.
2. À l'aide de vos mains, séparez la pâte en boules de la taille d'une bouchée. Roulez-les ensuite dans les flocons de noix de coco jusqu'à ce que les boules en soient recouvertes.
3. Placez les boules d'énergie dans le réfrigérateur jusqu'à dégustation.
4. Bon appétit !</t>
  </si>
  <si>
    <t>Édulcorant (Stévia, Érythritol ou similaire) (à votre convenance)</t>
  </si>
  <si>
    <t>Petit déjeuner fromage blanc, fruits et huile de lin</t>
  </si>
  <si>
    <t>1. Mélangez l'huile de lin et le lait à l'aide d'un fouet jusqu'à obtention d'un liquide homogène.
2. Incorporez le fromage blanc dans le mélange huile-lait jusqu'à obtention d'une mixture homogène.
3. Ajoutez la quantité souhaitée de miel (ou de sirop d'agave) au mélange, et goûtez.
4. Coupez les fruits en petits morceaux, et répartissez-les sur le dessus.
5. Pour finir, saupoudrez le tout avec les graines de lin.
6. Bon appétit !</t>
  </si>
  <si>
    <t>Huile de lin</t>
  </si>
  <si>
    <t>Mangue</t>
  </si>
  <si>
    <t>Fromage blanc au citron et aux amandes</t>
  </si>
  <si>
    <t>1. Mélangez le fromage blanc et le lait dans un bol.
2. Ajoutez le jus de citron et l'édulcorant au mélange.
3. Coupez grossièrement les amandes en petits morceaux à l'aide d'un couteau. Décorez le fromage blanc au citron avec les amandes et les graines de chia.
4. Bon appétit !$</t>
  </si>
  <si>
    <t>jus de citron</t>
  </si>
  <si>
    <t>Parfait à la pomme et au yaourt à la grecque</t>
  </si>
  <si>
    <t>1. Coupez les pommes en morceaux de la taille d'une bouchée.
2. Remplissez 1/3 d'un grand verre avec le yaourt à la grecque.
3. Ajoutez une couche de morceaux de pommes et de céréales croustillantes.
4. Répétez ces étapes jusqu'à ce que le verre soit rempli.
5. Enfin, saupoudrez d'un peu de cannelle sur le dessus.
6. Bon appétit !</t>
  </si>
  <si>
    <t>Cannelle (à votre convenance)</t>
  </si>
  <si>
    <t xml:space="preserve">Jogurt à la grecque nature </t>
  </si>
  <si>
    <t>Avoine &amp; fruits au four</t>
  </si>
  <si>
    <t>1. Préchauffez votre four à 200°C.
2. Retirez le noyau de la pêche et de la pomme, coupez-les en petits morceaux puis étalez-les sur une plaque de cuisson recouverte de papier sulfurisé.
3. Ensuite, étalez l'huile de noix de coco, les fruits des bois (surgelés) et les amandes éffilées sur la plaque de cuisson.
4. Enfournez pendant 20 minutes.
5. Pendant ce temps, placez les flocons d'avoine, le lait d'avoine et un peu de cannelle dans une casserole. Faites bouillir le tout et mélangez jusqu'à obtention d'un gruau.
6. Enfin, garnissez votre gruau à l'aide de vos fruits rôtis.
7. Bon appétit !</t>
  </si>
  <si>
    <t>pêche</t>
  </si>
  <si>
    <t>Huile de coco</t>
  </si>
  <si>
    <t>Flocons d'avoine à la poire au four</t>
  </si>
  <si>
    <t>1. Préchauffez votre four à 200°C.
2. Retirez les graines de la poire, coupez-la en petits cubes et placez le tout dans un petit plat à gratin.
3. Dans un bol, mélangez le lait d'amande, les graines de lin moulues, le miel, la cannelle et les flocons d'avoine et versez le tout sur les morceaux de poire. Mélangez.
4. Enfournez votre mélange pendant environ 30 minutes.
5. Bon appétit !</t>
  </si>
  <si>
    <t>Compote de pommes aux amandes et à la crème de cannelle</t>
  </si>
  <si>
    <t>1. Pour la crème amandes-cannelle, mélangez le fromage blanc (sans matières grasses) avec un trait d'eau minérale, la cannelle et l'édulcorant.
2. Placez un peu de crème dans un verre. À l'aide d'une cuillère, ajoutez une couche de compote, puis une nouvelle couche de crème.
3. Faites griller les amandes effilées dans une poêle sans matières grasses, puis saupoudrez-les sur la crème.
4. Ajoutez un peu de cannelle, et servez.
5. Bon appétit !</t>
  </si>
  <si>
    <t>compote de Pomme</t>
  </si>
  <si>
    <t>Édulcorant (Stévia, Érythritol ou similaire) (à votre convenance</t>
  </si>
  <si>
    <t>Crêpes au citron et yaourt</t>
  </si>
  <si>
    <t>1. Râpez le zeste du citron à l'aide d'une râpe.
2. À l'aide d'un mixeur, mélangez le blanc des œufs à la poudre protéinée et à la moitié du zeste de citron.
3. Graissez une poêle avec ⅓ de l'huile de noix de coco. Versez ⅓ de la pâte dans la poêle et cuisez à feu moyen.
4. Inclinez la poêle pour que la pâte devienne plus fine et couvre toute la surface.
5. Après environ 3 minutes, retournez la crêpe et cuisez pendant encore une minute. Préparez les 2 crêpes suivantes de la même façon.
6. Pendant ce temps, mélangez le yaourt à l'édulcorant, 1 cuillère à café de jus de citron et au reste du zeste de citron.
7. Garnissez les crêpes du mélange à base de yaourt et roulez.
8. Bon appétit !</t>
  </si>
  <si>
    <t>citron</t>
  </si>
  <si>
    <t>Tarte aux fraises allégée</t>
  </si>
  <si>
    <t>1. Préchauffez votre four à 180°C.
2. Séparez les jaunes et les blancs des œufs, et battez les blancs en neige.
3. À l'aide d'un mixer, mélangez les jaunes des œufs, la farine de petit épeautre, la levure chimique, la compote de pommes et l'édulcorant jusqu'à obtention d'une mixture lisse.
4. Incorporez les blancs des œufs à la pâte et versez la mixture dans un moule à charnière recouvert de papier sulfurisé.
5. Enfournez à mi-hauteur pendant environ 20 minutes.
6. Pendant ce temps, coupez les fraises en deux. Une fois la tarte refroidie, distribuez les fraises sur le dessus.
7. Préparez le glaçage selon les instructions de l'emballage et versez sur le dessus de la tarte.
8. Refroidissez au réfrigérateur pendant au moins 30 minutes avant dégustation.
9. Bon appétit !</t>
  </si>
  <si>
    <t>Farine d'épeautre</t>
  </si>
  <si>
    <t>Glaçage transparent</t>
  </si>
  <si>
    <t>Pommes et meringue</t>
  </si>
  <si>
    <t>1. Préchauffez votre four à 180°C.
2. Lavez les pommes, coupez-les en morceaux de la taille d'une bouchée et placez le tout dans un plat à gratin.
3. Coupez les noix et ajoutez-les aux pommes.
4. Saupoudrez la cannelle et l'édulcorant sur les pommes selon votre goût.
5. À l'aide d'un mixeur manuel, battez les blancs en neige.  Ajoutez-y un peu d'édulcorant en mélangeant.
6. Recouvrez les pommes à l'aide des blancs en neige de façon uniforme et enfournez pendant environ 15 minutes.
7. Bon appétit !</t>
  </si>
  <si>
    <t>Noix</t>
  </si>
  <si>
    <t xml:space="preserve">BOWL CAKE PALEO </t>
  </si>
  <si>
    <t xml:space="preserve">Bien mélanger les flocons d'avoine avec le lait , la vanille et la séré maigre
Laisser gonfler quelques minutes 
Ajouter la banane coupée en rondelles, parsemer les myrtilles et les pépites de chocolat noir et la noix de coco. </t>
  </si>
  <si>
    <t xml:space="preserve">Extrait de vanille liquide </t>
  </si>
  <si>
    <t>chocolat 70%- 1 carré</t>
  </si>
  <si>
    <t>BOWL CAKE aux pommes</t>
  </si>
  <si>
    <t>1- Dans un bol, versez votre compote de pomme, et ajoutez-y tous les ingrédients. Bien mélanger jusqu’à l’obtention d’une préparation homogène.
2- Mettre au micro-ondes durant 3 minutes.
3- Sortez le bol du micro-ondes et retournez-le sur une assiette plate.
4- Laissez tiédir quelques instants et dégustez.</t>
  </si>
  <si>
    <t>compote de pomme</t>
  </si>
  <si>
    <t xml:space="preserve"> 1 pincée de levure</t>
  </si>
  <si>
    <t>Optionnel : Sirop d’agave, stevia, miel…</t>
  </si>
  <si>
    <t>porridge 1</t>
  </si>
  <si>
    <t>Cuisson selon vos préférences. 
Il faudra manger soit avec soit plus tard dans la matinée: soit 120 g de séré/slimline ou 2 œufs</t>
  </si>
  <si>
    <t>eau (selon la texture souhaitée)</t>
  </si>
  <si>
    <t>chia</t>
  </si>
  <si>
    <t>Noisette poudre</t>
  </si>
  <si>
    <t>porridge 2</t>
  </si>
  <si>
    <t>amande poudre</t>
  </si>
  <si>
    <t>cacao en poudre</t>
  </si>
  <si>
    <t>porridge 3</t>
  </si>
  <si>
    <t>porridge 4</t>
  </si>
  <si>
    <t>porridge 5</t>
  </si>
  <si>
    <t>Porridge 6</t>
  </si>
  <si>
    <t>Porridge 7</t>
  </si>
  <si>
    <t>porridge 8</t>
  </si>
  <si>
    <t>Dans un bol, verser les flocons d'avoine ajouter l'eau puis passer environ 1min30 au micro onde.
Remuer, ajouter le lait d'amande, le sirop d'agave, puis repasser 1min30 au micro onde.
Remuer, ajouter l'oeuf et enfin le cacao. Passer une dernière fois 30s à 1min au micro onde.
(Si pas de micro onde, il est possible de mélanger les ingrédients dans une casserolle à feu doux)
Pour servir : ajouter en topping et faites parler votre création avec le tiers de banane, la coco râpée, les framboises, les amandes effilées</t>
  </si>
  <si>
    <t>Porridge 9</t>
  </si>
  <si>
    <t>Porridge 10 (à laisser poser la nuit)</t>
  </si>
  <si>
    <t>Bowl cake 1</t>
  </si>
  <si>
    <t>Mélangez tous les ingrédients SAUF la cannelle, le coco et le kiwi. Ces derniers sont pour le topping</t>
  </si>
  <si>
    <t xml:space="preserve">3 min au micro-ondes. </t>
  </si>
  <si>
    <t>kiwi</t>
  </si>
  <si>
    <t>Bowl cake 2</t>
  </si>
  <si>
    <t>Mélanger tous les ingrédients dans un bol (sauf fruit rouge et amandes). Faire cuire 3 min au micro-ondes, sur puissance maximale 
Retourner pour dérouler et servir avec les fruits rouges, le carré de chocolat et des amandes effilées.</t>
  </si>
  <si>
    <t>farine d'épeautre</t>
  </si>
  <si>
    <t>1 pincée de sel  </t>
  </si>
  <si>
    <t>Bowl cake 3 -  pas de cuisson</t>
  </si>
  <si>
    <t xml:space="preserve">Bien mélanger les flocons d'avoine avec la vanille et le séré. Laisser gonfler quelques minutes . Ajouter la banane coupée en rondelles, parsemer les myrtilles , les pépites de chocolat noir et la noix de coco. </t>
  </si>
  <si>
    <t>extrait de vanille</t>
  </si>
  <si>
    <t>Bowl cake 4</t>
  </si>
  <si>
    <t>Bowl cake 5</t>
  </si>
  <si>
    <t xml:space="preserve"> Recette salée</t>
  </si>
  <si>
    <t>emmental</t>
  </si>
  <si>
    <t>philadelphia balance</t>
  </si>
  <si>
    <t>sel &amp; poivre</t>
  </si>
  <si>
    <t>Bowl cake 6</t>
  </si>
  <si>
    <t>3 min au micro-ondes.</t>
  </si>
  <si>
    <t>semoule</t>
  </si>
  <si>
    <t>sucre roux</t>
  </si>
  <si>
    <t>Bowl cake 7</t>
  </si>
  <si>
    <t>raisin, sec</t>
  </si>
  <si>
    <t>Bowl cake 8</t>
  </si>
  <si>
    <t>Abricot, sec</t>
  </si>
  <si>
    <t>noisette</t>
  </si>
  <si>
    <t>Bowl cake 9</t>
  </si>
  <si>
    <t>Recette salée. Faire cuire le poulet avant.</t>
  </si>
  <si>
    <t>poulet</t>
  </si>
  <si>
    <t>sel et poivre</t>
  </si>
  <si>
    <t>Mousse Fraise</t>
  </si>
  <si>
    <t>• Ecrase les fraises pour en obtenir une purée.
• Mélange la purée de fraises, le séré maigre et le lait écrémé dans un saladier.
• Ajoute-y l’agar-agar et porte le tout à ébullition.
• Dépose ton mélange au frigo jusqu’à ce que la préparation obtienne une texture de
mousse.
• Régale-toi</t>
  </si>
  <si>
    <t>agar agar</t>
  </si>
  <si>
    <t>Mousse au chocolat chantilly</t>
  </si>
  <si>
    <t>• Sépare le blanc du jaune d’oeuf, et fouette le blanc jusqu’à ce qu’il soit solide.
• Fouette la crème pour la monter en chantilly.
• Fais fondre le chocolat au bain marie ; retire-le du feu et ajoute-y le jaune d’oeuf.
• Incorpore ensuite le chocolat et la crème au blanc d’oeuf, très délicatement pour ne
pas le casser.
• Verse finalement la mousse dans un ramequin et place-le au réfrigérateur afin que ta mousse refroidisse.</t>
  </si>
  <si>
    <t>Demi-Creme 35%</t>
  </si>
  <si>
    <t>• Sépare le blanc de ton jaune d’oeuf.
• Fais fondre le chocolat au bain-marie et mélange-le avec le jaune d‘oeuf.
• Monte le blanc en neige et incorpore-le délicatement au chocolat fondu.
• Ajoute les framboises coupées en petits morceaux.
• Laisse durcir ta mousse pendant 2h au réfrigérateur et régale-toi !</t>
  </si>
  <si>
    <t>Mousse de framboise au mascarpone</t>
  </si>
  <si>
    <t>Monte ton blanc en neige et ajoute-le délicatement au mascarpone.
• Mixe tes framboises jusqu’à l’obtention d’une sorte de purée.
• Incorpore délicatement la purée de framboises dans ton mélange mascarpone-blanc
d’oeuf et mélange le tout en évitant de casser le blanc d’oeuf en neige.
• Répartis ta préparation dans une petite coupelle et si possible, laisse reposer ta crème 1
à 2 heures au réfrigérateur.
• Avant de te régaler, décore ta mousse de copeaux de pistaches.</t>
  </si>
  <si>
    <t>mascarpone</t>
  </si>
  <si>
    <t>pistache</t>
  </si>
  <si>
    <t>Mousse mascarpone au chocolat</t>
  </si>
  <si>
    <t>• Mélange tous les ingrédients ensemble.
• Régale-toi !</t>
  </si>
  <si>
    <t>Mousse chocolat légère</t>
  </si>
  <si>
    <t>1.Faire fondre le chocolat cassé en morceaux soit au bain-marie soit au four à micro-ondes (puissance moyenne). Le lisser. Séparer les jaunes des blancs d'oeuf. Fouetter les jaunes dans une jatte en incorporant progressivement le chocolat fondu.
2.Monter les blancs d'oeuf en neige ferme avec une pincée de sel. Mélanger 2 CS de blanc en neige avec la préparation au chocolat, en remuant vivement afin de l'assouplir, puis incorporer délicatement le reste des blancs.
3.Verser la mousse dans des coupelles ou dans des verrines. Réserver 2 heures minimum au réfrigérateur. Servir très frais.</t>
  </si>
  <si>
    <t>Mousse Framboise légère</t>
  </si>
  <si>
    <t>Faire ramollir la feuille de gélatine dans un bol d'eau froide.
Monter les blancs d'œufs en neige ferme avec une pincée de sel, ajouter peu à peu le sucre glace. Verser la neige dans un saladier, incroporer délicatement la préparation précédente en soulevant la masse.
Répartir la préparation dans 2 coupelles et réserver au frais pendant 3 heures. Au moment de servir décorer d'une framboise.</t>
  </si>
  <si>
    <t>Gélatine</t>
  </si>
  <si>
    <t>Sucre glace</t>
  </si>
  <si>
    <t>Sel</t>
  </si>
  <si>
    <t>1 pincée</t>
  </si>
  <si>
    <t>Clafouti aux cerises</t>
  </si>
  <si>
    <t>Nettoyez vos cerises et équeutez-les. Déposez les dans les ramequins sur 2 couches.
Préchauffez votre four à 180°C.
Préparez votre appareil à clafoutis. Battez vos œufs en omelette. Ajoutez-y le sucre, le sucre vanillé, la farine, mélangez bien, puis le beurre fondu et légèrement refroidi. et enfin le lait.
Remplacer les cerises par d'autres fruits: pomme, poire, etc
Répartissez l’appareil dans les 4 ramequins et enfournez à four chaud pour 25 minutes de cuisson. Laissez refroidir et saupoudrez de sucre glace.</t>
  </si>
  <si>
    <t>cerise</t>
  </si>
  <si>
    <t>farine</t>
  </si>
  <si>
    <t>sucre vanillé</t>
  </si>
  <si>
    <t>sucre glace (facultatif)</t>
  </si>
  <si>
    <t>Clafouti aux pommes</t>
  </si>
  <si>
    <t>Dans un saladier, verser la farine, le sucre et l'oeuf. Mélanger puis ajouter le lait petit à petit.
Éplucher et laver la pomme, puis la couper en petits cubes.
Dans un plat à gratin individuel, disposer les bouts de pommes afin qu'il recouvre toute la surface du moule, mais ne pas en superposer (sinon ça fera un peu trop).
Recouvrir du mélange, puis enfourner le tout à 200°C au moins 30 mn (surveiller la cuisson !).</t>
  </si>
  <si>
    <t>Farine</t>
  </si>
  <si>
    <t>Clafouti léger</t>
  </si>
  <si>
    <t>Dans une terrine, travailler l’oeuf, le jaune d’oeuf et le sucre glace avec les fouets du batteur électrique, jusqu’à ce que la masse blanchisse.
Bien mélanger la maïzena, le séré et le kirsch, incorporer à l’appareil précédent.
Monter les blancs en neige avec le sel, incorporer délicatement au mélange en soulevant la masse, incorporer délicatement les cerises dénoyautées, verser dans les tasses graissées, décorer.
Cuisson: env. 20 min dans la moitié inférieure du four préchauffé à 200°C. Retirer les clafoutis, laisser tiédir avant de servir.</t>
  </si>
  <si>
    <t xml:space="preserve">Jaune d'oeuf </t>
  </si>
  <si>
    <t>maïzena</t>
  </si>
  <si>
    <t>kirsch (facultatif)</t>
  </si>
  <si>
    <t>1 cs</t>
  </si>
  <si>
    <t>pincée</t>
  </si>
  <si>
    <t>Clafouti léger 2</t>
  </si>
  <si>
    <t>Laver et dénoyauter les cerises puis les réserver.
Préchauffer votre four à 210°C (thermostat 7).
Dans un saladier, battre les oeufs entiers avec les sucres jusqu'à ce que le mélange blanchisse. Ajouter ensuite la maïzena et battre le fromage blanc avant de l'incorporer à la préparation.
Bien mélanger jusqu'à ce qu'elle soit bien lisse, puis ajouter les cerises dénoyautées.
Verser le tout dans un moule à manqué beurré, puis enfourner pendant 45 min à four chaud.
Déguster tiède ou froid.
Les cerises peuvent être remplacées par d'autres fruits</t>
  </si>
  <si>
    <t>blanc battu</t>
  </si>
  <si>
    <t>A Cocher</t>
  </si>
  <si>
    <t>C:\\Users\\kenou\\OneDrive\\2019_MNFC_Recettes\\Image\\</t>
  </si>
  <si>
    <t>Jour 1</t>
  </si>
  <si>
    <t>Jour 2</t>
  </si>
  <si>
    <t>Jour 3</t>
  </si>
  <si>
    <t>Jour 4</t>
  </si>
  <si>
    <t>Jour 5</t>
  </si>
  <si>
    <t>Jour 6</t>
  </si>
  <si>
    <t>Jour 7</t>
  </si>
  <si>
    <t/>
  </si>
  <si>
    <t>Total Recette</t>
  </si>
  <si>
    <t>selon qnté</t>
  </si>
  <si>
    <t>GLOBAL</t>
  </si>
  <si>
    <t>Pourcentage</t>
  </si>
  <si>
    <t>pdj</t>
  </si>
  <si>
    <t>Enc1</t>
  </si>
  <si>
    <t>Dej</t>
  </si>
  <si>
    <t>Enc2</t>
  </si>
  <si>
    <t>Din</t>
  </si>
  <si>
    <t>Enc3</t>
  </si>
  <si>
    <t>Repas</t>
  </si>
  <si>
    <t>Saison</t>
  </si>
  <si>
    <t>Type de régime</t>
  </si>
  <si>
    <t>Cuisine du monde</t>
  </si>
  <si>
    <t>Commentaire</t>
  </si>
  <si>
    <t>Ingrédient 1</t>
  </si>
  <si>
    <t>Quantités 1</t>
  </si>
  <si>
    <t>Ingrédient 2</t>
  </si>
  <si>
    <t>Quantités 2</t>
  </si>
  <si>
    <t>Ingrédient 3</t>
  </si>
  <si>
    <t>Quantités 3</t>
  </si>
  <si>
    <t>Ingrédient 4</t>
  </si>
  <si>
    <t>Quantités 4</t>
  </si>
  <si>
    <t>Ingrédient 5</t>
  </si>
  <si>
    <t>Quantités 5</t>
  </si>
  <si>
    <t>Ingrédient 6</t>
  </si>
  <si>
    <t>Quantités 6</t>
  </si>
  <si>
    <t>Ingrédient 7</t>
  </si>
  <si>
    <t>Quantités 7</t>
  </si>
  <si>
    <t>Ingrédient 8</t>
  </si>
  <si>
    <t>Quantités 8</t>
  </si>
  <si>
    <t>Ingrédient 9</t>
  </si>
  <si>
    <t>Quantités 9</t>
  </si>
  <si>
    <t>Ingrédient 10</t>
  </si>
  <si>
    <t>Quantités 10</t>
  </si>
  <si>
    <t>Ingrédient 11</t>
  </si>
  <si>
    <t>Quantités 11</t>
  </si>
  <si>
    <t>Ingrédient 12</t>
  </si>
  <si>
    <t>Quantités 12</t>
  </si>
  <si>
    <t>Ingrédient 13</t>
  </si>
  <si>
    <t>Quantités 13</t>
  </si>
  <si>
    <t>Ingrédient 14</t>
  </si>
  <si>
    <t>Quantités 14</t>
  </si>
  <si>
    <t>Ingrédient 15</t>
  </si>
  <si>
    <t>Quantités 15</t>
  </si>
  <si>
    <t>Ingrédient 16</t>
  </si>
  <si>
    <t>Quantités 16</t>
  </si>
  <si>
    <t>Ingrédient 17</t>
  </si>
  <si>
    <t>Quantités 17</t>
  </si>
  <si>
    <t>Ingrédient 18</t>
  </si>
  <si>
    <t>Quantités 18</t>
  </si>
  <si>
    <t>Ingrédient 19</t>
  </si>
  <si>
    <t>Quantités 19</t>
  </si>
  <si>
    <t>Images</t>
  </si>
  <si>
    <t>pour maj</t>
  </si>
  <si>
    <t>Total</t>
  </si>
  <si>
    <t>total 2</t>
  </si>
  <si>
    <t>x</t>
  </si>
  <si>
    <t>Apéro Dinatoire</t>
  </si>
  <si>
    <t>Pas de recettes</t>
  </si>
  <si>
    <t>Concombre</t>
  </si>
  <si>
    <t>Carotte</t>
  </si>
  <si>
    <t>Viande Des Grisons</t>
  </si>
  <si>
    <t>Olives Noires</t>
  </si>
  <si>
    <t>Pain Aux Noix</t>
  </si>
  <si>
    <t>Mayonnaise Light</t>
  </si>
  <si>
    <t>Mozzarella</t>
  </si>
  <si>
    <t>Noix De Cajou</t>
  </si>
  <si>
    <t>Petit-Déjeuner</t>
  </si>
  <si>
    <t>Perte de poids</t>
  </si>
  <si>
    <t>Bowl Cake</t>
  </si>
  <si>
    <t>Dans un bol mélangez tous les ingrédients sauf le chocolat.
Enfoncez le chocolat au centre du bol à l'intérieur de la mixture. Mettez au micro ondes 3 minutes à puissance maximale. Retournez votre bol dans une assiette.</t>
  </si>
  <si>
    <t>Avoine flocons</t>
  </si>
  <si>
    <t>Lait Protéiné</t>
  </si>
  <si>
    <t>levure chimique</t>
  </si>
  <si>
    <t>Bowlcake À La Banane Version 2</t>
  </si>
  <si>
    <t>Coupez la banane en gros morceaux et écrasez-la à la fourchette dans un bol.
Ajoutez tous les ingrédients et mélangez bien lors de chaque ajout.
Cuire le tout pendant 3 minutes à la puissance maximum du micro-onde.</t>
  </si>
  <si>
    <t>Blanc D'Œuf</t>
  </si>
  <si>
    <t xml:space="preserve">Flocons D’Avoine </t>
  </si>
  <si>
    <t>Pépite De Chocolat</t>
  </si>
  <si>
    <t>Épices : Cannelle À Volonté</t>
  </si>
  <si>
    <t>En-cas</t>
  </si>
  <si>
    <t>Chocolat Chaud</t>
  </si>
  <si>
    <t>Cassez le chocolat noir en morceau et le mettre dans le lait. Faire chauffer au micro-onde.</t>
  </si>
  <si>
    <t>Chocolat Noir</t>
  </si>
  <si>
    <t>Crevettes À La Provençale</t>
  </si>
  <si>
    <t>Dans une poêle faîtes cuire vos crevettes avec un ﬁlet d’huile d’olive, les herbes de Provence et les petit pois.
Dans une casserole avec de l’eau faîtes bouillir votre riz complet
Ajoutez le riz dans la poêle avec les crevettes et versez les 3 c.à.s de sauce tomate maison*. Mélangez.</t>
  </si>
  <si>
    <t>* Voir recette spécifique</t>
  </si>
  <si>
    <t>crevette</t>
  </si>
  <si>
    <t>riz</t>
  </si>
  <si>
    <t>Petit-pois</t>
  </si>
  <si>
    <t xml:space="preserve">Herbes de Provence </t>
  </si>
  <si>
    <t>Sauce tomate maison _ MNFC</t>
  </si>
  <si>
    <t>Asia</t>
  </si>
  <si>
    <t>Curry De Patate Douce Et Crevettes</t>
  </si>
  <si>
    <t>Épluchez et coupez la patate douce en gros morceaux.
Mélangez les morceaux de patate douce avec le lait de coco, les épinards et le curry dans une cocotte.
Laissez mijoter le tout une vingtaine de minutes, à feu doux et en remuant.
Faites cuire les crevettes 5 minutes à la poêle, 
Dès qu’elles sont roses, rajoutez-les à la préparation des patates douces curry,</t>
  </si>
  <si>
    <t>Patate Douce</t>
  </si>
  <si>
    <t>Lait Noix De Coco 50% Moins De Gras</t>
  </si>
  <si>
    <t>Épinard</t>
  </si>
  <si>
    <t>Curry</t>
  </si>
  <si>
    <t>Crevette</t>
  </si>
  <si>
    <t>Escalope De Poulet Mariné Au Citron, Brocolis Croquants</t>
  </si>
  <si>
    <t>Préchauffez le four à 200 degrés.
Pour la marinade mélangez tous les ingrédients sauf le poulet.
Trempez votre escalope de poulet dans la marinade. Retirez le poulet et mettez le au four 20 minutes
Dans une casserole avec de l’eau faîtes bouillir votre brocoli, égouttez et assaisonnez.</t>
  </si>
  <si>
    <t>citron pressé</t>
  </si>
  <si>
    <t xml:space="preserve">1 gousse d’ail hachée </t>
  </si>
  <si>
    <t>Romarin et Thym</t>
  </si>
  <si>
    <t>huile d’olive</t>
  </si>
  <si>
    <t>brocoli</t>
  </si>
  <si>
    <t>Mexicain</t>
  </si>
  <si>
    <t xml:space="preserve">Fajitas «Fitness» </t>
  </si>
  <si>
    <t xml:space="preserve">Écraser l'avocat à la fourchette, mélanger avec la crème, jus de citron vert et ciboulette, saler. 
Bien faire chauffer l’huile dans une poêle antiadhésive. Saisir l’émincé env. 3 min, retirer, saler, poivrer. 
Bien faire chauffer l'huile dans la même poêle. Faire sauter env. 5 min en remuant l'oignon et tous les ingrédients, épis de maïs compris, assaisonner. Ajouter la tomate avec l'émincé, le temps de bien faire chauffer. 
Préparer les tortillas au four selon le mode d'emploi sur l'emballage. Garnir de crème d’avocat, légumes, émincé, enrouler, servir avec les quartiers de citron vert. </t>
  </si>
  <si>
    <t>Crème Rama 7%</t>
  </si>
  <si>
    <t xml:space="preserve">Jus De Citron Vert </t>
  </si>
  <si>
    <t>Ciboulette</t>
  </si>
  <si>
    <t xml:space="preserve">Sel </t>
  </si>
  <si>
    <t>Huile D'Olive</t>
  </si>
  <si>
    <t xml:space="preserve">Veau Filet </t>
  </si>
  <si>
    <t xml:space="preserve">Poivre </t>
  </si>
  <si>
    <t>Courgette</t>
  </si>
  <si>
    <t>Poivron Rouge</t>
  </si>
  <si>
    <t>Maïs Doux</t>
  </si>
  <si>
    <t>Paprika</t>
  </si>
  <si>
    <t>Tortillas old el paso</t>
  </si>
  <si>
    <t>1 citron vert</t>
  </si>
  <si>
    <t xml:space="preserve">Fajitas Avocat Et Poulet </t>
  </si>
  <si>
    <t xml:space="preserve">Fais griller la galette un petit instant dans une poêle antiadhésive, de chaque côté.
Mets tous les ingrédients dans la galette et referme là.
</t>
  </si>
  <si>
    <t>1 tortilla</t>
  </si>
  <si>
    <t>Tortillas Old El Paso</t>
  </si>
  <si>
    <t>Poulet</t>
  </si>
  <si>
    <t>Printemps / été</t>
  </si>
  <si>
    <t xml:space="preserve">Glace À La Fraise </t>
  </si>
  <si>
    <t>Versez tous les ingrédients dans un blender et mixez le tout jusqu’à l’obtention d’une texture crémeuse.
Régalez-vous de suite, ou alors conservez la glace au congélateur.</t>
  </si>
  <si>
    <t>Philadelphia Balance</t>
  </si>
  <si>
    <t>Salade Performance</t>
  </si>
  <si>
    <t xml:space="preserve">Faire cuire les aiguillettes de volaille 8 minutes à feu vif dans une poêle avec l'huile.
Découper la carotte. Coupez les tomates 
Faire cuire les œufs mollets 5 minutes. 
Disposer dans l'assiette les aiguillettes de volaille, les lamelles de carotte, les tomates, les pousses d'épinard lavées et les œufs mollets. Parsemer les noix et saupoudrer de quelques graines de grenade. Préparer la sauce en mélangeant tous les ingrédients et verser sur la salade. </t>
  </si>
  <si>
    <t>Aiguillettes De Volaille</t>
  </si>
  <si>
    <t>Huile D’Olive</t>
  </si>
  <si>
    <t>Graines De Chia</t>
  </si>
  <si>
    <t>Grenade</t>
  </si>
  <si>
    <t>Vinaigre Balsamique</t>
  </si>
  <si>
    <t xml:space="preserve">Oignon </t>
  </si>
  <si>
    <t xml:space="preserve">Herbes De Provence </t>
  </si>
  <si>
    <t xml:space="preserve">Moutarde </t>
  </si>
  <si>
    <t xml:space="preserve">Sel &amp; Poivre </t>
  </si>
  <si>
    <t>Low carb</t>
  </si>
  <si>
    <t>Séré Coco Soir</t>
  </si>
  <si>
    <t>Séré Maigre</t>
  </si>
  <si>
    <t>Noix De Coco</t>
  </si>
  <si>
    <t>C:\\Users\\kenou\\OneDrive\\2019_MNFC_Recettes\\Image\\sérémaigre.png</t>
  </si>
  <si>
    <t>Espagnol</t>
  </si>
  <si>
    <t>Tortilla De Poivrons</t>
  </si>
  <si>
    <t>Dans une poêle avec l’huile d’olive faîtes revenir vos poivrons et oignons.
Dans un saladier battez vos œufs, ajoutez la moitié de fromage
Versez le contenu du saladier sur les légumes dans la poêle et laissez cuire 3/4 minutes et retournez la. 
Ajoutez le reste de gruyère.
Accompagnez la d’une salade verte avec un ﬁlet d’huile d’olive, vinaigre balsamique.</t>
  </si>
  <si>
    <t>oignon</t>
  </si>
  <si>
    <t>poivron rouge</t>
  </si>
  <si>
    <t>poivron vert</t>
  </si>
  <si>
    <t>Salade verte</t>
  </si>
  <si>
    <t>Fiche 1</t>
  </si>
  <si>
    <t>Objectif</t>
  </si>
  <si>
    <t>Commentaires</t>
  </si>
  <si>
    <t xml:space="preserve">Ingrédients 
(pour 1 portion) </t>
  </si>
  <si>
    <t xml:space="preserve">Bol Estival Aux Baies </t>
  </si>
  <si>
    <t>Petit +</t>
  </si>
  <si>
    <t>Fiche 2</t>
  </si>
  <si>
    <t>Bowl cake</t>
  </si>
  <si>
    <t>boisson en poudre avec extrait de café</t>
  </si>
  <si>
    <t>Séré coco soir</t>
  </si>
  <si>
    <t>Fiche 3</t>
  </si>
  <si>
    <t>Fiche 4</t>
  </si>
  <si>
    <t>Séré coco</t>
  </si>
  <si>
    <t xml:space="preserve">Fajitas avocat et poulet </t>
  </si>
  <si>
    <t>Salade performance</t>
  </si>
  <si>
    <t xml:space="preserve">Faire cuire les aiguillettes de volaille 8 minutes à feu vif dans une poêle avec l'huile
Découper la Carotte
Coupe les tomates 
Faire cuire les œufs mollets 5 minutes. 
Disposer dans l'assiette les aiguillettes de volaille, les lamelles de carotte, les tomates, les pousses d'épinard lavées et les œufs mollets. Parsemer les noix. Préparer la sauce en mélangeant tous les ingrédients et verser sur la salade.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</si>
</sst>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5">
    <font>
      <sz val="12"/>
      <color theme="1"/>
      <name val="Calibri"/>
      <family val="2"/>
      <scheme val="minor"/>
    </font>
    <font>
      <b/>
      <sz val="16"/>
      <color indexed="8"/>
      <name val="Helvetica Neue"/>
      <family val="2"/>
    </font>
    <font>
      <sz val="11"/>
      <color theme="1"/>
      <name val="Calibri"/>
      <family val="2"/>
      <scheme val="minor"/>
    </font>
    <font>
      <sz val="11"/>
      <color theme="0"/>
      <name val="Calibri"/>
      <family val="2"/>
      <scheme val="minor"/>
    </font>
    <font>
      <sz val="11"/>
      <color rgb="FF9C5700"/>
      <name val="Calibri"/>
      <family val="2"/>
      <scheme val="minor"/>
    </font>
    <font>
      <b/>
      <sz val="16"/>
      <color theme="1"/>
      <name val="Helvetica"/>
      <family val="2"/>
    </font>
    <font>
      <sz val="16"/>
      <color theme="1"/>
      <name val="Helvetica"/>
      <family val="2"/>
    </font>
    <font>
      <sz val="16"/>
      <color theme="0"/>
      <name val="Helvetica"/>
      <family val="2"/>
    </font>
    <font>
      <b/>
      <sz val="16"/>
      <color theme="0"/>
      <name val="Helvetica"/>
      <family val="2"/>
    </font>
    <font>
      <b/>
      <sz val="16"/>
      <color rgb="FF2A2A2A"/>
      <name val="Helvetica"/>
      <family val="2"/>
    </font>
    <font>
      <b/>
      <sz val="16"/>
      <color theme="1"/>
      <name val="Calibri"/>
      <family val="2"/>
      <scheme val="minor"/>
    </font>
    <font>
      <b/>
      <sz val="16"/>
      <color theme="1"/>
      <name val="AppleSystemUIFont"/>
    </font>
    <font>
      <sz val="16"/>
      <color theme="1"/>
      <name val="Calibri"/>
      <family val="2"/>
      <scheme val="minor"/>
    </font>
    <font>
      <b/>
      <sz val="16"/>
      <color rgb="FF000E85"/>
      <name val="Helvetica"/>
      <family val="2"/>
    </font>
    <font>
      <b/>
      <sz val="16"/>
      <color theme="1"/>
      <name val="Helvetica Neue"/>
      <family val="2"/>
    </font>
    <font>
      <b/>
      <sz val="16"/>
      <color theme="1"/>
      <name val=".PingFang SC"/>
    </font>
    <font>
      <b/>
      <sz val="16"/>
      <color rgb="FF222222"/>
      <name val="Arial"/>
      <family val="2"/>
    </font>
    <font>
      <b/>
      <sz val="16"/>
      <color rgb="FF333333"/>
      <name val="Helvetica Neue"/>
      <family val="2"/>
    </font>
    <font>
      <b/>
      <sz val="16"/>
      <color rgb="FFFF004A"/>
      <name val="Helvetica"/>
      <family val="2"/>
    </font>
    <font>
      <b/>
      <sz val="16"/>
      <color rgb="FFFF0000"/>
      <name val="Calibri"/>
      <family val="2"/>
      <scheme val="minor"/>
    </font>
    <font>
      <sz val="16"/>
      <color theme="1"/>
      <name val="AppleSystemUIFont"/>
    </font>
    <font>
      <b/>
      <sz val="16"/>
      <color rgb="FFFF004A"/>
      <name val="Calibri"/>
      <family val="2"/>
      <scheme val="minor"/>
    </font>
    <font>
      <b/>
      <sz val="16"/>
      <color rgb="FFFF0000"/>
      <name val="Helvetica"/>
      <family val="2"/>
    </font>
    <font>
      <b/>
      <sz val="16"/>
      <color rgb="FF010101"/>
      <name val="Arial"/>
      <family val="2"/>
    </font>
    <font>
      <b/>
      <sz val="16"/>
      <color rgb="FF010101"/>
      <name val="Helvetica"/>
      <family val="2"/>
    </font>
    <font>
      <b/>
      <sz val="16"/>
      <color rgb="FF000000"/>
      <name val="Helvetica"/>
      <family val="2"/>
    </font>
    <font>
      <sz val="16"/>
      <color rgb="FFFDC03F"/>
      <name val="Helvetica"/>
      <family val="2"/>
    </font>
    <font>
      <b/>
      <sz val="16"/>
      <color rgb="FFFDC03F"/>
      <name val="Helvetica"/>
      <family val="2"/>
    </font>
    <font>
      <sz val="16"/>
      <color theme="1"/>
      <name val="Helvetica Neue"/>
      <family val="2"/>
    </font>
    <font>
      <sz val="16"/>
      <color rgb="FF2A2A2A"/>
      <name val="Helvetica"/>
      <family val="2"/>
    </font>
    <font>
      <sz val="16"/>
      <color rgb="FF010101"/>
      <name val="Arial"/>
      <family val="2"/>
    </font>
    <font>
      <sz val="16"/>
      <color rgb="FFFFFFFF"/>
      <name val="Helvetica"/>
      <family val="2"/>
    </font>
    <font>
      <sz val="16"/>
      <color theme="0"/>
      <name val="Calibri"/>
      <family val="2"/>
      <scheme val="minor"/>
    </font>
    <font>
      <b/>
      <sz val="16"/>
      <color rgb="FF002060"/>
      <name val="Helvetica"/>
      <family val="2"/>
    </font>
    <font>
      <sz val="24"/>
      <color theme="1"/>
      <name val="Calibri"/>
      <family val="2"/>
      <scheme val="minor"/>
    </font>
    <font>
      <b/>
      <sz val="12"/>
      <color theme="0"/>
      <name val="Calibri"/>
      <family val="2"/>
      <scheme val="minor"/>
    </font>
    <font>
      <sz val="12"/>
      <color theme="0"/>
      <name val="Calibri"/>
      <family val="2"/>
      <scheme val="minor"/>
    </font>
    <font>
      <b/>
      <sz val="12"/>
      <color theme="1"/>
      <name val="Calibri"/>
      <family val="2"/>
      <scheme val="minor"/>
    </font>
    <font>
      <b/>
      <sz val="12"/>
      <color rgb="FF000E85"/>
      <name val="Calibri"/>
      <family val="2"/>
      <scheme val="minor"/>
    </font>
    <font>
      <sz val="12"/>
      <color rgb="FF9C5700"/>
      <name val="Calibri"/>
      <family val="2"/>
      <scheme val="minor"/>
    </font>
    <font>
      <b/>
      <sz val="24"/>
      <color rgb="FF002060"/>
      <name val="Helvetica"/>
      <family val="2"/>
    </font>
    <font>
      <sz val="12"/>
      <color rgb="FF006100"/>
      <name val="Calibri"/>
      <family val="2"/>
      <scheme val="minor"/>
    </font>
    <font>
      <sz val="12"/>
      <color rgb="FFFF0000"/>
      <name val="Calibri"/>
      <family val="2"/>
      <scheme val="minor"/>
    </font>
    <font>
      <sz val="8"/>
      <name val="Calibri"/>
      <family val="2"/>
      <scheme val="minor"/>
    </font>
    <font>
      <b/>
      <sz val="16"/>
      <color theme="0"/>
      <name val="Calibri"/>
      <family val="2"/>
      <scheme val="minor"/>
    </font>
  </fonts>
  <fills count="42">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7"/>
      </patternFill>
    </fill>
    <fill>
      <patternFill patternType="solid">
        <fgColor theme="8"/>
      </patternFill>
    </fill>
    <fill>
      <patternFill patternType="solid">
        <fgColor theme="9"/>
      </patternFill>
    </fill>
    <fill>
      <patternFill patternType="solid">
        <fgColor rgb="FFFFEB9C"/>
      </patternFill>
    </fill>
    <fill>
      <patternFill patternType="solid">
        <fgColor rgb="FFFFFF00"/>
        <bgColor indexed="64"/>
      </patternFill>
    </fill>
    <fill>
      <patternFill patternType="solid">
        <fgColor theme="0"/>
        <bgColor indexed="64"/>
      </patternFill>
    </fill>
    <fill>
      <patternFill patternType="solid">
        <fgColor rgb="FF000E85"/>
        <bgColor indexed="64"/>
      </patternFill>
    </fill>
    <fill>
      <patternFill patternType="solid">
        <fgColor rgb="FFFF004A"/>
        <bgColor indexed="64"/>
      </patternFill>
    </fill>
    <fill>
      <patternFill patternType="solid">
        <fgColor theme="4"/>
        <bgColor indexed="64"/>
      </patternFill>
    </fill>
    <fill>
      <patternFill patternType="solid">
        <fgColor theme="9" tint="0.79998168889431442"/>
        <bgColor indexed="64"/>
      </patternFill>
    </fill>
    <fill>
      <patternFill patternType="solid">
        <fgColor rgb="FFE2EFDA"/>
        <bgColor indexed="64"/>
      </patternFill>
    </fill>
    <fill>
      <patternFill patternType="solid">
        <fgColor rgb="FFFF004A"/>
        <bgColor rgb="FF000000"/>
      </patternFill>
    </fill>
    <fill>
      <patternFill patternType="solid">
        <fgColor theme="7" tint="0.79998168889431442"/>
        <bgColor indexed="64"/>
      </patternFill>
    </fill>
    <fill>
      <patternFill patternType="solid">
        <fgColor rgb="FF00B050"/>
        <bgColor indexed="64"/>
      </patternFill>
    </fill>
    <fill>
      <patternFill patternType="solid">
        <fgColor rgb="FF80D150"/>
        <bgColor indexed="64"/>
      </patternFill>
    </fill>
    <fill>
      <patternFill patternType="solid">
        <fgColor rgb="FFFF0066"/>
        <bgColor indexed="64"/>
      </patternFill>
    </fill>
    <fill>
      <patternFill patternType="solid">
        <fgColor rgb="FFC6EFCE"/>
      </patternFill>
    </fill>
    <fill>
      <patternFill patternType="solid">
        <fgColor rgb="FFC3FFF5"/>
        <bgColor indexed="64"/>
      </patternFill>
    </fill>
    <fill>
      <patternFill patternType="solid">
        <fgColor rgb="FFD9FFF1"/>
        <bgColor indexed="64"/>
      </patternFill>
    </fill>
    <fill>
      <patternFill patternType="solid">
        <fgColor rgb="FFECFFF4"/>
        <bgColor indexed="64"/>
      </patternFill>
    </fill>
    <fill>
      <patternFill patternType="solid">
        <fgColor rgb="FFC7FFCF"/>
        <bgColor indexed="64"/>
      </patternFill>
    </fill>
    <fill>
      <patternFill patternType="solid">
        <fgColor rgb="FFDDF3FF"/>
        <bgColor indexed="64"/>
      </patternFill>
    </fill>
    <fill>
      <patternFill patternType="solid">
        <fgColor rgb="FFC5D8FF"/>
        <bgColor indexed="64"/>
      </patternFill>
    </fill>
    <fill>
      <patternFill patternType="solid">
        <fgColor rgb="FFEFDDFF"/>
        <bgColor indexed="64"/>
      </patternFill>
    </fill>
  </fills>
  <borders count="15">
    <border>
      <left/>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s>
  <cellStyleXfs count="22">
    <xf numFmtId="0" fontId="0"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3" fillId="12"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3" fillId="20" borderId="0" applyNumberFormat="0" applyBorder="0" applyAlignment="0" applyProtection="0"/>
    <xf numFmtId="0" fontId="4" fillId="21" borderId="0" applyNumberFormat="0" applyBorder="0" applyAlignment="0" applyProtection="0"/>
    <xf numFmtId="0" fontId="41" fillId="34" borderId="0" applyNumberFormat="0" applyBorder="0" applyAlignment="0" applyProtection="0"/>
  </cellStyleXfs>
  <cellXfs count="345">
    <xf numFmtId="0" fontId="0" fillId="0" borderId="0" xfId="0"/>
    <xf numFmtId="0" fontId="5" fillId="22" borderId="0" xfId="0" applyFont="1" applyFill="1" applyBorder="1" applyAlignment="1">
      <alignment horizontal="center" vertical="center" wrapText="1"/>
    </xf>
    <xf numFmtId="1" fontId="6" fillId="23" borderId="0" xfId="0" applyNumberFormat="1" applyFont="1" applyFill="1" applyBorder="1" applyAlignment="1">
      <alignment horizontal="center"/>
    </xf>
    <xf numFmtId="1" fontId="7" fillId="24" borderId="0" xfId="0" applyNumberFormat="1" applyFont="1" applyFill="1" applyBorder="1" applyAlignment="1">
      <alignment horizontal="center" vertical="center"/>
    </xf>
    <xf numFmtId="0" fontId="8" fillId="25" borderId="0" xfId="0" applyFont="1" applyFill="1" applyBorder="1" applyAlignment="1">
      <alignment horizontal="right"/>
    </xf>
    <xf numFmtId="0" fontId="8" fillId="26" borderId="1" xfId="0" applyFont="1" applyFill="1" applyBorder="1" applyAlignment="1">
      <alignment vertical="top" wrapText="1"/>
    </xf>
    <xf numFmtId="0" fontId="8" fillId="26" borderId="2" xfId="0" applyFont="1" applyFill="1" applyBorder="1" applyAlignment="1">
      <alignment horizontal="center"/>
    </xf>
    <xf numFmtId="0" fontId="8" fillId="26" borderId="2" xfId="0" applyFont="1" applyFill="1" applyBorder="1" applyAlignment="1">
      <alignment vertical="center" wrapText="1"/>
    </xf>
    <xf numFmtId="0" fontId="8" fillId="26" borderId="2" xfId="0" applyFont="1" applyFill="1" applyBorder="1" applyAlignment="1">
      <alignment horizontal="center" vertical="center"/>
    </xf>
    <xf numFmtId="1" fontId="6" fillId="23" borderId="2" xfId="0" applyNumberFormat="1" applyFont="1" applyFill="1" applyBorder="1" applyAlignment="1">
      <alignment horizontal="center"/>
    </xf>
    <xf numFmtId="0" fontId="5" fillId="0" borderId="2" xfId="0" applyFont="1" applyBorder="1" applyAlignment="1">
      <alignment wrapText="1"/>
    </xf>
    <xf numFmtId="0" fontId="5" fillId="0" borderId="2" xfId="0" applyFont="1" applyBorder="1" applyAlignment="1">
      <alignment horizontal="center"/>
    </xf>
    <xf numFmtId="1" fontId="6" fillId="27" borderId="2" xfId="0" applyNumberFormat="1" applyFont="1" applyFill="1" applyBorder="1" applyAlignment="1">
      <alignment horizontal="center"/>
    </xf>
    <xf numFmtId="0" fontId="5" fillId="0" borderId="0" xfId="0" applyFont="1" applyBorder="1" applyAlignment="1">
      <alignment horizontal="center" vertical="center"/>
    </xf>
    <xf numFmtId="0" fontId="5" fillId="0" borderId="0" xfId="0" applyFont="1" applyBorder="1" applyAlignment="1">
      <alignment wrapText="1"/>
    </xf>
    <xf numFmtId="0" fontId="5" fillId="0" borderId="0" xfId="0" applyFont="1" applyBorder="1" applyAlignment="1">
      <alignment horizontal="center"/>
    </xf>
    <xf numFmtId="1" fontId="6" fillId="0" borderId="2" xfId="0" applyNumberFormat="1" applyFont="1" applyBorder="1" applyAlignment="1">
      <alignment horizontal="center"/>
    </xf>
    <xf numFmtId="0" fontId="9" fillId="0" borderId="2" xfId="0" applyFont="1" applyBorder="1" applyAlignment="1">
      <alignment horizontal="center" vertical="center"/>
    </xf>
    <xf numFmtId="0" fontId="6" fillId="0" borderId="0" xfId="0" applyFont="1" applyBorder="1" applyAlignment="1">
      <alignment vertical="top" wrapText="1"/>
    </xf>
    <xf numFmtId="0" fontId="9" fillId="0" borderId="0" xfId="0" applyFont="1" applyBorder="1" applyAlignment="1">
      <alignment horizontal="center" vertical="center"/>
    </xf>
    <xf numFmtId="0" fontId="9" fillId="0" borderId="2" xfId="0" applyFont="1" applyBorder="1" applyAlignment="1">
      <alignment vertical="center" wrapText="1"/>
    </xf>
    <xf numFmtId="0" fontId="6" fillId="0" borderId="0" xfId="0" applyFont="1" applyAlignment="1">
      <alignment horizontal="center"/>
    </xf>
    <xf numFmtId="0" fontId="5" fillId="0" borderId="0" xfId="0" applyFont="1" applyAlignment="1">
      <alignment wrapText="1"/>
    </xf>
    <xf numFmtId="0" fontId="5" fillId="0" borderId="0" xfId="0" applyFont="1" applyAlignment="1">
      <alignment horizontal="center"/>
    </xf>
    <xf numFmtId="0" fontId="9" fillId="0" borderId="3" xfId="0" applyFont="1" applyBorder="1" applyAlignment="1">
      <alignment vertical="center" wrapText="1"/>
    </xf>
    <xf numFmtId="1" fontId="6" fillId="0" borderId="1" xfId="0" applyNumberFormat="1" applyFont="1" applyBorder="1" applyAlignment="1">
      <alignment horizontal="center"/>
    </xf>
    <xf numFmtId="0" fontId="5" fillId="0" borderId="3" xfId="0" applyFont="1" applyBorder="1" applyAlignment="1">
      <alignment wrapText="1"/>
    </xf>
    <xf numFmtId="1" fontId="6" fillId="0" borderId="2" xfId="0" applyNumberFormat="1" applyFont="1" applyBorder="1" applyAlignment="1">
      <alignment horizontal="center" vertical="top"/>
    </xf>
    <xf numFmtId="0" fontId="9" fillId="0" borderId="2" xfId="0" applyFont="1" applyBorder="1" applyAlignment="1">
      <alignment vertical="top" wrapText="1"/>
    </xf>
    <xf numFmtId="0" fontId="5" fillId="0" borderId="2" xfId="0" applyFont="1" applyBorder="1" applyAlignment="1">
      <alignment horizontal="center" vertical="top"/>
    </xf>
    <xf numFmtId="0" fontId="9" fillId="0" borderId="3" xfId="0" applyFont="1" applyBorder="1" applyAlignment="1">
      <alignment vertical="top" wrapText="1"/>
    </xf>
    <xf numFmtId="0" fontId="5" fillId="0" borderId="2" xfId="0" applyFont="1" applyBorder="1" applyAlignment="1">
      <alignment vertical="top" wrapText="1"/>
    </xf>
    <xf numFmtId="0" fontId="8" fillId="26" borderId="2" xfId="0" applyFont="1" applyFill="1" applyBorder="1" applyAlignment="1">
      <alignment vertical="top" wrapText="1"/>
    </xf>
    <xf numFmtId="0" fontId="5" fillId="23" borderId="2" xfId="0" applyFont="1" applyFill="1" applyBorder="1" applyAlignment="1">
      <alignment vertical="center" wrapText="1"/>
    </xf>
    <xf numFmtId="0" fontId="5" fillId="23" borderId="2" xfId="0" applyFont="1" applyFill="1" applyBorder="1" applyAlignment="1">
      <alignment horizontal="center"/>
    </xf>
    <xf numFmtId="0" fontId="6" fillId="23" borderId="0" xfId="0" applyFont="1" applyFill="1"/>
    <xf numFmtId="1" fontId="6" fillId="27" borderId="2" xfId="0" applyNumberFormat="1" applyFont="1" applyFill="1" applyBorder="1" applyAlignment="1">
      <alignment horizontal="center" vertical="top"/>
    </xf>
    <xf numFmtId="0" fontId="6" fillId="23" borderId="2" xfId="0" applyFont="1" applyFill="1" applyBorder="1"/>
    <xf numFmtId="0" fontId="6" fillId="23" borderId="2" xfId="0" applyFont="1" applyFill="1" applyBorder="1" applyAlignment="1">
      <alignment vertical="top"/>
    </xf>
    <xf numFmtId="0" fontId="10" fillId="0" borderId="2" xfId="0" applyFont="1" applyBorder="1" applyAlignment="1">
      <alignment wrapText="1"/>
    </xf>
    <xf numFmtId="0" fontId="11" fillId="0" borderId="2" xfId="0" applyFont="1" applyBorder="1" applyAlignment="1">
      <alignment vertical="center" wrapText="1"/>
    </xf>
    <xf numFmtId="0" fontId="8" fillId="26" borderId="2" xfId="0" applyFont="1" applyFill="1" applyBorder="1" applyAlignment="1">
      <alignment horizontal="center" vertical="top"/>
    </xf>
    <xf numFmtId="0" fontId="10" fillId="0" borderId="2" xfId="0" applyFont="1" applyBorder="1" applyAlignment="1">
      <alignment horizontal="center"/>
    </xf>
    <xf numFmtId="0" fontId="12" fillId="0" borderId="2" xfId="0" applyFont="1" applyBorder="1" applyAlignment="1">
      <alignment horizontal="center"/>
    </xf>
    <xf numFmtId="0" fontId="12" fillId="0" borderId="0" xfId="0" applyFont="1" applyAlignment="1">
      <alignment horizontal="center"/>
    </xf>
    <xf numFmtId="0" fontId="10" fillId="0" borderId="0" xfId="0" applyFont="1" applyAlignment="1">
      <alignment wrapText="1"/>
    </xf>
    <xf numFmtId="0" fontId="10" fillId="0" borderId="0" xfId="0" applyFont="1" applyAlignment="1">
      <alignment horizontal="center"/>
    </xf>
    <xf numFmtId="0" fontId="6" fillId="0" borderId="2" xfId="0" applyFont="1" applyBorder="1" applyAlignment="1">
      <alignment horizontal="center" vertical="top"/>
    </xf>
    <xf numFmtId="0" fontId="5" fillId="23" borderId="3" xfId="0" applyFont="1" applyFill="1" applyBorder="1" applyAlignment="1">
      <alignment horizontal="center"/>
    </xf>
    <xf numFmtId="0" fontId="6" fillId="23" borderId="3" xfId="0" applyFont="1" applyFill="1" applyBorder="1"/>
    <xf numFmtId="0" fontId="6" fillId="23" borderId="0" xfId="0" applyFont="1" applyFill="1" applyBorder="1"/>
    <xf numFmtId="1" fontId="12" fillId="27" borderId="2" xfId="0" applyNumberFormat="1" applyFont="1" applyFill="1" applyBorder="1" applyAlignment="1">
      <alignment horizontal="center"/>
    </xf>
    <xf numFmtId="0" fontId="5" fillId="0" borderId="2" xfId="0" applyFont="1" applyBorder="1" applyAlignment="1">
      <alignment horizontal="center" vertical="top" wrapText="1"/>
    </xf>
    <xf numFmtId="0" fontId="10" fillId="0" borderId="2" xfId="0" applyFont="1" applyBorder="1" applyAlignment="1">
      <alignment horizontal="center" vertical="top"/>
    </xf>
    <xf numFmtId="0" fontId="10" fillId="0" borderId="0" xfId="0" applyFont="1" applyAlignment="1">
      <alignment horizontal="center" vertical="center"/>
    </xf>
    <xf numFmtId="0" fontId="12" fillId="0" borderId="0" xfId="0" applyFont="1" applyAlignment="1">
      <alignment vertical="top" wrapText="1"/>
    </xf>
    <xf numFmtId="0" fontId="8" fillId="26" borderId="1" xfId="0" applyFont="1" applyFill="1" applyBorder="1" applyAlignment="1">
      <alignment horizontal="center" vertical="top"/>
    </xf>
    <xf numFmtId="1" fontId="7" fillId="0" borderId="2" xfId="0" applyNumberFormat="1" applyFont="1" applyBorder="1" applyAlignment="1">
      <alignment horizontal="center" vertical="top"/>
    </xf>
    <xf numFmtId="0" fontId="5" fillId="0" borderId="3" xfId="0" applyFont="1" applyBorder="1" applyAlignment="1">
      <alignment vertical="top" wrapText="1"/>
    </xf>
    <xf numFmtId="1" fontId="12" fillId="27" borderId="4" xfId="0" applyNumberFormat="1" applyFont="1" applyFill="1" applyBorder="1" applyAlignment="1">
      <alignment horizontal="center"/>
    </xf>
    <xf numFmtId="1" fontId="7" fillId="0" borderId="0" xfId="0" applyNumberFormat="1" applyFont="1" applyBorder="1" applyAlignment="1">
      <alignment horizontal="center" vertical="top"/>
    </xf>
    <xf numFmtId="1" fontId="7" fillId="0" borderId="5" xfId="0" applyNumberFormat="1" applyFont="1" applyBorder="1" applyAlignment="1">
      <alignment horizontal="center" vertical="top"/>
    </xf>
    <xf numFmtId="1" fontId="7" fillId="0" borderId="6" xfId="0" applyNumberFormat="1" applyFont="1" applyBorder="1" applyAlignment="1">
      <alignment horizontal="center" vertical="top"/>
    </xf>
    <xf numFmtId="1" fontId="7" fillId="0" borderId="7" xfId="0" applyNumberFormat="1" applyFont="1" applyBorder="1" applyAlignment="1">
      <alignment horizontal="center" vertical="top"/>
    </xf>
    <xf numFmtId="1" fontId="7" fillId="0" borderId="8" xfId="0" applyNumberFormat="1" applyFont="1" applyBorder="1" applyAlignment="1">
      <alignment horizontal="center" vertical="top"/>
    </xf>
    <xf numFmtId="1" fontId="7" fillId="0" borderId="9" xfId="0" applyNumberFormat="1" applyFont="1" applyBorder="1" applyAlignment="1">
      <alignment horizontal="center" vertical="top"/>
    </xf>
    <xf numFmtId="1" fontId="7" fillId="0" borderId="10" xfId="0" applyNumberFormat="1" applyFont="1" applyBorder="1" applyAlignment="1">
      <alignment horizontal="center" vertical="top"/>
    </xf>
    <xf numFmtId="1" fontId="7" fillId="0" borderId="11" xfId="0" applyNumberFormat="1" applyFont="1" applyBorder="1" applyAlignment="1">
      <alignment horizontal="center" vertical="top"/>
    </xf>
    <xf numFmtId="1" fontId="7" fillId="0" borderId="12" xfId="0" applyNumberFormat="1" applyFont="1" applyBorder="1" applyAlignment="1">
      <alignment horizontal="center" vertical="top"/>
    </xf>
    <xf numFmtId="1" fontId="7" fillId="0" borderId="1" xfId="0" applyNumberFormat="1" applyFont="1" applyBorder="1" applyAlignment="1">
      <alignment horizontal="center" vertical="top"/>
    </xf>
    <xf numFmtId="1" fontId="7" fillId="0" borderId="13" xfId="0" applyNumberFormat="1" applyFont="1" applyBorder="1" applyAlignment="1">
      <alignment horizontal="center" vertical="top"/>
    </xf>
    <xf numFmtId="1" fontId="7" fillId="0" borderId="4" xfId="0" applyNumberFormat="1" applyFont="1" applyBorder="1" applyAlignment="1">
      <alignment horizontal="center" vertical="top"/>
    </xf>
    <xf numFmtId="1" fontId="10" fillId="27" borderId="2" xfId="0" applyNumberFormat="1" applyFont="1" applyFill="1" applyBorder="1" applyAlignment="1">
      <alignment horizontal="center"/>
    </xf>
    <xf numFmtId="0" fontId="13" fillId="0" borderId="1" xfId="0" applyFont="1" applyBorder="1" applyAlignment="1">
      <alignment vertical="top" wrapText="1"/>
    </xf>
    <xf numFmtId="0" fontId="13" fillId="0" borderId="2" xfId="0" applyFont="1" applyBorder="1" applyAlignment="1">
      <alignment horizontal="center"/>
    </xf>
    <xf numFmtId="0" fontId="13" fillId="0" borderId="2" xfId="0" applyFont="1" applyBorder="1" applyAlignment="1">
      <alignment vertical="center" wrapText="1"/>
    </xf>
    <xf numFmtId="0" fontId="13" fillId="0" borderId="2" xfId="0" applyFont="1" applyBorder="1" applyAlignment="1">
      <alignment horizontal="center" vertical="center"/>
    </xf>
    <xf numFmtId="0" fontId="13" fillId="0" borderId="2" xfId="0" applyFont="1" applyBorder="1" applyAlignment="1">
      <alignment vertical="center"/>
    </xf>
    <xf numFmtId="0" fontId="12" fillId="0" borderId="0" xfId="0" applyFont="1"/>
    <xf numFmtId="1" fontId="12" fillId="0" borderId="2" xfId="0" applyNumberFormat="1" applyFont="1" applyBorder="1" applyAlignment="1">
      <alignment horizontal="center"/>
    </xf>
    <xf numFmtId="1" fontId="10" fillId="0" borderId="2" xfId="0" applyNumberFormat="1" applyFont="1" applyBorder="1" applyAlignment="1">
      <alignment horizontal="center"/>
    </xf>
    <xf numFmtId="0" fontId="12" fillId="0" borderId="0" xfId="0" applyFont="1" applyFill="1"/>
    <xf numFmtId="0" fontId="9" fillId="23" borderId="2" xfId="0" applyFont="1" applyFill="1" applyBorder="1" applyAlignment="1">
      <alignment vertical="center" wrapText="1"/>
    </xf>
    <xf numFmtId="1" fontId="12" fillId="0" borderId="1" xfId="0" applyNumberFormat="1" applyFont="1" applyBorder="1" applyAlignment="1">
      <alignment horizont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14" fillId="0" borderId="2" xfId="0" applyFont="1" applyBorder="1" applyAlignment="1">
      <alignment wrapText="1"/>
    </xf>
    <xf numFmtId="0" fontId="15" fillId="0" borderId="2" xfId="0" applyFont="1" applyBorder="1" applyAlignment="1">
      <alignment wrapText="1"/>
    </xf>
    <xf numFmtId="0" fontId="16" fillId="0" borderId="0" xfId="0" applyFont="1" applyAlignment="1">
      <alignment wrapText="1"/>
    </xf>
    <xf numFmtId="1" fontId="6" fillId="23" borderId="1" xfId="0" applyNumberFormat="1" applyFont="1" applyFill="1" applyBorder="1" applyAlignment="1">
      <alignment horizontal="center"/>
    </xf>
    <xf numFmtId="1" fontId="6" fillId="23" borderId="5" xfId="0" applyNumberFormat="1" applyFont="1" applyFill="1" applyBorder="1" applyAlignment="1">
      <alignment horizontal="center"/>
    </xf>
    <xf numFmtId="0" fontId="12" fillId="0" borderId="2" xfId="0" applyFont="1" applyBorder="1"/>
    <xf numFmtId="0" fontId="11" fillId="0" borderId="0" xfId="0" applyFont="1" applyBorder="1" applyAlignment="1">
      <alignment vertical="center" wrapText="1"/>
    </xf>
    <xf numFmtId="0" fontId="10" fillId="0" borderId="0" xfId="0" applyFont="1" applyBorder="1" applyAlignment="1">
      <alignment horizontal="center"/>
    </xf>
    <xf numFmtId="0" fontId="12" fillId="0" borderId="0" xfId="0" applyFont="1" applyBorder="1"/>
    <xf numFmtId="0" fontId="17" fillId="0" borderId="2" xfId="0" applyFont="1" applyBorder="1" applyAlignment="1">
      <alignment horizontal="center" vertical="center"/>
    </xf>
    <xf numFmtId="0" fontId="17" fillId="0" borderId="2" xfId="0" applyFont="1" applyBorder="1" applyAlignment="1">
      <alignment horizontal="center" vertical="top"/>
    </xf>
    <xf numFmtId="0" fontId="17" fillId="0" borderId="4" xfId="0" applyFont="1" applyBorder="1" applyAlignment="1">
      <alignment horizontal="center" vertical="center"/>
    </xf>
    <xf numFmtId="0" fontId="5" fillId="23" borderId="2" xfId="0" applyFont="1" applyFill="1" applyBorder="1" applyAlignment="1">
      <alignment vertical="center"/>
    </xf>
    <xf numFmtId="1" fontId="12" fillId="28" borderId="2" xfId="0" applyNumberFormat="1" applyFont="1" applyFill="1" applyBorder="1" applyAlignment="1">
      <alignment horizontal="center"/>
    </xf>
    <xf numFmtId="0" fontId="13" fillId="0" borderId="1" xfId="0" applyFont="1" applyBorder="1" applyAlignment="1">
      <alignment vertical="center"/>
    </xf>
    <xf numFmtId="0" fontId="18" fillId="0" borderId="2" xfId="0" applyFont="1" applyBorder="1" applyAlignment="1">
      <alignment vertical="center"/>
    </xf>
    <xf numFmtId="0" fontId="18" fillId="23" borderId="2" xfId="0" applyFont="1" applyFill="1" applyBorder="1" applyAlignment="1">
      <alignment vertical="center"/>
    </xf>
    <xf numFmtId="0" fontId="19" fillId="23" borderId="2" xfId="0" applyFont="1" applyFill="1" applyBorder="1" applyAlignment="1">
      <alignment vertical="center"/>
    </xf>
    <xf numFmtId="0" fontId="10" fillId="0" borderId="2" xfId="0" applyFont="1" applyBorder="1" applyAlignment="1">
      <alignment vertical="center"/>
    </xf>
    <xf numFmtId="0" fontId="10" fillId="0" borderId="0" xfId="0" applyFont="1" applyAlignment="1">
      <alignment vertical="center"/>
    </xf>
    <xf numFmtId="0" fontId="20" fillId="22" borderId="4" xfId="0" applyFont="1" applyFill="1" applyBorder="1" applyAlignment="1">
      <alignment vertical="center"/>
    </xf>
    <xf numFmtId="0" fontId="20" fillId="22" borderId="0" xfId="0" applyFont="1" applyFill="1" applyBorder="1" applyAlignment="1">
      <alignment vertical="center"/>
    </xf>
    <xf numFmtId="0" fontId="12" fillId="0" borderId="0" xfId="0" applyFont="1" applyBorder="1" applyAlignment="1">
      <alignment vertical="top" wrapText="1"/>
    </xf>
    <xf numFmtId="0" fontId="8" fillId="26" borderId="1" xfId="0" applyFont="1" applyFill="1" applyBorder="1" applyAlignment="1">
      <alignment vertical="center"/>
    </xf>
    <xf numFmtId="0" fontId="5" fillId="0" borderId="0" xfId="0" applyFont="1" applyBorder="1" applyAlignment="1">
      <alignment vertical="center"/>
    </xf>
    <xf numFmtId="0" fontId="5" fillId="23" borderId="0" xfId="0" applyFont="1" applyFill="1" applyBorder="1" applyAlignment="1">
      <alignment vertical="center"/>
    </xf>
    <xf numFmtId="0" fontId="5" fillId="0" borderId="0" xfId="0" applyFont="1" applyAlignment="1">
      <alignment vertical="center"/>
    </xf>
    <xf numFmtId="0" fontId="8" fillId="26" borderId="2" xfId="0" applyFont="1" applyFill="1" applyBorder="1" applyAlignment="1">
      <alignment vertical="center"/>
    </xf>
    <xf numFmtId="0" fontId="5" fillId="0" borderId="2" xfId="0" applyFont="1" applyBorder="1" applyAlignment="1">
      <alignment vertical="center"/>
    </xf>
    <xf numFmtId="0" fontId="10" fillId="0" borderId="4" xfId="0" applyFont="1" applyBorder="1" applyAlignment="1">
      <alignment vertical="center"/>
    </xf>
    <xf numFmtId="0" fontId="6" fillId="0" borderId="2" xfId="0" applyFont="1" applyBorder="1" applyAlignment="1"/>
    <xf numFmtId="0" fontId="21" fillId="23" borderId="2" xfId="0" applyFont="1" applyFill="1" applyBorder="1" applyAlignment="1">
      <alignment vertical="center" wrapText="1"/>
    </xf>
    <xf numFmtId="0" fontId="21" fillId="23" borderId="2" xfId="0" applyFont="1" applyFill="1" applyBorder="1" applyAlignment="1">
      <alignment vertical="center"/>
    </xf>
    <xf numFmtId="0" fontId="22" fillId="23" borderId="2" xfId="0" applyFont="1" applyFill="1" applyBorder="1" applyAlignment="1">
      <alignment vertical="center"/>
    </xf>
    <xf numFmtId="0" fontId="19" fillId="0" borderId="2" xfId="0" applyFont="1" applyBorder="1" applyAlignment="1">
      <alignment vertical="center"/>
    </xf>
    <xf numFmtId="0" fontId="23" fillId="0" borderId="2" xfId="0" applyFont="1" applyBorder="1" applyAlignment="1">
      <alignment vertical="center"/>
    </xf>
    <xf numFmtId="0" fontId="23" fillId="0" borderId="1" xfId="0" applyFont="1" applyBorder="1" applyAlignment="1">
      <alignment vertical="center"/>
    </xf>
    <xf numFmtId="0" fontId="23" fillId="0" borderId="13" xfId="0" applyFont="1" applyBorder="1" applyAlignment="1">
      <alignment vertical="center"/>
    </xf>
    <xf numFmtId="0" fontId="23" fillId="0" borderId="4" xfId="0" applyFont="1" applyBorder="1" applyAlignment="1">
      <alignment vertical="center"/>
    </xf>
    <xf numFmtId="0" fontId="23" fillId="0" borderId="1" xfId="0" applyFont="1" applyBorder="1" applyAlignment="1">
      <alignment vertical="center" wrapText="1"/>
    </xf>
    <xf numFmtId="0" fontId="23" fillId="0" borderId="13" xfId="0" applyFont="1" applyBorder="1" applyAlignment="1">
      <alignment vertical="center" wrapText="1"/>
    </xf>
    <xf numFmtId="0" fontId="23" fillId="0" borderId="4" xfId="0" applyFont="1" applyBorder="1" applyAlignment="1">
      <alignment vertical="center" wrapText="1"/>
    </xf>
    <xf numFmtId="0" fontId="5" fillId="0" borderId="2" xfId="0" applyFont="1" applyFill="1" applyBorder="1" applyAlignment="1">
      <alignment vertical="center" wrapText="1"/>
    </xf>
    <xf numFmtId="0" fontId="5" fillId="0" borderId="1" xfId="0" applyFont="1" applyFill="1" applyBorder="1" applyAlignment="1">
      <alignment vertical="center" wrapText="1"/>
    </xf>
    <xf numFmtId="0" fontId="14" fillId="0" borderId="1" xfId="0" applyFont="1" applyBorder="1" applyAlignment="1">
      <alignment vertical="center"/>
    </xf>
    <xf numFmtId="0" fontId="14" fillId="0" borderId="13" xfId="0" applyFont="1" applyBorder="1" applyAlignment="1">
      <alignment vertical="center"/>
    </xf>
    <xf numFmtId="0" fontId="14" fillId="0" borderId="4" xfId="0" applyFont="1" applyBorder="1" applyAlignment="1">
      <alignment vertical="center"/>
    </xf>
    <xf numFmtId="0" fontId="5" fillId="0" borderId="1" xfId="0" applyFont="1" applyBorder="1" applyAlignment="1">
      <alignment vertical="center"/>
    </xf>
    <xf numFmtId="0" fontId="5" fillId="0" borderId="13" xfId="0" applyFont="1" applyBorder="1" applyAlignment="1">
      <alignment vertical="center"/>
    </xf>
    <xf numFmtId="0" fontId="5" fillId="0" borderId="4" xfId="0" applyFont="1" applyBorder="1" applyAlignment="1">
      <alignment vertical="center"/>
    </xf>
    <xf numFmtId="0" fontId="6" fillId="0" borderId="4" xfId="0" applyFont="1" applyBorder="1" applyAlignment="1">
      <alignment vertical="top" wrapText="1"/>
    </xf>
    <xf numFmtId="0" fontId="20" fillId="22" borderId="1" xfId="0" applyFont="1" applyFill="1" applyBorder="1" applyAlignment="1">
      <alignment vertical="center"/>
    </xf>
    <xf numFmtId="0" fontId="20" fillId="22" borderId="13" xfId="0" applyFont="1" applyFill="1" applyBorder="1" applyAlignment="1">
      <alignment vertical="center"/>
    </xf>
    <xf numFmtId="0" fontId="6" fillId="0" borderId="1" xfId="0" applyFont="1" applyBorder="1" applyAlignment="1">
      <alignment vertical="center" wrapText="1"/>
    </xf>
    <xf numFmtId="0" fontId="6" fillId="0" borderId="13" xfId="0" applyFont="1" applyBorder="1" applyAlignment="1">
      <alignment vertical="center"/>
    </xf>
    <xf numFmtId="0" fontId="6" fillId="0" borderId="4" xfId="0" applyFont="1" applyBorder="1" applyAlignment="1">
      <alignment vertical="center"/>
    </xf>
    <xf numFmtId="0" fontId="5" fillId="23" borderId="1" xfId="0" applyFont="1" applyFill="1" applyBorder="1" applyAlignment="1">
      <alignment vertical="center" wrapText="1"/>
    </xf>
    <xf numFmtId="0" fontId="6" fillId="0" borderId="1" xfId="0" applyFont="1" applyFill="1" applyBorder="1" applyAlignment="1">
      <alignment vertical="center" wrapText="1"/>
    </xf>
    <xf numFmtId="0" fontId="5" fillId="23" borderId="13" xfId="0" applyFont="1" applyFill="1" applyBorder="1" applyAlignment="1">
      <alignment vertical="center" wrapText="1"/>
    </xf>
    <xf numFmtId="0" fontId="6" fillId="0" borderId="13" xfId="0" applyFont="1" applyFill="1" applyBorder="1" applyAlignment="1">
      <alignment vertical="center" wrapText="1"/>
    </xf>
    <xf numFmtId="0" fontId="5" fillId="23" borderId="4" xfId="0" applyFont="1" applyFill="1" applyBorder="1" applyAlignment="1">
      <alignment vertical="center" wrapText="1"/>
    </xf>
    <xf numFmtId="0" fontId="6" fillId="0" borderId="4" xfId="0" applyFont="1" applyFill="1" applyBorder="1" applyAlignment="1">
      <alignment vertical="center" wrapText="1"/>
    </xf>
    <xf numFmtId="0" fontId="24" fillId="0" borderId="1" xfId="0" applyFont="1" applyBorder="1" applyAlignment="1">
      <alignment vertical="center"/>
    </xf>
    <xf numFmtId="0" fontId="24" fillId="0" borderId="13" xfId="0" applyFont="1" applyBorder="1" applyAlignment="1">
      <alignment vertical="center"/>
    </xf>
    <xf numFmtId="0" fontId="24" fillId="0" borderId="4" xfId="0" applyFont="1" applyBorder="1" applyAlignment="1">
      <alignment vertical="center"/>
    </xf>
    <xf numFmtId="0" fontId="6" fillId="0" borderId="13" xfId="0" applyFont="1" applyBorder="1" applyAlignment="1">
      <alignment vertical="center" wrapText="1"/>
    </xf>
    <xf numFmtId="0" fontId="6" fillId="0" borderId="4" xfId="0" applyFont="1" applyBorder="1" applyAlignment="1">
      <alignment vertical="center" wrapText="1"/>
    </xf>
    <xf numFmtId="0" fontId="25" fillId="0" borderId="1" xfId="0" applyFont="1" applyBorder="1" applyAlignment="1">
      <alignment vertical="center"/>
    </xf>
    <xf numFmtId="0" fontId="25" fillId="0" borderId="13" xfId="0" applyFont="1" applyBorder="1" applyAlignment="1">
      <alignment vertical="center"/>
    </xf>
    <xf numFmtId="0" fontId="25" fillId="0" borderId="4" xfId="0" applyFont="1" applyBorder="1" applyAlignment="1">
      <alignment vertical="center"/>
    </xf>
    <xf numFmtId="0" fontId="26" fillId="0" borderId="1" xfId="0" applyFont="1" applyBorder="1" applyAlignment="1">
      <alignment vertical="center"/>
    </xf>
    <xf numFmtId="0" fontId="26" fillId="0" borderId="13" xfId="0" applyFont="1" applyBorder="1" applyAlignment="1">
      <alignment vertical="center"/>
    </xf>
    <xf numFmtId="0" fontId="26" fillId="0" borderId="4" xfId="0" applyFont="1" applyBorder="1" applyAlignment="1">
      <alignment vertical="center"/>
    </xf>
    <xf numFmtId="0" fontId="27" fillId="0" borderId="1" xfId="0" applyFont="1" applyBorder="1" applyAlignment="1">
      <alignment vertical="center"/>
    </xf>
    <xf numFmtId="0" fontId="27" fillId="0" borderId="13" xfId="0" applyFont="1" applyBorder="1" applyAlignment="1">
      <alignment vertical="center"/>
    </xf>
    <xf numFmtId="0" fontId="27" fillId="0" borderId="4" xfId="0" applyFont="1" applyBorder="1" applyAlignment="1">
      <alignment vertical="center"/>
    </xf>
    <xf numFmtId="0" fontId="6" fillId="0" borderId="2" xfId="0" applyFont="1" applyBorder="1" applyAlignment="1">
      <alignment wrapText="1"/>
    </xf>
    <xf numFmtId="0" fontId="26" fillId="0" borderId="1" xfId="0" applyFont="1" applyBorder="1" applyAlignment="1"/>
    <xf numFmtId="0" fontId="26" fillId="0" borderId="13" xfId="0" applyFont="1" applyBorder="1" applyAlignment="1"/>
    <xf numFmtId="0" fontId="26" fillId="0" borderId="4" xfId="0" applyFont="1" applyBorder="1" applyAlignment="1"/>
    <xf numFmtId="0" fontId="10" fillId="0" borderId="2" xfId="0" applyFont="1" applyBorder="1" applyAlignment="1">
      <alignment vertical="center" wrapText="1"/>
    </xf>
    <xf numFmtId="0" fontId="10" fillId="27" borderId="1" xfId="0" applyFont="1" applyFill="1" applyBorder="1" applyAlignment="1">
      <alignment vertical="center"/>
    </xf>
    <xf numFmtId="0" fontId="10" fillId="27" borderId="13" xfId="0" applyFont="1" applyFill="1" applyBorder="1" applyAlignment="1">
      <alignment vertical="center"/>
    </xf>
    <xf numFmtId="0" fontId="10" fillId="27" borderId="4" xfId="0" applyFont="1" applyFill="1" applyBorder="1" applyAlignment="1">
      <alignment vertical="center"/>
    </xf>
    <xf numFmtId="0" fontId="10" fillId="27" borderId="2" xfId="0" applyFont="1" applyFill="1" applyBorder="1" applyAlignment="1">
      <alignment vertical="center" wrapText="1"/>
    </xf>
    <xf numFmtId="0" fontId="12" fillId="0" borderId="14" xfId="0" applyFont="1" applyBorder="1" applyAlignment="1">
      <alignment vertical="top" wrapText="1"/>
    </xf>
    <xf numFmtId="0" fontId="10" fillId="27" borderId="2" xfId="0" applyFont="1" applyFill="1" applyBorder="1" applyAlignment="1">
      <alignment vertical="center"/>
    </xf>
    <xf numFmtId="0" fontId="10" fillId="0" borderId="0" xfId="0" applyFont="1" applyAlignment="1">
      <alignment horizontal="center" vertical="top" wrapText="1"/>
    </xf>
    <xf numFmtId="0" fontId="12" fillId="0" borderId="1" xfId="0" applyFont="1" applyBorder="1" applyAlignment="1">
      <alignment vertical="top" wrapText="1"/>
    </xf>
    <xf numFmtId="0" fontId="12" fillId="0" borderId="13" xfId="0" applyFont="1" applyBorder="1" applyAlignment="1">
      <alignment vertical="top" wrapText="1"/>
    </xf>
    <xf numFmtId="0" fontId="12" fillId="0" borderId="4" xfId="0" applyFont="1" applyBorder="1" applyAlignment="1">
      <alignment vertical="top" wrapText="1"/>
    </xf>
    <xf numFmtId="0" fontId="28" fillId="0" borderId="1" xfId="0" applyFont="1" applyBorder="1" applyAlignment="1">
      <alignment vertical="top" wrapText="1"/>
    </xf>
    <xf numFmtId="0" fontId="28" fillId="0" borderId="13" xfId="0" applyFont="1" applyBorder="1" applyAlignment="1">
      <alignment vertical="top" wrapText="1"/>
    </xf>
    <xf numFmtId="0" fontId="28" fillId="0" borderId="4" xfId="0" applyFont="1" applyBorder="1" applyAlignment="1">
      <alignment vertical="top" wrapText="1"/>
    </xf>
    <xf numFmtId="0" fontId="12" fillId="0" borderId="2" xfId="0" applyFont="1" applyBorder="1" applyAlignment="1">
      <alignment vertical="top" wrapText="1"/>
    </xf>
    <xf numFmtId="0" fontId="12" fillId="0" borderId="2" xfId="0" applyFont="1" applyFill="1" applyBorder="1" applyAlignment="1">
      <alignment vertical="top" wrapText="1"/>
    </xf>
    <xf numFmtId="0" fontId="29" fillId="0" borderId="2" xfId="0" applyFont="1" applyBorder="1" applyAlignment="1">
      <alignment vertical="top" wrapText="1"/>
    </xf>
    <xf numFmtId="0" fontId="10" fillId="0" borderId="2" xfId="0" applyFont="1" applyBorder="1" applyAlignment="1">
      <alignment horizontal="center" vertical="center"/>
    </xf>
    <xf numFmtId="0" fontId="6" fillId="0" borderId="2" xfId="0" applyFont="1" applyFill="1" applyBorder="1" applyAlignment="1">
      <alignment vertical="top" wrapText="1"/>
    </xf>
    <xf numFmtId="0" fontId="6" fillId="0" borderId="1" xfId="0" applyFont="1" applyFill="1" applyBorder="1" applyAlignment="1">
      <alignment vertical="top" wrapText="1"/>
    </xf>
    <xf numFmtId="0" fontId="30" fillId="0" borderId="1" xfId="0" applyFont="1" applyBorder="1" applyAlignment="1">
      <alignment vertical="top" wrapText="1"/>
    </xf>
    <xf numFmtId="0" fontId="30" fillId="0" borderId="13" xfId="0" applyFont="1" applyBorder="1" applyAlignment="1">
      <alignment vertical="top" wrapText="1"/>
    </xf>
    <xf numFmtId="0" fontId="6" fillId="0" borderId="1" xfId="0" applyFont="1" applyBorder="1" applyAlignment="1">
      <alignment vertical="top" wrapText="1"/>
    </xf>
    <xf numFmtId="0" fontId="6" fillId="0" borderId="13" xfId="0" applyFont="1" applyBorder="1" applyAlignment="1">
      <alignment vertical="top" wrapText="1"/>
    </xf>
    <xf numFmtId="0" fontId="6" fillId="0" borderId="8" xfId="0" applyFont="1" applyBorder="1" applyAlignment="1">
      <alignment vertical="top" wrapText="1"/>
    </xf>
    <xf numFmtId="0" fontId="6" fillId="0" borderId="10" xfId="0" applyFont="1" applyBorder="1" applyAlignment="1">
      <alignment vertical="top" wrapText="1"/>
    </xf>
    <xf numFmtId="0" fontId="6" fillId="0" borderId="2" xfId="0" applyFont="1" applyBorder="1" applyAlignment="1">
      <alignment vertical="top" wrapText="1"/>
    </xf>
    <xf numFmtId="0" fontId="6" fillId="0" borderId="0" xfId="0" applyFont="1" applyAlignment="1">
      <alignment vertical="top" wrapText="1"/>
    </xf>
    <xf numFmtId="0" fontId="8" fillId="24" borderId="0" xfId="0" applyFont="1" applyFill="1" applyBorder="1" applyAlignment="1">
      <alignment horizontal="right" vertical="center"/>
    </xf>
    <xf numFmtId="0" fontId="31" fillId="29" borderId="0" xfId="0" applyFont="1" applyFill="1" applyBorder="1" applyAlignment="1">
      <alignment horizontal="center" vertical="center"/>
    </xf>
    <xf numFmtId="0" fontId="12" fillId="0" borderId="0" xfId="0" applyFont="1" applyAlignment="1">
      <alignment wrapText="1"/>
    </xf>
    <xf numFmtId="0" fontId="12" fillId="0" borderId="0" xfId="0" applyFont="1" applyAlignment="1">
      <alignment horizontal="center" vertical="center"/>
    </xf>
    <xf numFmtId="0" fontId="33" fillId="0" borderId="0" xfId="0" applyFont="1" applyFill="1" applyBorder="1" applyAlignment="1">
      <alignment horizontal="center" vertical="center"/>
    </xf>
    <xf numFmtId="0" fontId="10" fillId="23" borderId="0" xfId="0" applyFont="1" applyFill="1" applyAlignment="1">
      <alignment horizontal="center" vertical="center"/>
    </xf>
    <xf numFmtId="0" fontId="10" fillId="23" borderId="0" xfId="0" applyFont="1" applyFill="1" applyAlignment="1">
      <alignment vertical="top" wrapText="1"/>
    </xf>
    <xf numFmtId="0" fontId="10" fillId="23" borderId="0" xfId="0" applyFont="1" applyFill="1" applyAlignment="1">
      <alignment horizontal="center" vertical="top" wrapText="1"/>
    </xf>
    <xf numFmtId="1" fontId="12" fillId="0" borderId="0" xfId="0" applyNumberFormat="1" applyFont="1" applyAlignment="1">
      <alignment horizontal="center" vertical="center"/>
    </xf>
    <xf numFmtId="0" fontId="10" fillId="23" borderId="0" xfId="0" applyFont="1" applyFill="1" applyAlignment="1">
      <alignment horizontal="center" vertical="center" wrapText="1"/>
    </xf>
    <xf numFmtId="0" fontId="10" fillId="0" borderId="0" xfId="0" applyFont="1" applyAlignment="1">
      <alignment horizontal="center" vertical="center" wrapText="1"/>
    </xf>
    <xf numFmtId="0" fontId="10" fillId="0" borderId="0" xfId="0" applyFont="1" applyFill="1" applyAlignment="1">
      <alignment vertical="top" wrapText="1"/>
    </xf>
    <xf numFmtId="0" fontId="10" fillId="0" borderId="0" xfId="0" applyFont="1" applyFill="1" applyAlignment="1">
      <alignment horizontal="center" vertical="top" wrapText="1"/>
    </xf>
    <xf numFmtId="0" fontId="12" fillId="0" borderId="0" xfId="0" applyFont="1" applyAlignment="1">
      <alignment horizontal="left" vertical="center" wrapText="1"/>
    </xf>
    <xf numFmtId="0" fontId="10" fillId="31" borderId="0" xfId="0" applyFont="1" applyFill="1" applyAlignment="1">
      <alignment horizontal="center" vertical="center"/>
    </xf>
    <xf numFmtId="0" fontId="10" fillId="32" borderId="0" xfId="0" applyFont="1" applyFill="1" applyAlignment="1">
      <alignment horizontal="center" vertical="center" wrapText="1"/>
    </xf>
    <xf numFmtId="0" fontId="12" fillId="32" borderId="0" xfId="0" applyFont="1" applyFill="1" applyAlignment="1">
      <alignment horizontal="left" vertical="center" wrapText="1"/>
    </xf>
    <xf numFmtId="0" fontId="12" fillId="32" borderId="0" xfId="0" applyFont="1" applyFill="1" applyAlignment="1">
      <alignment horizontal="center"/>
    </xf>
    <xf numFmtId="0" fontId="10" fillId="32" borderId="0" xfId="0" applyFont="1" applyFill="1" applyAlignment="1">
      <alignment vertical="top" wrapText="1"/>
    </xf>
    <xf numFmtId="0" fontId="10" fillId="32" borderId="0" xfId="0" applyFont="1" applyFill="1" applyAlignment="1">
      <alignment horizontal="center" vertical="top" wrapText="1"/>
    </xf>
    <xf numFmtId="1" fontId="12" fillId="32" borderId="0" xfId="0" applyNumberFormat="1" applyFont="1" applyFill="1" applyAlignment="1">
      <alignment horizontal="center" vertical="center"/>
    </xf>
    <xf numFmtId="0" fontId="10" fillId="24" borderId="0" xfId="0" applyFont="1" applyFill="1" applyAlignment="1">
      <alignment horizontal="center" vertical="center"/>
    </xf>
    <xf numFmtId="0" fontId="10" fillId="24" borderId="0" xfId="0" applyFont="1" applyFill="1" applyAlignment="1">
      <alignment horizontal="center" vertical="center" wrapText="1"/>
    </xf>
    <xf numFmtId="0" fontId="12" fillId="24" borderId="0" xfId="0" applyFont="1" applyFill="1" applyAlignment="1">
      <alignment horizontal="left" vertical="center" wrapText="1"/>
    </xf>
    <xf numFmtId="0" fontId="12" fillId="24" borderId="0" xfId="0" applyFont="1" applyFill="1" applyAlignment="1">
      <alignment horizontal="center"/>
    </xf>
    <xf numFmtId="0" fontId="10" fillId="24" borderId="0" xfId="0" applyFont="1" applyFill="1" applyAlignment="1">
      <alignment vertical="top" wrapText="1"/>
    </xf>
    <xf numFmtId="0" fontId="10" fillId="24" borderId="0" xfId="0" applyFont="1" applyFill="1" applyAlignment="1">
      <alignment horizontal="center" vertical="top" wrapText="1"/>
    </xf>
    <xf numFmtId="0" fontId="12" fillId="24" borderId="0" xfId="0" applyFont="1" applyFill="1" applyAlignment="1">
      <alignment horizontal="center" vertical="center"/>
    </xf>
    <xf numFmtId="0" fontId="12" fillId="24" borderId="0" xfId="0" applyFont="1" applyFill="1"/>
    <xf numFmtId="0" fontId="10" fillId="0" borderId="0" xfId="0" applyFont="1" applyAlignment="1">
      <alignment vertical="top" wrapText="1"/>
    </xf>
    <xf numFmtId="0" fontId="34" fillId="0" borderId="0" xfId="0" applyFont="1" applyAlignment="1">
      <alignment horizontal="center" vertical="center"/>
    </xf>
    <xf numFmtId="0" fontId="34" fillId="0" borderId="0" xfId="0" applyFont="1"/>
    <xf numFmtId="0" fontId="0" fillId="0" borderId="0" xfId="0" applyFont="1"/>
    <xf numFmtId="0" fontId="0" fillId="0" borderId="2" xfId="0" applyFont="1" applyFill="1" applyBorder="1"/>
    <xf numFmtId="0" fontId="0" fillId="0" borderId="2" xfId="0" applyFont="1" applyBorder="1"/>
    <xf numFmtId="0" fontId="37" fillId="0" borderId="0" xfId="0" applyFont="1" applyAlignment="1">
      <alignment horizontal="center" vertical="center"/>
    </xf>
    <xf numFmtId="0" fontId="0" fillId="0" borderId="0" xfId="0" applyFont="1" applyAlignment="1">
      <alignment vertical="top" wrapText="1"/>
    </xf>
    <xf numFmtId="0" fontId="0" fillId="22" borderId="0" xfId="0" applyFont="1" applyFill="1" applyAlignment="1">
      <alignment vertical="top" wrapText="1"/>
    </xf>
    <xf numFmtId="0" fontId="37" fillId="22" borderId="0" xfId="0" applyFont="1" applyFill="1" applyAlignment="1">
      <alignment horizontal="center" vertical="center"/>
    </xf>
    <xf numFmtId="0" fontId="0" fillId="22" borderId="2" xfId="0" applyFont="1" applyFill="1" applyBorder="1" applyAlignment="1">
      <alignment vertical="top" wrapText="1"/>
    </xf>
    <xf numFmtId="0" fontId="37" fillId="22" borderId="0" xfId="0" applyFont="1" applyFill="1" applyAlignment="1">
      <alignment horizontal="left" vertical="top" wrapText="1"/>
    </xf>
    <xf numFmtId="0" fontId="37" fillId="22" borderId="0" xfId="0" applyFont="1" applyFill="1" applyAlignment="1">
      <alignment horizontal="center" vertical="top"/>
    </xf>
    <xf numFmtId="0" fontId="37" fillId="22" borderId="0" xfId="0" applyFont="1" applyFill="1" applyAlignment="1">
      <alignment horizontal="center" vertical="top" wrapText="1"/>
    </xf>
    <xf numFmtId="0" fontId="37" fillId="0" borderId="0" xfId="0" applyFont="1" applyAlignment="1">
      <alignment horizontal="center" vertical="top" wrapText="1"/>
    </xf>
    <xf numFmtId="0" fontId="37" fillId="0" borderId="0" xfId="0" applyFont="1" applyAlignment="1">
      <alignment horizontal="center" vertical="top"/>
    </xf>
    <xf numFmtId="0" fontId="35" fillId="25" borderId="1" xfId="15" applyFont="1" applyFill="1" applyBorder="1" applyAlignment="1">
      <alignment horizontal="center" vertical="center" wrapText="1"/>
    </xf>
    <xf numFmtId="0" fontId="35" fillId="25" borderId="1" xfId="15" applyFont="1" applyFill="1" applyBorder="1" applyAlignment="1">
      <alignment vertical="center" wrapText="1"/>
    </xf>
    <xf numFmtId="0" fontId="35" fillId="19" borderId="1" xfId="18" applyFont="1" applyBorder="1" applyAlignment="1">
      <alignment horizontal="center" vertical="center" wrapText="1"/>
    </xf>
    <xf numFmtId="0" fontId="35" fillId="16" borderId="1" xfId="15" applyFont="1" applyBorder="1" applyAlignment="1">
      <alignment horizontal="left" vertical="center" wrapText="1"/>
    </xf>
    <xf numFmtId="0" fontId="35" fillId="16" borderId="1" xfId="15" applyFont="1" applyBorder="1" applyAlignment="1">
      <alignment horizontal="center" vertical="center" wrapText="1"/>
    </xf>
    <xf numFmtId="0" fontId="38" fillId="30" borderId="1" xfId="0" applyFont="1" applyFill="1" applyBorder="1" applyAlignment="1">
      <alignment vertical="center" wrapText="1"/>
    </xf>
    <xf numFmtId="0" fontId="38" fillId="22" borderId="1" xfId="0" applyFont="1" applyFill="1" applyBorder="1" applyAlignment="1">
      <alignment vertical="center" wrapText="1"/>
    </xf>
    <xf numFmtId="0" fontId="35" fillId="11" borderId="1" xfId="10" applyFont="1" applyBorder="1" applyAlignment="1">
      <alignment horizontal="center" vertical="center" wrapText="1"/>
    </xf>
    <xf numFmtId="0" fontId="37" fillId="6" borderId="1" xfId="5" applyFont="1" applyBorder="1" applyAlignment="1">
      <alignment horizontal="center" vertical="center" wrapText="1"/>
    </xf>
    <xf numFmtId="0" fontId="37" fillId="2" borderId="1" xfId="1" applyFont="1" applyBorder="1" applyAlignment="1">
      <alignment horizontal="center" vertical="center" wrapText="1"/>
    </xf>
    <xf numFmtId="0" fontId="35" fillId="17" borderId="1" xfId="16" applyFont="1" applyBorder="1" applyAlignment="1">
      <alignment horizontal="center" vertical="center" wrapText="1"/>
    </xf>
    <xf numFmtId="0" fontId="35" fillId="12" borderId="1" xfId="11" applyFont="1" applyBorder="1" applyAlignment="1">
      <alignment horizontal="center" vertical="center" wrapText="1"/>
    </xf>
    <xf numFmtId="0" fontId="37" fillId="7" borderId="1" xfId="6" applyFont="1" applyBorder="1" applyAlignment="1">
      <alignment horizontal="center" vertical="center" wrapText="1"/>
    </xf>
    <xf numFmtId="0" fontId="37" fillId="3" borderId="1" xfId="2" applyFont="1" applyBorder="1" applyAlignment="1">
      <alignment horizontal="center" vertical="center" wrapText="1"/>
    </xf>
    <xf numFmtId="0" fontId="35" fillId="18" borderId="1" xfId="17" applyFont="1" applyBorder="1" applyAlignment="1">
      <alignment horizontal="center" vertical="center" wrapText="1"/>
    </xf>
    <xf numFmtId="0" fontId="35" fillId="13" borderId="1" xfId="12" applyFont="1" applyBorder="1" applyAlignment="1">
      <alignment horizontal="center" vertical="center" wrapText="1"/>
    </xf>
    <xf numFmtId="0" fontId="37" fillId="8" borderId="1" xfId="7" applyFont="1" applyBorder="1" applyAlignment="1">
      <alignment horizontal="center" vertical="center" wrapText="1"/>
    </xf>
    <xf numFmtId="0" fontId="37" fillId="4" borderId="1" xfId="3" applyFont="1" applyBorder="1" applyAlignment="1">
      <alignment horizontal="center" vertical="center" wrapText="1"/>
    </xf>
    <xf numFmtId="0" fontId="35" fillId="14" borderId="1" xfId="13" applyFont="1" applyBorder="1" applyAlignment="1">
      <alignment horizontal="center" vertical="center" wrapText="1"/>
    </xf>
    <xf numFmtId="0" fontId="37" fillId="9" borderId="1" xfId="8" applyFont="1" applyBorder="1" applyAlignment="1">
      <alignment horizontal="center" vertical="center" wrapText="1"/>
    </xf>
    <xf numFmtId="0" fontId="37" fillId="5" borderId="1" xfId="4" applyFont="1" applyBorder="1" applyAlignment="1">
      <alignment horizontal="center" vertical="center" wrapText="1"/>
    </xf>
    <xf numFmtId="0" fontId="35" fillId="20" borderId="1" xfId="19" applyFont="1" applyBorder="1" applyAlignment="1">
      <alignment horizontal="center" vertical="center" wrapText="1"/>
    </xf>
    <xf numFmtId="0" fontId="35" fillId="15" borderId="1" xfId="14" applyFont="1" applyBorder="1" applyAlignment="1">
      <alignment horizontal="center" vertical="center" wrapText="1"/>
    </xf>
    <xf numFmtId="0" fontId="37" fillId="10" borderId="1" xfId="9" applyFont="1" applyBorder="1" applyAlignment="1">
      <alignment horizontal="center" vertical="center" wrapText="1"/>
    </xf>
    <xf numFmtId="0" fontId="37" fillId="0" borderId="0" xfId="0" applyFont="1" applyAlignment="1">
      <alignment vertical="center" wrapText="1"/>
    </xf>
    <xf numFmtId="0" fontId="0" fillId="23" borderId="2" xfId="0" applyFont="1" applyFill="1" applyBorder="1"/>
    <xf numFmtId="0" fontId="39" fillId="21" borderId="2" xfId="20" applyFont="1" applyBorder="1" applyAlignment="1">
      <alignment vertical="top" wrapText="1"/>
    </xf>
    <xf numFmtId="1" fontId="35" fillId="19" borderId="2" xfId="18" applyNumberFormat="1" applyFont="1" applyBorder="1" applyAlignment="1">
      <alignment horizontal="center" vertical="center" wrapText="1"/>
    </xf>
    <xf numFmtId="0" fontId="0" fillId="0" borderId="2" xfId="0" applyFont="1" applyFill="1" applyBorder="1" applyAlignment="1">
      <alignment horizontal="left" vertical="top" wrapText="1"/>
    </xf>
    <xf numFmtId="0" fontId="0" fillId="0" borderId="2" xfId="0" applyFont="1" applyFill="1" applyBorder="1" applyAlignment="1">
      <alignment horizontal="center" vertical="top"/>
    </xf>
    <xf numFmtId="1" fontId="0" fillId="0" borderId="2" xfId="0" applyNumberFormat="1" applyFont="1" applyFill="1" applyBorder="1" applyAlignment="1">
      <alignment horizontal="center"/>
    </xf>
    <xf numFmtId="0" fontId="0" fillId="23" borderId="0" xfId="0" applyFont="1" applyFill="1"/>
    <xf numFmtId="1" fontId="0" fillId="23" borderId="0" xfId="0" applyNumberFormat="1" applyFont="1" applyFill="1"/>
    <xf numFmtId="0" fontId="39" fillId="21" borderId="2" xfId="20" applyFont="1" applyBorder="1" applyAlignment="1">
      <alignment horizontal="left" vertical="top" wrapText="1"/>
    </xf>
    <xf numFmtId="0" fontId="37" fillId="0" borderId="2" xfId="0" applyFont="1" applyBorder="1" applyAlignment="1">
      <alignment horizontal="left" vertical="top" wrapText="1"/>
    </xf>
    <xf numFmtId="0" fontId="37" fillId="0" borderId="2" xfId="0" applyFont="1" applyBorder="1" applyAlignment="1">
      <alignment horizontal="center" vertical="top"/>
    </xf>
    <xf numFmtId="0" fontId="0" fillId="0" borderId="2" xfId="0" applyFont="1" applyBorder="1" applyAlignment="1">
      <alignment horizontal="center" vertical="top"/>
    </xf>
    <xf numFmtId="0" fontId="0" fillId="30" borderId="2" xfId="0" applyFont="1" applyFill="1" applyBorder="1" applyAlignment="1">
      <alignment horizontal="left" vertical="top" wrapText="1"/>
    </xf>
    <xf numFmtId="0" fontId="39" fillId="21" borderId="2" xfId="20" applyFont="1" applyBorder="1" applyAlignment="1">
      <alignment wrapText="1"/>
    </xf>
    <xf numFmtId="0" fontId="0" fillId="0" borderId="2" xfId="0" applyFont="1" applyFill="1" applyBorder="1" applyAlignment="1">
      <alignment horizontal="center" vertical="top" wrapText="1"/>
    </xf>
    <xf numFmtId="0" fontId="0" fillId="0" borderId="0" xfId="0" applyFont="1" applyFill="1" applyBorder="1" applyAlignment="1">
      <alignment horizontal="center" vertical="top"/>
    </xf>
    <xf numFmtId="0" fontId="37" fillId="0" borderId="0" xfId="0" applyFont="1" applyBorder="1" applyAlignment="1">
      <alignment horizontal="left" vertical="top" wrapText="1"/>
    </xf>
    <xf numFmtId="0" fontId="0" fillId="0" borderId="0" xfId="0" applyFont="1" applyFill="1" applyBorder="1" applyAlignment="1">
      <alignment horizontal="left" vertical="top" wrapText="1"/>
    </xf>
    <xf numFmtId="0" fontId="0" fillId="23" borderId="0" xfId="0" applyFont="1" applyFill="1" applyBorder="1"/>
    <xf numFmtId="0" fontId="37" fillId="0" borderId="0" xfId="0" applyFont="1" applyBorder="1" applyAlignment="1">
      <alignment horizontal="center" vertical="top"/>
    </xf>
    <xf numFmtId="0" fontId="0" fillId="0" borderId="0" xfId="0" applyFont="1" applyBorder="1" applyAlignment="1">
      <alignment horizontal="center" vertical="top"/>
    </xf>
    <xf numFmtId="0" fontId="0" fillId="0" borderId="0" xfId="0" applyFont="1" applyBorder="1"/>
    <xf numFmtId="0" fontId="0" fillId="22" borderId="0" xfId="0" applyFont="1" applyFill="1" applyBorder="1" applyAlignment="1">
      <alignment vertical="top" wrapText="1"/>
    </xf>
    <xf numFmtId="0" fontId="0" fillId="30" borderId="0" xfId="0" applyFont="1" applyFill="1" applyBorder="1" applyAlignment="1">
      <alignment horizontal="left" vertical="top" wrapText="1"/>
    </xf>
    <xf numFmtId="0" fontId="39" fillId="21" borderId="0" xfId="20" applyFont="1" applyBorder="1" applyAlignment="1">
      <alignment horizontal="left" vertical="top" wrapText="1"/>
    </xf>
    <xf numFmtId="0" fontId="37" fillId="0" borderId="0" xfId="0" applyFont="1" applyAlignment="1">
      <alignment horizontal="left" vertical="top" wrapText="1"/>
    </xf>
    <xf numFmtId="0" fontId="0" fillId="0" borderId="0" xfId="0" applyFont="1" applyAlignment="1">
      <alignment horizontal="center" vertical="top"/>
    </xf>
    <xf numFmtId="0" fontId="37" fillId="0" borderId="0" xfId="0" applyFont="1" applyAlignment="1">
      <alignment horizontal="center"/>
    </xf>
    <xf numFmtId="0" fontId="34" fillId="0" borderId="0" xfId="0" applyFont="1" applyAlignment="1">
      <alignment horizontal="center" vertical="center" wrapText="1"/>
    </xf>
    <xf numFmtId="0" fontId="33" fillId="0" borderId="0" xfId="0" applyFont="1" applyAlignment="1">
      <alignment horizontal="center" vertical="center" wrapText="1"/>
    </xf>
    <xf numFmtId="0" fontId="12" fillId="0" borderId="0" xfId="0" applyFont="1" applyAlignment="1">
      <alignment horizontal="center" vertical="center" wrapText="1"/>
    </xf>
    <xf numFmtId="0" fontId="8" fillId="25" borderId="0" xfId="0" applyFont="1" applyFill="1" applyAlignment="1">
      <alignment horizontal="right" wrapText="1"/>
    </xf>
    <xf numFmtId="0" fontId="31" fillId="29" borderId="0" xfId="0" applyFont="1" applyFill="1" applyAlignment="1">
      <alignment horizontal="center" vertical="center" wrapText="1"/>
    </xf>
    <xf numFmtId="0" fontId="8" fillId="24" borderId="0" xfId="0" applyFont="1" applyFill="1" applyAlignment="1">
      <alignment horizontal="right" vertical="center" wrapText="1"/>
    </xf>
    <xf numFmtId="1" fontId="7" fillId="24" borderId="0" xfId="0" applyNumberFormat="1" applyFont="1" applyFill="1" applyAlignment="1">
      <alignment horizontal="center" vertical="center" wrapText="1"/>
    </xf>
    <xf numFmtId="0" fontId="5" fillId="22" borderId="0" xfId="0" applyFont="1" applyFill="1" applyAlignment="1">
      <alignment horizontal="center" vertical="center" wrapText="1"/>
    </xf>
    <xf numFmtId="1" fontId="12" fillId="0" borderId="0" xfId="0" applyNumberFormat="1" applyFont="1" applyAlignment="1">
      <alignment horizontal="center" vertical="center" wrapText="1"/>
    </xf>
    <xf numFmtId="0" fontId="10" fillId="31" borderId="0" xfId="0" applyFont="1" applyFill="1" applyAlignment="1">
      <alignment horizontal="center" vertical="center" wrapText="1"/>
    </xf>
    <xf numFmtId="0" fontId="32" fillId="32" borderId="0" xfId="0" applyFont="1" applyFill="1" applyAlignment="1">
      <alignment horizontal="center" wrapText="1"/>
    </xf>
    <xf numFmtId="1" fontId="12" fillId="32" borderId="0" xfId="0" applyNumberFormat="1" applyFont="1" applyFill="1" applyAlignment="1">
      <alignment horizontal="center" vertical="center" wrapText="1"/>
    </xf>
    <xf numFmtId="0" fontId="32" fillId="24" borderId="0" xfId="0" applyFont="1" applyFill="1" applyAlignment="1">
      <alignment horizontal="center" wrapText="1"/>
    </xf>
    <xf numFmtId="0" fontId="12" fillId="24" borderId="0" xfId="0" applyFont="1" applyFill="1" applyAlignment="1">
      <alignment horizontal="center" vertical="center" wrapText="1"/>
    </xf>
    <xf numFmtId="0" fontId="32" fillId="0" borderId="0" xfId="0" applyFont="1" applyAlignment="1">
      <alignment horizontal="center" wrapText="1"/>
    </xf>
    <xf numFmtId="0" fontId="12" fillId="0" borderId="0" xfId="0" applyFont="1" applyAlignment="1">
      <alignment horizontal="center" wrapText="1"/>
    </xf>
    <xf numFmtId="0" fontId="12" fillId="32" borderId="0" xfId="0" applyFont="1" applyFill="1" applyAlignment="1">
      <alignment horizontal="center" wrapText="1"/>
    </xf>
    <xf numFmtId="0" fontId="12" fillId="24" borderId="0" xfId="0" applyFont="1" applyFill="1" applyAlignment="1">
      <alignment horizontal="center" wrapText="1"/>
    </xf>
    <xf numFmtId="0" fontId="44" fillId="23" borderId="0" xfId="0" applyFont="1" applyFill="1" applyAlignment="1">
      <alignment horizontal="center" vertical="top" wrapText="1"/>
    </xf>
    <xf numFmtId="0" fontId="44" fillId="0" borderId="0" xfId="0" applyFont="1" applyAlignment="1">
      <alignment horizontal="center" vertical="top" wrapText="1"/>
    </xf>
    <xf numFmtId="0" fontId="42" fillId="23" borderId="0" xfId="0" applyFont="1" applyFill="1"/>
    <xf numFmtId="0" fontId="37" fillId="35" borderId="0" xfId="0" applyFont="1" applyFill="1" applyAlignment="1">
      <alignment vertical="center" wrapText="1"/>
    </xf>
    <xf numFmtId="0" fontId="37" fillId="36" borderId="0" xfId="0" applyFont="1" applyFill="1" applyAlignment="1">
      <alignment vertical="center" wrapText="1"/>
    </xf>
    <xf numFmtId="0" fontId="37" fillId="37" borderId="0" xfId="0" applyFont="1" applyFill="1" applyAlignment="1">
      <alignment vertical="center" wrapText="1"/>
    </xf>
    <xf numFmtId="0" fontId="37" fillId="38" borderId="0" xfId="0" applyFont="1" applyFill="1" applyAlignment="1">
      <alignment vertical="center" wrapText="1"/>
    </xf>
    <xf numFmtId="0" fontId="37" fillId="39" borderId="0" xfId="0" applyFont="1" applyFill="1" applyAlignment="1">
      <alignment vertical="center" wrapText="1"/>
    </xf>
    <xf numFmtId="0" fontId="37" fillId="40" borderId="0" xfId="0" applyFont="1" applyFill="1" applyAlignment="1">
      <alignment vertical="center" wrapText="1"/>
    </xf>
    <xf numFmtId="0" fontId="37" fillId="41" borderId="0" xfId="0" applyFont="1" applyFill="1" applyAlignment="1">
      <alignment vertical="center" wrapText="1"/>
    </xf>
    <xf numFmtId="0" fontId="41" fillId="34" borderId="0" xfId="21" applyBorder="1" applyAlignment="1">
      <alignment vertical="center"/>
    </xf>
    <xf numFmtId="0" fontId="41" fillId="34" borderId="2" xfId="21" applyBorder="1" applyAlignment="1">
      <alignment vertical="center"/>
    </xf>
    <xf numFmtId="0" fontId="41" fillId="34" borderId="2" xfId="21" applyBorder="1" applyAlignment="1">
      <alignment horizontal="left" vertical="top" wrapText="1"/>
    </xf>
    <xf numFmtId="0" fontId="41" fillId="34" borderId="0" xfId="21" applyBorder="1" applyAlignment="1">
      <alignment horizontal="left" vertical="top" wrapText="1"/>
    </xf>
    <xf numFmtId="0" fontId="37" fillId="22" borderId="11" xfId="0" applyFont="1" applyFill="1" applyBorder="1" applyAlignment="1">
      <alignment horizontal="center"/>
    </xf>
    <xf numFmtId="0" fontId="0" fillId="22" borderId="11" xfId="0" applyFont="1" applyFill="1" applyBorder="1" applyAlignment="1">
      <alignment horizontal="center"/>
    </xf>
    <xf numFmtId="0" fontId="37" fillId="30" borderId="11" xfId="0" applyFont="1" applyFill="1" applyBorder="1" applyAlignment="1">
      <alignment horizontal="center"/>
    </xf>
    <xf numFmtId="0" fontId="0" fillId="0" borderId="11" xfId="0" applyFont="1" applyBorder="1" applyAlignment="1">
      <alignment horizontal="center"/>
    </xf>
    <xf numFmtId="0" fontId="37" fillId="22" borderId="0" xfId="0" applyFont="1" applyFill="1" applyAlignment="1">
      <alignment horizontal="center"/>
    </xf>
    <xf numFmtId="0" fontId="36" fillId="19" borderId="11" xfId="18" applyFont="1" applyBorder="1" applyAlignment="1">
      <alignment horizontal="center" vertical="top" wrapText="1"/>
    </xf>
    <xf numFmtId="0" fontId="37" fillId="35" borderId="0" xfId="0" applyFont="1" applyFill="1" applyAlignment="1">
      <alignment horizontal="center" vertical="center" wrapText="1"/>
    </xf>
    <xf numFmtId="0" fontId="37" fillId="37" borderId="0" xfId="0" applyFont="1" applyFill="1" applyAlignment="1">
      <alignment horizontal="center" vertical="center" wrapText="1"/>
    </xf>
    <xf numFmtId="0" fontId="37" fillId="36" borderId="0" xfId="0" applyFont="1" applyFill="1" applyAlignment="1">
      <alignment horizontal="center" vertical="center" wrapText="1"/>
    </xf>
    <xf numFmtId="0" fontId="37" fillId="41" borderId="0" xfId="0" applyFont="1" applyFill="1" applyAlignment="1">
      <alignment horizontal="center" vertical="center" wrapText="1"/>
    </xf>
    <xf numFmtId="0" fontId="37" fillId="40" borderId="0" xfId="0" applyFont="1" applyFill="1" applyAlignment="1">
      <alignment horizontal="center" vertical="center" wrapText="1"/>
    </xf>
    <xf numFmtId="0" fontId="37" fillId="39" borderId="0" xfId="0" applyFont="1" applyFill="1" applyAlignment="1">
      <alignment horizontal="center" vertical="center" wrapText="1"/>
    </xf>
    <xf numFmtId="0" fontId="37" fillId="38" borderId="0" xfId="0" applyFont="1" applyFill="1" applyAlignment="1">
      <alignment horizontal="center" vertical="center" wrapText="1"/>
    </xf>
    <xf numFmtId="0" fontId="12" fillId="23" borderId="0" xfId="0" applyFont="1" applyFill="1" applyAlignment="1">
      <alignment horizontal="left" vertical="top" wrapText="1"/>
    </xf>
    <xf numFmtId="0" fontId="12" fillId="0" borderId="0" xfId="0" applyFont="1" applyAlignment="1">
      <alignment horizontal="left" vertical="top" wrapText="1"/>
    </xf>
    <xf numFmtId="0" fontId="40" fillId="33" borderId="0" xfId="0" applyFont="1" applyFill="1" applyBorder="1" applyAlignment="1">
      <alignment horizontal="center" vertical="center"/>
    </xf>
    <xf numFmtId="0" fontId="12" fillId="0" borderId="0" xfId="0" applyFont="1" applyAlignment="1">
      <alignment horizontal="left" vertical="top"/>
    </xf>
    <xf numFmtId="0" fontId="12" fillId="0" borderId="0" xfId="0" applyFont="1" applyAlignment="1">
      <alignment horizontal="center" vertical="top"/>
    </xf>
    <xf numFmtId="0" fontId="32" fillId="0" borderId="0" xfId="0" applyFont="1" applyAlignment="1">
      <alignment horizontal="left" vertical="top" wrapText="1"/>
    </xf>
    <xf numFmtId="0" fontId="40" fillId="33" borderId="0" xfId="0" applyFont="1" applyFill="1" applyAlignment="1">
      <alignment horizontal="center" vertical="center" wrapText="1"/>
    </xf>
    <xf numFmtId="0" fontId="12" fillId="0" borderId="0" xfId="0" applyFont="1" applyAlignment="1">
      <alignment horizontal="center" vertical="top" wrapText="1"/>
    </xf>
  </cellXfs>
  <cellStyles count="22">
    <cellStyle name="20 % - Accent1" xfId="1" builtinId="30"/>
    <cellStyle name="20 % - Accent2" xfId="2" builtinId="34"/>
    <cellStyle name="20 % - Accent4" xfId="3" builtinId="42"/>
    <cellStyle name="20 % - Accent5" xfId="4" builtinId="46"/>
    <cellStyle name="40 % - Accent1" xfId="5" builtinId="31"/>
    <cellStyle name="40 % - Accent2" xfId="6" builtinId="35"/>
    <cellStyle name="40 % - Accent4" xfId="7" builtinId="43"/>
    <cellStyle name="40 % - Accent5" xfId="8" builtinId="47"/>
    <cellStyle name="40 % - Accent6" xfId="9" builtinId="51"/>
    <cellStyle name="60 % - Accent1" xfId="10" builtinId="32"/>
    <cellStyle name="60 % - Accent2" xfId="11" builtinId="36"/>
    <cellStyle name="60 % - Accent4" xfId="12" builtinId="44"/>
    <cellStyle name="60 % - Accent5" xfId="13" builtinId="48"/>
    <cellStyle name="60 % - Accent6" xfId="14" builtinId="52"/>
    <cellStyle name="Accent1" xfId="15" builtinId="29"/>
    <cellStyle name="Accent2" xfId="16" builtinId="33"/>
    <cellStyle name="Accent4" xfId="17" builtinId="41"/>
    <cellStyle name="Accent5" xfId="18" builtinId="45"/>
    <cellStyle name="Accent6" xfId="19" builtinId="49"/>
    <cellStyle name="Neutre" xfId="20" builtinId="28"/>
    <cellStyle name="Normal" xfId="0" builtinId="0"/>
    <cellStyle name="Satisfaisant" xfId="21" builtinId="26"/>
  </cellStyles>
  <dxfs count="11">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theme="4"/>
        </patternFill>
      </fill>
    </dxf>
  </dxfs>
  <tableStyles count="1" defaultTableStyle="TableStyleMedium2" defaultPivotStyle="PivotStyleLight16">
    <tableStyle name="Style de tableau 1" pivot="0" count="1" xr9:uid="{00000000-0011-0000-FFFF-FFFF00000000}">
      <tableStyleElement type="firstColumnStripe" dxfId="10"/>
    </tableStyle>
  </tableStyles>
  <colors>
    <mruColors>
      <color rgb="FFEFDDFF"/>
      <color rgb="FFC5D8FF"/>
      <color rgb="FFD2F0FF"/>
      <color rgb="FFDDF3FF"/>
      <color rgb="FFC7FFCF"/>
      <color rgb="FFECFFF4"/>
      <color rgb="FFD9FFF1"/>
      <color rgb="FFC3FFF5"/>
      <color rgb="FF8F4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do974apple/OneDrive/2019_MNFC_Recettes/2020.01_MNFC_Ebook_base_claudi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etit_dej&amp;encas (2)"/>
      <sheetName val="data base"/>
      <sheetName val="Data 2"/>
      <sheetName val="Recettes"/>
      <sheetName val="TCD tous"/>
      <sheetName val="F.Jour.type"/>
      <sheetName val="F1"/>
      <sheetName val="F2"/>
      <sheetName val="F3"/>
      <sheetName val="F4"/>
      <sheetName val="F5"/>
      <sheetName val="F6"/>
      <sheetName val="F7"/>
      <sheetName val="F8"/>
      <sheetName val="F9"/>
      <sheetName val="F10"/>
      <sheetName val="F11"/>
      <sheetName val="F12"/>
      <sheetName val="F13"/>
      <sheetName val="F14"/>
      <sheetName val="Liste course"/>
    </sheetNames>
    <sheetDataSet>
      <sheetData sheetId="0" refreshError="1"/>
      <sheetData sheetId="1">
        <row r="1">
          <cell r="A1">
            <v>1</v>
          </cell>
        </row>
      </sheetData>
      <sheetData sheetId="2"/>
      <sheetData sheetId="3">
        <row r="1">
          <cell r="E1">
            <v>1</v>
          </cell>
          <cell r="F1">
            <v>2</v>
          </cell>
          <cell r="G1">
            <v>3</v>
          </cell>
          <cell r="H1">
            <v>4</v>
          </cell>
          <cell r="I1">
            <v>5</v>
          </cell>
          <cell r="J1">
            <v>6</v>
          </cell>
          <cell r="K1">
            <v>7</v>
          </cell>
          <cell r="L1">
            <v>8</v>
          </cell>
          <cell r="M1">
            <v>9</v>
          </cell>
          <cell r="N1">
            <v>10</v>
          </cell>
          <cell r="O1">
            <v>11</v>
          </cell>
          <cell r="P1">
            <v>12</v>
          </cell>
          <cell r="Q1">
            <v>13</v>
          </cell>
          <cell r="R1">
            <v>14</v>
          </cell>
          <cell r="S1">
            <v>15</v>
          </cell>
          <cell r="T1">
            <v>16</v>
          </cell>
          <cell r="U1">
            <v>17</v>
          </cell>
          <cell r="V1">
            <v>18</v>
          </cell>
          <cell r="W1">
            <v>19</v>
          </cell>
          <cell r="X1">
            <v>20</v>
          </cell>
          <cell r="Y1">
            <v>21</v>
          </cell>
          <cell r="Z1">
            <v>22</v>
          </cell>
          <cell r="AA1">
            <v>23</v>
          </cell>
          <cell r="AB1">
            <v>24</v>
          </cell>
          <cell r="AC1">
            <v>25</v>
          </cell>
          <cell r="AD1">
            <v>26</v>
          </cell>
          <cell r="AE1">
            <v>27</v>
          </cell>
          <cell r="AF1">
            <v>28</v>
          </cell>
          <cell r="AG1">
            <v>29</v>
          </cell>
          <cell r="AH1">
            <v>30</v>
          </cell>
          <cell r="AI1">
            <v>31</v>
          </cell>
          <cell r="AJ1">
            <v>32</v>
          </cell>
          <cell r="AK1">
            <v>33</v>
          </cell>
          <cell r="AL1">
            <v>34</v>
          </cell>
          <cell r="AM1">
            <v>35</v>
          </cell>
          <cell r="AN1">
            <v>36</v>
          </cell>
          <cell r="AO1">
            <v>37</v>
          </cell>
          <cell r="AP1">
            <v>38</v>
          </cell>
          <cell r="AQ1">
            <v>39</v>
          </cell>
          <cell r="AR1">
            <v>40</v>
          </cell>
          <cell r="AS1">
            <v>41</v>
          </cell>
          <cell r="AT1">
            <v>42</v>
          </cell>
          <cell r="AU1">
            <v>43</v>
          </cell>
          <cell r="AV1">
            <v>44</v>
          </cell>
          <cell r="AW1">
            <v>45</v>
          </cell>
          <cell r="AX1">
            <v>46</v>
          </cell>
          <cell r="AY1">
            <v>47</v>
          </cell>
          <cell r="AZ1">
            <v>48</v>
          </cell>
          <cell r="BA1">
            <v>49</v>
          </cell>
          <cell r="BB1">
            <v>50</v>
          </cell>
          <cell r="BC1">
            <v>51</v>
          </cell>
          <cell r="BD1">
            <v>52</v>
          </cell>
          <cell r="BE1">
            <v>53</v>
          </cell>
          <cell r="BF1">
            <v>54</v>
          </cell>
          <cell r="BG1">
            <v>55</v>
          </cell>
          <cell r="BH1">
            <v>56</v>
          </cell>
          <cell r="BI1">
            <v>57</v>
          </cell>
          <cell r="BJ1">
            <v>58</v>
          </cell>
          <cell r="BK1">
            <v>59</v>
          </cell>
          <cell r="BL1">
            <v>60</v>
          </cell>
          <cell r="BM1">
            <v>61</v>
          </cell>
          <cell r="BN1">
            <v>62</v>
          </cell>
          <cell r="BO1">
            <v>63</v>
          </cell>
          <cell r="BP1">
            <v>64</v>
          </cell>
          <cell r="BQ1">
            <v>65</v>
          </cell>
          <cell r="BR1">
            <v>66</v>
          </cell>
          <cell r="BS1">
            <v>67</v>
          </cell>
          <cell r="BT1">
            <v>68</v>
          </cell>
          <cell r="BU1">
            <v>69</v>
          </cell>
          <cell r="BV1">
            <v>70</v>
          </cell>
          <cell r="BW1">
            <v>71</v>
          </cell>
          <cell r="BX1">
            <v>72</v>
          </cell>
          <cell r="BY1">
            <v>73</v>
          </cell>
          <cell r="BZ1">
            <v>74</v>
          </cell>
          <cell r="CA1">
            <v>75</v>
          </cell>
          <cell r="CB1">
            <v>76</v>
          </cell>
          <cell r="CC1">
            <v>77</v>
          </cell>
          <cell r="CD1">
            <v>78</v>
          </cell>
          <cell r="CE1">
            <v>79</v>
          </cell>
          <cell r="CF1">
            <v>80</v>
          </cell>
          <cell r="CG1">
            <v>81</v>
          </cell>
          <cell r="CH1">
            <v>82</v>
          </cell>
          <cell r="CI1">
            <v>83</v>
          </cell>
          <cell r="CJ1">
            <v>84</v>
          </cell>
          <cell r="CK1">
            <v>85</v>
          </cell>
          <cell r="CL1">
            <v>86</v>
          </cell>
          <cell r="CM1">
            <v>87</v>
          </cell>
          <cell r="CN1">
            <v>88</v>
          </cell>
          <cell r="CO1">
            <v>89</v>
          </cell>
          <cell r="CP1">
            <v>90</v>
          </cell>
          <cell r="CQ1">
            <v>91</v>
          </cell>
          <cell r="CR1">
            <v>92</v>
          </cell>
          <cell r="CS1">
            <v>93</v>
          </cell>
          <cell r="CT1">
            <v>94</v>
          </cell>
          <cell r="CU1">
            <v>95</v>
          </cell>
          <cell r="CV1">
            <v>96</v>
          </cell>
          <cell r="CW1">
            <v>97</v>
          </cell>
          <cell r="CX1">
            <v>98</v>
          </cell>
          <cell r="CY1">
            <v>99</v>
          </cell>
          <cell r="CZ1">
            <v>100</v>
          </cell>
          <cell r="DA1">
            <v>101</v>
          </cell>
          <cell r="DB1">
            <v>102</v>
          </cell>
          <cell r="DC1">
            <v>103</v>
          </cell>
          <cell r="DD1">
            <v>104</v>
          </cell>
          <cell r="DE1">
            <v>105</v>
          </cell>
          <cell r="DF1">
            <v>106</v>
          </cell>
          <cell r="DG1">
            <v>107</v>
          </cell>
          <cell r="DH1">
            <v>108</v>
          </cell>
          <cell r="DI1">
            <v>109</v>
          </cell>
          <cell r="DJ1">
            <v>110</v>
          </cell>
          <cell r="DK1">
            <v>111</v>
          </cell>
          <cell r="DL1">
            <v>112</v>
          </cell>
          <cell r="DM1">
            <v>113</v>
          </cell>
          <cell r="DN1">
            <v>114</v>
          </cell>
          <cell r="DO1">
            <v>115</v>
          </cell>
          <cell r="DP1">
            <v>116</v>
          </cell>
          <cell r="DQ1">
            <v>117</v>
          </cell>
          <cell r="DR1">
            <v>118</v>
          </cell>
          <cell r="DS1">
            <v>119</v>
          </cell>
          <cell r="DT1">
            <v>120</v>
          </cell>
          <cell r="DU1">
            <v>121</v>
          </cell>
          <cell r="DV1">
            <v>122</v>
          </cell>
          <cell r="DW1">
            <v>123</v>
          </cell>
          <cell r="DX1">
            <v>124</v>
          </cell>
          <cell r="DY1">
            <v>125</v>
          </cell>
          <cell r="DZ1">
            <v>126</v>
          </cell>
          <cell r="EA1">
            <v>127</v>
          </cell>
          <cell r="EB1">
            <v>128</v>
          </cell>
          <cell r="EC1">
            <v>129</v>
          </cell>
          <cell r="ED1">
            <v>130</v>
          </cell>
          <cell r="EE1">
            <v>131</v>
          </cell>
          <cell r="EF1">
            <v>132</v>
          </cell>
          <cell r="EG1">
            <v>133</v>
          </cell>
          <cell r="EH1">
            <v>134</v>
          </cell>
          <cell r="EI1">
            <v>135</v>
          </cell>
          <cell r="EJ1">
            <v>136</v>
          </cell>
          <cell r="EK1">
            <v>137</v>
          </cell>
          <cell r="EL1">
            <v>138</v>
          </cell>
          <cell r="EM1">
            <v>139</v>
          </cell>
          <cell r="EN1">
            <v>140</v>
          </cell>
          <cell r="EO1">
            <v>141</v>
          </cell>
          <cell r="EP1">
            <v>142</v>
          </cell>
          <cell r="EQ1">
            <v>143</v>
          </cell>
          <cell r="ER1">
            <v>144</v>
          </cell>
          <cell r="ES1">
            <v>145</v>
          </cell>
          <cell r="ET1">
            <v>146</v>
          </cell>
          <cell r="EU1">
            <v>147</v>
          </cell>
          <cell r="EV1">
            <v>148</v>
          </cell>
          <cell r="EW1">
            <v>149</v>
          </cell>
          <cell r="EX1">
            <v>150</v>
          </cell>
          <cell r="EY1">
            <v>151</v>
          </cell>
          <cell r="EZ1">
            <v>152</v>
          </cell>
          <cell r="FA1">
            <v>153</v>
          </cell>
          <cell r="FB1">
            <v>154</v>
          </cell>
          <cell r="FC1">
            <v>155</v>
          </cell>
          <cell r="FD1">
            <v>156</v>
          </cell>
          <cell r="FE1">
            <v>157</v>
          </cell>
          <cell r="FF1">
            <v>158</v>
          </cell>
          <cell r="FG1">
            <v>159</v>
          </cell>
          <cell r="FH1">
            <v>160</v>
          </cell>
          <cell r="FI1">
            <v>161</v>
          </cell>
          <cell r="FJ1">
            <v>162</v>
          </cell>
          <cell r="FK1">
            <v>163</v>
          </cell>
          <cell r="FL1">
            <v>164</v>
          </cell>
          <cell r="FM1">
            <v>165</v>
          </cell>
          <cell r="FN1">
            <v>166</v>
          </cell>
          <cell r="FO1">
            <v>167</v>
          </cell>
          <cell r="FP1">
            <v>168</v>
          </cell>
          <cell r="FQ1">
            <v>169</v>
          </cell>
          <cell r="FR1">
            <v>170</v>
          </cell>
          <cell r="FS1">
            <v>171</v>
          </cell>
          <cell r="FT1">
            <v>172</v>
          </cell>
          <cell r="FU1">
            <v>173</v>
          </cell>
          <cell r="FV1">
            <v>174</v>
          </cell>
          <cell r="FW1">
            <v>175</v>
          </cell>
          <cell r="FX1">
            <v>176</v>
          </cell>
          <cell r="FY1">
            <v>177</v>
          </cell>
          <cell r="FZ1">
            <v>178</v>
          </cell>
          <cell r="GA1">
            <v>179</v>
          </cell>
          <cell r="GB1">
            <v>180</v>
          </cell>
          <cell r="GC1">
            <v>181</v>
          </cell>
          <cell r="GD1">
            <v>182</v>
          </cell>
          <cell r="GE1">
            <v>183</v>
          </cell>
          <cell r="GF1">
            <v>184</v>
          </cell>
          <cell r="GG1">
            <v>185</v>
          </cell>
          <cell r="GH1">
            <v>186</v>
          </cell>
          <cell r="GI1">
            <v>187</v>
          </cell>
          <cell r="GJ1">
            <v>188</v>
          </cell>
          <cell r="GK1">
            <v>189</v>
          </cell>
          <cell r="GL1">
            <v>190</v>
          </cell>
          <cell r="GM1">
            <v>191</v>
          </cell>
          <cell r="GN1">
            <v>192</v>
          </cell>
          <cell r="GO1">
            <v>193</v>
          </cell>
          <cell r="GP1">
            <v>194</v>
          </cell>
          <cell r="GQ1">
            <v>195</v>
          </cell>
          <cell r="GR1">
            <v>196</v>
          </cell>
          <cell r="GS1">
            <v>197</v>
          </cell>
          <cell r="GT1" t="str">
            <v>C:\\Users\\kenou\\OneDrive\\2019_MNFC_Recettes\\Image\\</v>
          </cell>
        </row>
        <row r="2">
          <cell r="G2" t="str">
            <v/>
          </cell>
          <cell r="H2" t="str">
            <v>Total Recette</v>
          </cell>
          <cell r="N2" t="str">
            <v>selon qnté</v>
          </cell>
          <cell r="R2" t="str">
            <v>GLOBAL</v>
          </cell>
          <cell r="X2" t="str">
            <v>selon qnté</v>
          </cell>
          <cell r="AB2" t="str">
            <v>GLOBAL</v>
          </cell>
          <cell r="AH2" t="str">
            <v>selon qnté</v>
          </cell>
          <cell r="AL2" t="str">
            <v>GLOBAL</v>
          </cell>
          <cell r="AR2" t="str">
            <v>selon qnté</v>
          </cell>
          <cell r="AV2" t="str">
            <v>GLOBAL</v>
          </cell>
          <cell r="BB2" t="str">
            <v>selon qnté</v>
          </cell>
          <cell r="BF2" t="str">
            <v>GLOBAL</v>
          </cell>
          <cell r="BL2" t="str">
            <v>selon qnté</v>
          </cell>
          <cell r="BP2" t="str">
            <v>GLOBAL</v>
          </cell>
          <cell r="BV2" t="str">
            <v>selon qnté</v>
          </cell>
          <cell r="BZ2" t="str">
            <v>GLOBAL</v>
          </cell>
          <cell r="CF2" t="str">
            <v>selon qnté</v>
          </cell>
          <cell r="CJ2" t="str">
            <v>GLOBAL</v>
          </cell>
          <cell r="CP2" t="str">
            <v>selon qnté</v>
          </cell>
          <cell r="CT2" t="str">
            <v>GLOBAL</v>
          </cell>
          <cell r="CZ2" t="str">
            <v>selon qnté</v>
          </cell>
          <cell r="DD2" t="str">
            <v>GLOBAL</v>
          </cell>
          <cell r="DJ2" t="str">
            <v>selon qnté</v>
          </cell>
          <cell r="DN2" t="str">
            <v>GLOBAL</v>
          </cell>
          <cell r="DT2" t="str">
            <v>selon qnté</v>
          </cell>
          <cell r="DX2" t="str">
            <v>GLOBAL</v>
          </cell>
          <cell r="ED2" t="str">
            <v>selon qnté</v>
          </cell>
          <cell r="EH2" t="str">
            <v>GLOBAL</v>
          </cell>
          <cell r="EN2" t="str">
            <v>selon qnté</v>
          </cell>
          <cell r="ER2" t="str">
            <v>GLOBAL</v>
          </cell>
          <cell r="EX2" t="str">
            <v>selon qnté</v>
          </cell>
          <cell r="FB2" t="str">
            <v>GLOBAL</v>
          </cell>
          <cell r="FH2" t="str">
            <v>selon qnté</v>
          </cell>
          <cell r="FL2" t="str">
            <v>GLOBAL</v>
          </cell>
          <cell r="FR2" t="str">
            <v>selon qnté</v>
          </cell>
          <cell r="FV2" t="str">
            <v>GLOBAL</v>
          </cell>
          <cell r="GB2" t="str">
            <v>selon qnté</v>
          </cell>
          <cell r="GF2" t="str">
            <v>GLOBAL</v>
          </cell>
          <cell r="GL2" t="str">
            <v>selon qnté</v>
          </cell>
          <cell r="GP2" t="str">
            <v>GLOBAL</v>
          </cell>
        </row>
        <row r="3">
          <cell r="E3" t="str">
            <v>Nom</v>
          </cell>
          <cell r="F3" t="str">
            <v>Préparation</v>
          </cell>
          <cell r="G3" t="str">
            <v>Commentaire</v>
          </cell>
          <cell r="H3" t="str">
            <v>Cal</v>
          </cell>
          <cell r="I3" t="str">
            <v>P</v>
          </cell>
          <cell r="J3" t="str">
            <v>L</v>
          </cell>
          <cell r="K3" t="str">
            <v>G</v>
          </cell>
          <cell r="L3" t="str">
            <v>Ingrédient 1</v>
          </cell>
          <cell r="M3" t="str">
            <v>Quantités 1</v>
          </cell>
          <cell r="N3" t="str">
            <v xml:space="preserve">calories </v>
          </cell>
          <cell r="O3" t="str">
            <v>Protéines</v>
          </cell>
          <cell r="P3" t="str">
            <v>Lipides</v>
          </cell>
          <cell r="Q3" t="str">
            <v>Glucides</v>
          </cell>
          <cell r="R3" t="str">
            <v xml:space="preserve">calories </v>
          </cell>
          <cell r="S3" t="str">
            <v>Protéines</v>
          </cell>
          <cell r="T3" t="str">
            <v>Lipides</v>
          </cell>
          <cell r="U3" t="str">
            <v>Glucides</v>
          </cell>
          <cell r="V3" t="str">
            <v>Ingrédient 2</v>
          </cell>
          <cell r="W3" t="str">
            <v>Quantités 2</v>
          </cell>
          <cell r="X3" t="str">
            <v xml:space="preserve">calories </v>
          </cell>
          <cell r="Y3" t="str">
            <v>Protéines</v>
          </cell>
          <cell r="Z3" t="str">
            <v>Lipides</v>
          </cell>
          <cell r="AA3" t="str">
            <v>Glucides</v>
          </cell>
          <cell r="AB3" t="str">
            <v xml:space="preserve">calories </v>
          </cell>
          <cell r="AC3" t="str">
            <v>Protéines</v>
          </cell>
          <cell r="AD3" t="str">
            <v>Lipides</v>
          </cell>
          <cell r="AE3" t="str">
            <v>Glucides</v>
          </cell>
          <cell r="AF3" t="str">
            <v>Ingrédient 3</v>
          </cell>
          <cell r="AG3" t="str">
            <v>Quantités 3</v>
          </cell>
          <cell r="AH3" t="str">
            <v xml:space="preserve">calories </v>
          </cell>
          <cell r="AI3" t="str">
            <v>Protéines</v>
          </cell>
          <cell r="AJ3" t="str">
            <v>Lipides</v>
          </cell>
          <cell r="AK3" t="str">
            <v>Glucides</v>
          </cell>
          <cell r="AL3" t="str">
            <v xml:space="preserve">calories </v>
          </cell>
          <cell r="AM3" t="str">
            <v>Protéines</v>
          </cell>
          <cell r="AN3" t="str">
            <v>Lipides</v>
          </cell>
          <cell r="AO3" t="str">
            <v>Glucides</v>
          </cell>
          <cell r="AP3" t="str">
            <v>Ingrédient 4</v>
          </cell>
          <cell r="AQ3" t="str">
            <v>Quantités 4</v>
          </cell>
          <cell r="AR3" t="str">
            <v xml:space="preserve">calories </v>
          </cell>
          <cell r="AS3" t="str">
            <v>Protéines</v>
          </cell>
          <cell r="AT3" t="str">
            <v>Lipides</v>
          </cell>
          <cell r="AU3" t="str">
            <v>Glucides</v>
          </cell>
          <cell r="AV3" t="str">
            <v xml:space="preserve">calories </v>
          </cell>
          <cell r="AW3" t="str">
            <v>Protéines</v>
          </cell>
          <cell r="AX3" t="str">
            <v>Lipides</v>
          </cell>
          <cell r="AY3" t="str">
            <v>Glucides</v>
          </cell>
          <cell r="AZ3" t="str">
            <v>Ingrédient 5</v>
          </cell>
          <cell r="BA3" t="str">
            <v>Quantités 5</v>
          </cell>
          <cell r="BB3" t="str">
            <v xml:space="preserve">calories </v>
          </cell>
          <cell r="BC3" t="str">
            <v>Protéines</v>
          </cell>
          <cell r="BD3" t="str">
            <v>Lipides</v>
          </cell>
          <cell r="BE3" t="str">
            <v>Glucides</v>
          </cell>
          <cell r="BF3" t="str">
            <v xml:space="preserve">calories </v>
          </cell>
          <cell r="BG3" t="str">
            <v>Protéines</v>
          </cell>
          <cell r="BH3" t="str">
            <v>Lipides</v>
          </cell>
          <cell r="BI3" t="str">
            <v>Glucides</v>
          </cell>
          <cell r="BJ3" t="str">
            <v>Ingrédient 6</v>
          </cell>
          <cell r="BK3" t="str">
            <v>Quantités 6</v>
          </cell>
          <cell r="BL3" t="str">
            <v xml:space="preserve">calories </v>
          </cell>
          <cell r="BM3" t="str">
            <v>Protéines</v>
          </cell>
          <cell r="BN3" t="str">
            <v>Lipides</v>
          </cell>
          <cell r="BO3" t="str">
            <v>Glucides</v>
          </cell>
          <cell r="BP3" t="str">
            <v xml:space="preserve">calories </v>
          </cell>
          <cell r="BQ3" t="str">
            <v>Protéines</v>
          </cell>
          <cell r="BR3" t="str">
            <v>Lipides</v>
          </cell>
          <cell r="BS3" t="str">
            <v>Glucides</v>
          </cell>
          <cell r="BT3" t="str">
            <v>Ingrédient 7</v>
          </cell>
          <cell r="BU3" t="str">
            <v>Quantités 7</v>
          </cell>
          <cell r="BV3" t="str">
            <v xml:space="preserve">calories </v>
          </cell>
          <cell r="BW3" t="str">
            <v>Protéines</v>
          </cell>
          <cell r="BX3" t="str">
            <v>Lipides</v>
          </cell>
          <cell r="BY3" t="str">
            <v>Glucides</v>
          </cell>
          <cell r="BZ3" t="str">
            <v xml:space="preserve">calories </v>
          </cell>
          <cell r="CA3" t="str">
            <v>Protéines</v>
          </cell>
          <cell r="CB3" t="str">
            <v>Lipides</v>
          </cell>
          <cell r="CC3" t="str">
            <v>Glucides</v>
          </cell>
          <cell r="CD3" t="str">
            <v>Ingrédient 8</v>
          </cell>
          <cell r="CE3" t="str">
            <v>Quantités 8</v>
          </cell>
          <cell r="CF3" t="str">
            <v xml:space="preserve">calories </v>
          </cell>
          <cell r="CG3" t="str">
            <v>Protéines</v>
          </cell>
          <cell r="CH3" t="str">
            <v>Lipides</v>
          </cell>
          <cell r="CI3" t="str">
            <v>Glucides</v>
          </cell>
          <cell r="CJ3" t="str">
            <v xml:space="preserve">calories </v>
          </cell>
          <cell r="CK3" t="str">
            <v>Protéines</v>
          </cell>
          <cell r="CL3" t="str">
            <v>Lipides</v>
          </cell>
          <cell r="CM3" t="str">
            <v>Glucides</v>
          </cell>
          <cell r="CN3" t="str">
            <v>Ingrédient 9</v>
          </cell>
          <cell r="CO3" t="str">
            <v>Quantités 9</v>
          </cell>
          <cell r="CP3" t="str">
            <v xml:space="preserve">calories </v>
          </cell>
          <cell r="CQ3" t="str">
            <v>Protéines</v>
          </cell>
          <cell r="CR3" t="str">
            <v>Lipides</v>
          </cell>
          <cell r="CS3" t="str">
            <v>Glucides</v>
          </cell>
          <cell r="CT3" t="str">
            <v xml:space="preserve">calories </v>
          </cell>
          <cell r="CU3" t="str">
            <v>Protéines</v>
          </cell>
          <cell r="CV3" t="str">
            <v>Lipides</v>
          </cell>
          <cell r="CW3" t="str">
            <v>Glucides</v>
          </cell>
          <cell r="CX3" t="str">
            <v>Ingrédient 10</v>
          </cell>
          <cell r="CY3" t="str">
            <v>Quantités 10</v>
          </cell>
          <cell r="CZ3" t="str">
            <v xml:space="preserve">calories </v>
          </cell>
          <cell r="DA3" t="str">
            <v>Protéines</v>
          </cell>
          <cell r="DB3" t="str">
            <v>Lipides</v>
          </cell>
          <cell r="DC3" t="str">
            <v>Glucides</v>
          </cell>
          <cell r="DD3" t="str">
            <v xml:space="preserve">calories </v>
          </cell>
          <cell r="DE3" t="str">
            <v>Protéines</v>
          </cell>
          <cell r="DF3" t="str">
            <v>Lipides</v>
          </cell>
          <cell r="DG3" t="str">
            <v>Glucides</v>
          </cell>
          <cell r="DH3" t="str">
            <v>Ingrédient 11</v>
          </cell>
          <cell r="DI3" t="str">
            <v>Quantités 11</v>
          </cell>
          <cell r="DJ3" t="str">
            <v xml:space="preserve">calories </v>
          </cell>
          <cell r="DK3" t="str">
            <v>Protéines</v>
          </cell>
          <cell r="DL3" t="str">
            <v>Lipides</v>
          </cell>
          <cell r="DM3" t="str">
            <v>Glucides</v>
          </cell>
          <cell r="DN3" t="str">
            <v xml:space="preserve">calories </v>
          </cell>
          <cell r="DO3" t="str">
            <v>Protéines</v>
          </cell>
          <cell r="DP3" t="str">
            <v>Lipides</v>
          </cell>
          <cell r="DQ3" t="str">
            <v>Glucides</v>
          </cell>
          <cell r="DR3" t="str">
            <v>Ingrédient 12</v>
          </cell>
          <cell r="DS3" t="str">
            <v>Quantités 12</v>
          </cell>
          <cell r="DT3" t="str">
            <v xml:space="preserve">calories </v>
          </cell>
          <cell r="DU3" t="str">
            <v>Protéines</v>
          </cell>
          <cell r="DV3" t="str">
            <v>Lipides</v>
          </cell>
          <cell r="DW3" t="str">
            <v>Glucides</v>
          </cell>
          <cell r="DX3" t="str">
            <v xml:space="preserve">calories </v>
          </cell>
          <cell r="DY3" t="str">
            <v>Protéines</v>
          </cell>
          <cell r="DZ3" t="str">
            <v>Lipides</v>
          </cell>
          <cell r="EA3" t="str">
            <v>Glucides</v>
          </cell>
          <cell r="EB3" t="str">
            <v>Ingrédient 13</v>
          </cell>
          <cell r="EC3" t="str">
            <v>Quantités 13</v>
          </cell>
          <cell r="ED3" t="str">
            <v xml:space="preserve">calories </v>
          </cell>
          <cell r="EE3" t="str">
            <v>Protéines</v>
          </cell>
          <cell r="EF3" t="str">
            <v>Lipides</v>
          </cell>
          <cell r="EG3" t="str">
            <v>Glucides</v>
          </cell>
          <cell r="EH3" t="str">
            <v xml:space="preserve">calories </v>
          </cell>
          <cell r="EI3" t="str">
            <v>Protéines</v>
          </cell>
          <cell r="EJ3" t="str">
            <v>Lipides</v>
          </cell>
          <cell r="EK3" t="str">
            <v>Glucides</v>
          </cell>
          <cell r="EL3" t="str">
            <v>Ingrédient 14</v>
          </cell>
          <cell r="EM3" t="str">
            <v>Quantités 14</v>
          </cell>
          <cell r="EN3" t="str">
            <v xml:space="preserve">calories </v>
          </cell>
          <cell r="EO3" t="str">
            <v>Protéines</v>
          </cell>
          <cell r="EP3" t="str">
            <v>Lipides</v>
          </cell>
          <cell r="EQ3" t="str">
            <v>Glucides</v>
          </cell>
          <cell r="ER3" t="str">
            <v xml:space="preserve">calories </v>
          </cell>
          <cell r="ES3" t="str">
            <v>Protéines</v>
          </cell>
          <cell r="ET3" t="str">
            <v>Lipides</v>
          </cell>
          <cell r="EU3" t="str">
            <v>Glucides</v>
          </cell>
          <cell r="EV3" t="str">
            <v>Ingrédient 15</v>
          </cell>
          <cell r="EW3" t="str">
            <v>Quantités 15</v>
          </cell>
          <cell r="EX3" t="str">
            <v xml:space="preserve">calories </v>
          </cell>
          <cell r="EY3" t="str">
            <v>Protéines</v>
          </cell>
          <cell r="EZ3" t="str">
            <v>Lipides</v>
          </cell>
          <cell r="FA3" t="str">
            <v>Glucides</v>
          </cell>
          <cell r="FB3" t="str">
            <v xml:space="preserve">calories </v>
          </cell>
          <cell r="FC3" t="str">
            <v>Protéines</v>
          </cell>
          <cell r="FD3" t="str">
            <v>Lipides</v>
          </cell>
          <cell r="FE3" t="str">
            <v>Glucides</v>
          </cell>
          <cell r="FF3" t="str">
            <v>Ingrédient 16</v>
          </cell>
          <cell r="FG3" t="str">
            <v>Quantités 16</v>
          </cell>
          <cell r="FH3" t="str">
            <v xml:space="preserve">calories </v>
          </cell>
          <cell r="FI3" t="str">
            <v>Protéines</v>
          </cell>
          <cell r="FJ3" t="str">
            <v>Lipides</v>
          </cell>
          <cell r="FK3" t="str">
            <v>Glucides</v>
          </cell>
          <cell r="FL3" t="str">
            <v xml:space="preserve">calories </v>
          </cell>
          <cell r="FM3" t="str">
            <v>Protéines</v>
          </cell>
          <cell r="FN3" t="str">
            <v>Lipides</v>
          </cell>
          <cell r="FO3" t="str">
            <v>Glucides</v>
          </cell>
          <cell r="FP3" t="str">
            <v>Ingrédient 17</v>
          </cell>
          <cell r="FQ3" t="str">
            <v>Quantités 17</v>
          </cell>
          <cell r="FR3" t="str">
            <v xml:space="preserve">calories </v>
          </cell>
          <cell r="FS3" t="str">
            <v>Protéines</v>
          </cell>
          <cell r="FT3" t="str">
            <v>Lipides</v>
          </cell>
          <cell r="FU3" t="str">
            <v>Glucides</v>
          </cell>
          <cell r="FV3" t="str">
            <v xml:space="preserve">calories </v>
          </cell>
          <cell r="FW3" t="str">
            <v>Protéines</v>
          </cell>
          <cell r="FX3" t="str">
            <v>Lipides</v>
          </cell>
          <cell r="FY3" t="str">
            <v>Glucides</v>
          </cell>
          <cell r="FZ3" t="str">
            <v>Ingrédient 18</v>
          </cell>
          <cell r="GA3" t="str">
            <v>Quantités 18</v>
          </cell>
          <cell r="GB3" t="str">
            <v xml:space="preserve">calories </v>
          </cell>
          <cell r="GC3" t="str">
            <v>Protéines</v>
          </cell>
          <cell r="GD3" t="str">
            <v>Lipides</v>
          </cell>
          <cell r="GE3" t="str">
            <v>Glucides</v>
          </cell>
          <cell r="GF3" t="str">
            <v xml:space="preserve">calories </v>
          </cell>
          <cell r="GG3" t="str">
            <v>Protéines</v>
          </cell>
          <cell r="GH3" t="str">
            <v>Lipides</v>
          </cell>
          <cell r="GI3" t="str">
            <v>Glucides</v>
          </cell>
          <cell r="GJ3" t="str">
            <v>Ingrédient 19</v>
          </cell>
          <cell r="GK3" t="str">
            <v>Quantités 19</v>
          </cell>
          <cell r="GL3" t="str">
            <v xml:space="preserve">calories </v>
          </cell>
          <cell r="GM3" t="str">
            <v>Protéines</v>
          </cell>
          <cell r="GN3" t="str">
            <v>Lipides</v>
          </cell>
          <cell r="GO3" t="str">
            <v>Glucides</v>
          </cell>
          <cell r="GP3" t="str">
            <v xml:space="preserve">calories </v>
          </cell>
          <cell r="GQ3" t="str">
            <v>Protéines</v>
          </cell>
          <cell r="GR3" t="str">
            <v>Lipides</v>
          </cell>
          <cell r="GS3" t="str">
            <v>Glucides</v>
          </cell>
          <cell r="GT3" t="str">
            <v>Images</v>
          </cell>
          <cell r="GU3" t="str">
            <v>pour maj</v>
          </cell>
        </row>
        <row r="4">
          <cell r="E4" t="str">
            <v xml:space="preserve">Agneau Et Légumes </v>
          </cell>
          <cell r="F4" t="str">
            <v xml:space="preserve">Faire chauffer l'huile dans une casserole. Faire revenir oignon, ail, aubergine et poivron.
Ajouter la semoule et les dattes (hachées), faire revenir, verser le bouillon, porter à ébullition.
Baisser le feu, laisser mijoter env. 10 minutes. 
Incorporer persil, zeste et jus de citron, rectifier l'assaisonnement. 
Bien faire chauffer l’huile dans une poêle antiadhésive. 
Faire sauter la viande env. 2 min en remuant, assaisonner. 
Dresser les légumes avec les cubes d’agneau, parsemer de pistaches. </v>
          </cell>
          <cell r="H4">
            <v>403.48000000000008</v>
          </cell>
          <cell r="I4">
            <v>11.222</v>
          </cell>
          <cell r="J4">
            <v>15.585000000000001</v>
          </cell>
          <cell r="K4">
            <v>49.73</v>
          </cell>
          <cell r="L4" t="str">
            <v>Huile d'olive</v>
          </cell>
          <cell r="M4">
            <v>10</v>
          </cell>
          <cell r="N4">
            <v>80.900000000000006</v>
          </cell>
          <cell r="O4">
            <v>0</v>
          </cell>
          <cell r="P4">
            <v>8.99</v>
          </cell>
          <cell r="Q4">
            <v>0</v>
          </cell>
          <cell r="R4">
            <v>809</v>
          </cell>
          <cell r="S4">
            <v>0</v>
          </cell>
          <cell r="T4">
            <v>89.9</v>
          </cell>
          <cell r="U4">
            <v>0</v>
          </cell>
          <cell r="V4" t="str">
            <v>Oignon</v>
          </cell>
          <cell r="W4">
            <v>1</v>
          </cell>
          <cell r="X4">
            <v>0.39</v>
          </cell>
          <cell r="Y4">
            <v>1.3000000000000001E-2</v>
          </cell>
          <cell r="Z4">
            <v>2E-3</v>
          </cell>
          <cell r="AA4">
            <v>7.0000000000000007E-2</v>
          </cell>
          <cell r="AB4">
            <v>39</v>
          </cell>
          <cell r="AC4">
            <v>1.3</v>
          </cell>
          <cell r="AD4">
            <v>0.2</v>
          </cell>
          <cell r="AE4">
            <v>7</v>
          </cell>
          <cell r="AF4" t="str">
            <v>Ail</v>
          </cell>
          <cell r="AH4">
            <v>0</v>
          </cell>
          <cell r="AI4">
            <v>0</v>
          </cell>
          <cell r="AJ4">
            <v>0</v>
          </cell>
          <cell r="AK4">
            <v>0</v>
          </cell>
          <cell r="AL4">
            <v>136</v>
          </cell>
          <cell r="AM4">
            <v>7</v>
          </cell>
          <cell r="AN4">
            <v>0.5</v>
          </cell>
          <cell r="AO4">
            <v>24.5</v>
          </cell>
          <cell r="AP4" t="str">
            <v>Aubergine</v>
          </cell>
          <cell r="AQ4">
            <v>150</v>
          </cell>
          <cell r="AR4">
            <v>34.5</v>
          </cell>
          <cell r="AS4">
            <v>1.5</v>
          </cell>
          <cell r="AT4">
            <v>0.3</v>
          </cell>
          <cell r="AU4">
            <v>4.6500000000000004</v>
          </cell>
          <cell r="AV4">
            <v>23</v>
          </cell>
          <cell r="AW4">
            <v>1</v>
          </cell>
          <cell r="AX4">
            <v>0.2</v>
          </cell>
          <cell r="AY4">
            <v>3.1</v>
          </cell>
          <cell r="AZ4" t="str">
            <v>Poivron Rouge</v>
          </cell>
          <cell r="BA4">
            <v>150</v>
          </cell>
          <cell r="BB4">
            <v>48</v>
          </cell>
          <cell r="BC4">
            <v>1.35</v>
          </cell>
          <cell r="BD4">
            <v>0.6</v>
          </cell>
          <cell r="BE4">
            <v>7.8</v>
          </cell>
          <cell r="BF4">
            <v>32</v>
          </cell>
          <cell r="BG4">
            <v>0.9</v>
          </cell>
          <cell r="BH4">
            <v>0.4</v>
          </cell>
          <cell r="BI4">
            <v>5.2</v>
          </cell>
          <cell r="BJ4" t="str">
            <v>Semoule</v>
          </cell>
          <cell r="BK4">
            <v>40</v>
          </cell>
          <cell r="BL4">
            <v>140.4</v>
          </cell>
          <cell r="BM4">
            <v>5.04</v>
          </cell>
          <cell r="BN4">
            <v>0.48</v>
          </cell>
          <cell r="BO4">
            <v>28.16</v>
          </cell>
          <cell r="BP4">
            <v>351</v>
          </cell>
          <cell r="BQ4">
            <v>12.6</v>
          </cell>
          <cell r="BR4">
            <v>1.2</v>
          </cell>
          <cell r="BS4">
            <v>70.400000000000006</v>
          </cell>
          <cell r="BT4" t="str">
            <v>Datte Sèche</v>
          </cell>
          <cell r="BU4">
            <v>5</v>
          </cell>
          <cell r="BV4">
            <v>15.25</v>
          </cell>
          <cell r="BW4">
            <v>0.125</v>
          </cell>
          <cell r="BX4">
            <v>2.5000000000000001E-2</v>
          </cell>
          <cell r="BY4">
            <v>3.45</v>
          </cell>
          <cell r="BZ4">
            <v>305</v>
          </cell>
          <cell r="CA4">
            <v>2.5</v>
          </cell>
          <cell r="CB4">
            <v>0.5</v>
          </cell>
          <cell r="CC4">
            <v>69</v>
          </cell>
          <cell r="CD4" t="str">
            <v>Bouillon De Légumes</v>
          </cell>
          <cell r="CE4">
            <v>12</v>
          </cell>
          <cell r="CF4">
            <v>26.04</v>
          </cell>
          <cell r="CG4">
            <v>1.1639999999999999</v>
          </cell>
          <cell r="CH4">
            <v>0.64800000000000013</v>
          </cell>
          <cell r="CI4">
            <v>3.84</v>
          </cell>
          <cell r="CJ4">
            <v>217</v>
          </cell>
          <cell r="CK4">
            <v>9.6999999999999993</v>
          </cell>
          <cell r="CL4">
            <v>5.4</v>
          </cell>
          <cell r="CM4">
            <v>32</v>
          </cell>
          <cell r="CN4" t="str">
            <v xml:space="preserve">Persil </v>
          </cell>
          <cell r="CP4">
            <v>0</v>
          </cell>
          <cell r="CQ4">
            <v>0</v>
          </cell>
          <cell r="CR4">
            <v>0</v>
          </cell>
          <cell r="CS4">
            <v>0</v>
          </cell>
          <cell r="CT4">
            <v>56</v>
          </cell>
          <cell r="CU4">
            <v>3.9</v>
          </cell>
          <cell r="CV4">
            <v>0.5</v>
          </cell>
          <cell r="CW4">
            <v>6.8</v>
          </cell>
          <cell r="CX4" t="str">
            <v>Citron Bio</v>
          </cell>
          <cell r="CZ4">
            <v>0</v>
          </cell>
          <cell r="DA4">
            <v>0</v>
          </cell>
          <cell r="DB4">
            <v>0</v>
          </cell>
          <cell r="DC4">
            <v>0</v>
          </cell>
          <cell r="DD4">
            <v>0</v>
          </cell>
          <cell r="DE4">
            <v>0</v>
          </cell>
          <cell r="DF4">
            <v>0</v>
          </cell>
          <cell r="DG4">
            <v>0</v>
          </cell>
          <cell r="DH4" t="str">
            <v>Sel</v>
          </cell>
          <cell r="DJ4">
            <v>0</v>
          </cell>
          <cell r="DK4">
            <v>0</v>
          </cell>
          <cell r="DL4">
            <v>0</v>
          </cell>
          <cell r="DM4">
            <v>0</v>
          </cell>
          <cell r="DN4">
            <v>0</v>
          </cell>
          <cell r="DO4">
            <v>0</v>
          </cell>
          <cell r="DP4">
            <v>0</v>
          </cell>
          <cell r="DQ4">
            <v>0</v>
          </cell>
          <cell r="DR4" t="str">
            <v>agneau</v>
          </cell>
          <cell r="DS4">
            <v>120</v>
          </cell>
          <cell r="DT4">
            <v>0</v>
          </cell>
          <cell r="DU4">
            <v>0</v>
          </cell>
          <cell r="DV4">
            <v>0</v>
          </cell>
          <cell r="DW4">
            <v>0</v>
          </cell>
          <cell r="DX4">
            <v>0</v>
          </cell>
          <cell r="DY4">
            <v>0</v>
          </cell>
          <cell r="DZ4">
            <v>0</v>
          </cell>
          <cell r="EA4">
            <v>0</v>
          </cell>
          <cell r="EB4" t="str">
            <v>Pistache</v>
          </cell>
          <cell r="EC4">
            <v>10</v>
          </cell>
          <cell r="ED4">
            <v>58</v>
          </cell>
          <cell r="EE4">
            <v>2.0299999999999998</v>
          </cell>
          <cell r="EF4">
            <v>4.54</v>
          </cell>
          <cell r="EG4">
            <v>1.76</v>
          </cell>
          <cell r="EH4">
            <v>580</v>
          </cell>
          <cell r="EI4">
            <v>20.3</v>
          </cell>
          <cell r="EJ4">
            <v>45.4</v>
          </cell>
          <cell r="EK4">
            <v>17.600000000000001</v>
          </cell>
          <cell r="EL4" t="str">
            <v/>
          </cell>
          <cell r="EN4">
            <v>0</v>
          </cell>
          <cell r="EO4">
            <v>0</v>
          </cell>
          <cell r="EP4">
            <v>0</v>
          </cell>
          <cell r="EQ4">
            <v>0</v>
          </cell>
          <cell r="ER4">
            <v>0</v>
          </cell>
          <cell r="ES4">
            <v>0</v>
          </cell>
          <cell r="ET4">
            <v>0</v>
          </cell>
          <cell r="EU4">
            <v>0</v>
          </cell>
          <cell r="EV4" t="str">
            <v/>
          </cell>
          <cell r="EX4">
            <v>0</v>
          </cell>
          <cell r="EY4">
            <v>0</v>
          </cell>
          <cell r="EZ4">
            <v>0</v>
          </cell>
          <cell r="FA4">
            <v>0</v>
          </cell>
          <cell r="FB4">
            <v>0</v>
          </cell>
          <cell r="FC4">
            <v>0</v>
          </cell>
          <cell r="FD4">
            <v>0</v>
          </cell>
          <cell r="FE4">
            <v>0</v>
          </cell>
          <cell r="FF4" t="str">
            <v/>
          </cell>
          <cell r="FH4">
            <v>0</v>
          </cell>
          <cell r="FI4">
            <v>0</v>
          </cell>
          <cell r="FJ4">
            <v>0</v>
          </cell>
          <cell r="FK4">
            <v>0</v>
          </cell>
          <cell r="FL4">
            <v>0</v>
          </cell>
          <cell r="FM4">
            <v>0</v>
          </cell>
          <cell r="FN4">
            <v>0</v>
          </cell>
          <cell r="FO4">
            <v>0</v>
          </cell>
          <cell r="FR4">
            <v>0</v>
          </cell>
          <cell r="FS4">
            <v>0</v>
          </cell>
          <cell r="FT4">
            <v>0</v>
          </cell>
          <cell r="FU4">
            <v>0</v>
          </cell>
          <cell r="FV4">
            <v>0</v>
          </cell>
          <cell r="FW4">
            <v>0</v>
          </cell>
          <cell r="FX4">
            <v>0</v>
          </cell>
          <cell r="FY4">
            <v>0</v>
          </cell>
          <cell r="GB4">
            <v>0</v>
          </cell>
          <cell r="GC4">
            <v>0</v>
          </cell>
          <cell r="GD4">
            <v>0</v>
          </cell>
          <cell r="GE4">
            <v>0</v>
          </cell>
          <cell r="GF4">
            <v>0</v>
          </cell>
          <cell r="GG4">
            <v>0</v>
          </cell>
          <cell r="GH4">
            <v>0</v>
          </cell>
          <cell r="GI4">
            <v>0</v>
          </cell>
          <cell r="GL4">
            <v>0</v>
          </cell>
          <cell r="GM4">
            <v>0</v>
          </cell>
          <cell r="GN4">
            <v>0</v>
          </cell>
          <cell r="GO4">
            <v>0</v>
          </cell>
          <cell r="GP4">
            <v>0</v>
          </cell>
          <cell r="GQ4">
            <v>0</v>
          </cell>
          <cell r="GR4">
            <v>0</v>
          </cell>
          <cell r="GS4">
            <v>0</v>
          </cell>
          <cell r="GU4" t="str">
            <v xml:space="preserve">Agneau Et Légumes </v>
          </cell>
        </row>
        <row r="5">
          <cell r="E5" t="str">
            <v>Amande &amp; Fruits</v>
          </cell>
          <cell r="F5" t="str">
            <v>Pas de recettes</v>
          </cell>
          <cell r="H5">
            <v>172.3</v>
          </cell>
          <cell r="I5">
            <v>8.3000000000000007</v>
          </cell>
          <cell r="J5">
            <v>10.190000000000001</v>
          </cell>
          <cell r="K5">
            <v>10.050000000000001</v>
          </cell>
          <cell r="L5" t="str">
            <v>Amande</v>
          </cell>
          <cell r="M5">
            <v>20</v>
          </cell>
          <cell r="N5">
            <v>115.2</v>
          </cell>
          <cell r="O5">
            <v>4.24</v>
          </cell>
          <cell r="P5">
            <v>9.98</v>
          </cell>
          <cell r="Q5">
            <v>0.8</v>
          </cell>
          <cell r="R5">
            <v>576</v>
          </cell>
          <cell r="S5">
            <v>21.2</v>
          </cell>
          <cell r="T5">
            <v>49.9</v>
          </cell>
          <cell r="U5">
            <v>4</v>
          </cell>
          <cell r="V5" t="str">
            <v>Mandarine</v>
          </cell>
          <cell r="W5">
            <v>80</v>
          </cell>
          <cell r="X5">
            <v>37.6</v>
          </cell>
          <cell r="Y5">
            <v>0.56000000000000005</v>
          </cell>
          <cell r="Z5">
            <v>0.16</v>
          </cell>
          <cell r="AA5">
            <v>8</v>
          </cell>
          <cell r="AB5">
            <v>47</v>
          </cell>
          <cell r="AC5">
            <v>0.7</v>
          </cell>
          <cell r="AD5">
            <v>0.2</v>
          </cell>
          <cell r="AE5">
            <v>10</v>
          </cell>
          <cell r="AF5" t="str">
            <v>Café Noir Non Sucré</v>
          </cell>
          <cell r="AH5">
            <v>0</v>
          </cell>
          <cell r="AI5">
            <v>0</v>
          </cell>
          <cell r="AJ5">
            <v>0</v>
          </cell>
          <cell r="AK5">
            <v>0</v>
          </cell>
          <cell r="AL5">
            <v>2</v>
          </cell>
          <cell r="AM5">
            <v>0.1</v>
          </cell>
          <cell r="AN5">
            <v>0</v>
          </cell>
          <cell r="AO5">
            <v>0.3</v>
          </cell>
          <cell r="AP5" t="str">
            <v>Lait Protéiné</v>
          </cell>
          <cell r="AQ5">
            <v>50</v>
          </cell>
          <cell r="AR5">
            <v>19.5</v>
          </cell>
          <cell r="AS5">
            <v>3.5</v>
          </cell>
          <cell r="AT5">
            <v>0.05</v>
          </cell>
          <cell r="AU5">
            <v>1.25</v>
          </cell>
          <cell r="AV5">
            <v>39</v>
          </cell>
          <cell r="AW5">
            <v>7</v>
          </cell>
          <cell r="AX5">
            <v>0.1</v>
          </cell>
          <cell r="AY5">
            <v>2.5</v>
          </cell>
          <cell r="AZ5" t="str">
            <v/>
          </cell>
          <cell r="BB5">
            <v>0</v>
          </cell>
          <cell r="BC5">
            <v>0</v>
          </cell>
          <cell r="BD5">
            <v>0</v>
          </cell>
          <cell r="BE5">
            <v>0</v>
          </cell>
          <cell r="BF5">
            <v>0</v>
          </cell>
          <cell r="BG5">
            <v>0</v>
          </cell>
          <cell r="BH5">
            <v>0</v>
          </cell>
          <cell r="BI5">
            <v>0</v>
          </cell>
          <cell r="BJ5" t="str">
            <v/>
          </cell>
          <cell r="BL5">
            <v>0</v>
          </cell>
          <cell r="BM5">
            <v>0</v>
          </cell>
          <cell r="BN5">
            <v>0</v>
          </cell>
          <cell r="BO5">
            <v>0</v>
          </cell>
          <cell r="BP5">
            <v>0</v>
          </cell>
          <cell r="BQ5">
            <v>0</v>
          </cell>
          <cell r="BR5">
            <v>0</v>
          </cell>
          <cell r="BS5">
            <v>0</v>
          </cell>
          <cell r="BT5" t="str">
            <v/>
          </cell>
          <cell r="BV5">
            <v>0</v>
          </cell>
          <cell r="BW5">
            <v>0</v>
          </cell>
          <cell r="BX5">
            <v>0</v>
          </cell>
          <cell r="BY5">
            <v>0</v>
          </cell>
          <cell r="BZ5">
            <v>0</v>
          </cell>
          <cell r="CA5">
            <v>0</v>
          </cell>
          <cell r="CB5">
            <v>0</v>
          </cell>
          <cell r="CC5">
            <v>0</v>
          </cell>
          <cell r="CD5" t="str">
            <v/>
          </cell>
          <cell r="CF5">
            <v>0</v>
          </cell>
          <cell r="CG5">
            <v>0</v>
          </cell>
          <cell r="CH5">
            <v>0</v>
          </cell>
          <cell r="CI5">
            <v>0</v>
          </cell>
          <cell r="CJ5">
            <v>0</v>
          </cell>
          <cell r="CK5">
            <v>0</v>
          </cell>
          <cell r="CL5">
            <v>0</v>
          </cell>
          <cell r="CM5">
            <v>0</v>
          </cell>
          <cell r="CN5" t="str">
            <v/>
          </cell>
          <cell r="CP5">
            <v>0</v>
          </cell>
          <cell r="CQ5">
            <v>0</v>
          </cell>
          <cell r="CR5">
            <v>0</v>
          </cell>
          <cell r="CS5">
            <v>0</v>
          </cell>
          <cell r="CT5">
            <v>0</v>
          </cell>
          <cell r="CU5">
            <v>0</v>
          </cell>
          <cell r="CV5">
            <v>0</v>
          </cell>
          <cell r="CW5">
            <v>0</v>
          </cell>
          <cell r="CX5" t="str">
            <v/>
          </cell>
          <cell r="CZ5">
            <v>0</v>
          </cell>
          <cell r="DA5">
            <v>0</v>
          </cell>
          <cell r="DB5">
            <v>0</v>
          </cell>
          <cell r="DC5">
            <v>0</v>
          </cell>
          <cell r="DD5">
            <v>0</v>
          </cell>
          <cell r="DE5">
            <v>0</v>
          </cell>
          <cell r="DF5">
            <v>0</v>
          </cell>
          <cell r="DG5">
            <v>0</v>
          </cell>
          <cell r="DH5" t="str">
            <v/>
          </cell>
          <cell r="DJ5">
            <v>0</v>
          </cell>
          <cell r="DK5">
            <v>0</v>
          </cell>
          <cell r="DL5">
            <v>0</v>
          </cell>
          <cell r="DM5">
            <v>0</v>
          </cell>
          <cell r="DN5">
            <v>0</v>
          </cell>
          <cell r="DO5">
            <v>0</v>
          </cell>
          <cell r="DP5">
            <v>0</v>
          </cell>
          <cell r="DQ5">
            <v>0</v>
          </cell>
          <cell r="DR5" t="str">
            <v/>
          </cell>
          <cell r="DT5">
            <v>0</v>
          </cell>
          <cell r="DU5">
            <v>0</v>
          </cell>
          <cell r="DV5">
            <v>0</v>
          </cell>
          <cell r="DW5">
            <v>0</v>
          </cell>
          <cell r="DX5">
            <v>0</v>
          </cell>
          <cell r="DY5">
            <v>0</v>
          </cell>
          <cell r="DZ5">
            <v>0</v>
          </cell>
          <cell r="EA5">
            <v>0</v>
          </cell>
          <cell r="EB5" t="str">
            <v/>
          </cell>
          <cell r="ED5">
            <v>0</v>
          </cell>
          <cell r="EE5">
            <v>0</v>
          </cell>
          <cell r="EF5">
            <v>0</v>
          </cell>
          <cell r="EG5">
            <v>0</v>
          </cell>
          <cell r="EH5">
            <v>0</v>
          </cell>
          <cell r="EI5">
            <v>0</v>
          </cell>
          <cell r="EJ5">
            <v>0</v>
          </cell>
          <cell r="EK5">
            <v>0</v>
          </cell>
          <cell r="EL5" t="str">
            <v/>
          </cell>
          <cell r="EN5">
            <v>0</v>
          </cell>
          <cell r="EO5">
            <v>0</v>
          </cell>
          <cell r="EP5">
            <v>0</v>
          </cell>
          <cell r="EQ5">
            <v>0</v>
          </cell>
          <cell r="ER5">
            <v>0</v>
          </cell>
          <cell r="ES5">
            <v>0</v>
          </cell>
          <cell r="ET5">
            <v>0</v>
          </cell>
          <cell r="EU5">
            <v>0</v>
          </cell>
          <cell r="EV5" t="str">
            <v/>
          </cell>
          <cell r="EX5">
            <v>0</v>
          </cell>
          <cell r="EY5">
            <v>0</v>
          </cell>
          <cell r="EZ5">
            <v>0</v>
          </cell>
          <cell r="FA5">
            <v>0</v>
          </cell>
          <cell r="FB5">
            <v>0</v>
          </cell>
          <cell r="FC5">
            <v>0</v>
          </cell>
          <cell r="FD5">
            <v>0</v>
          </cell>
          <cell r="FE5">
            <v>0</v>
          </cell>
          <cell r="FF5" t="str">
            <v/>
          </cell>
          <cell r="FH5">
            <v>0</v>
          </cell>
          <cell r="FI5">
            <v>0</v>
          </cell>
          <cell r="FJ5">
            <v>0</v>
          </cell>
          <cell r="FK5">
            <v>0</v>
          </cell>
          <cell r="FL5">
            <v>0</v>
          </cell>
          <cell r="FM5">
            <v>0</v>
          </cell>
          <cell r="FN5">
            <v>0</v>
          </cell>
          <cell r="FO5">
            <v>0</v>
          </cell>
          <cell r="FR5">
            <v>0</v>
          </cell>
          <cell r="FS5">
            <v>0</v>
          </cell>
          <cell r="FT5">
            <v>0</v>
          </cell>
          <cell r="FU5">
            <v>0</v>
          </cell>
          <cell r="FV5">
            <v>0</v>
          </cell>
          <cell r="FW5">
            <v>0</v>
          </cell>
          <cell r="FX5">
            <v>0</v>
          </cell>
          <cell r="FY5">
            <v>0</v>
          </cell>
          <cell r="GB5">
            <v>0</v>
          </cell>
          <cell r="GC5">
            <v>0</v>
          </cell>
          <cell r="GD5">
            <v>0</v>
          </cell>
          <cell r="GE5">
            <v>0</v>
          </cell>
          <cell r="GF5">
            <v>0</v>
          </cell>
          <cell r="GG5">
            <v>0</v>
          </cell>
          <cell r="GH5">
            <v>0</v>
          </cell>
          <cell r="GI5">
            <v>0</v>
          </cell>
          <cell r="GL5">
            <v>0</v>
          </cell>
          <cell r="GM5">
            <v>0</v>
          </cell>
          <cell r="GN5">
            <v>0</v>
          </cell>
          <cell r="GO5">
            <v>0</v>
          </cell>
          <cell r="GP5">
            <v>0</v>
          </cell>
          <cell r="GQ5">
            <v>0</v>
          </cell>
          <cell r="GR5">
            <v>0</v>
          </cell>
          <cell r="GS5">
            <v>0</v>
          </cell>
          <cell r="GT5" t="str">
            <v>C:\\Users\\kenou\\OneDrive\\2019_MNFC_Recettes\\Image\\fraise.jfif</v>
          </cell>
          <cell r="GU5" t="str">
            <v>Amande &amp; Fruits</v>
          </cell>
        </row>
        <row r="6">
          <cell r="E6" t="str">
            <v>Amande &amp; Lait</v>
          </cell>
          <cell r="F6" t="str">
            <v>Pas de recettes</v>
          </cell>
          <cell r="H6">
            <v>193.2</v>
          </cell>
          <cell r="I6">
            <v>18.240000000000002</v>
          </cell>
          <cell r="J6">
            <v>10.18</v>
          </cell>
          <cell r="K6">
            <v>5.8</v>
          </cell>
          <cell r="L6" t="str">
            <v>Lait Protéiné</v>
          </cell>
          <cell r="M6">
            <v>200</v>
          </cell>
          <cell r="N6">
            <v>78</v>
          </cell>
          <cell r="O6">
            <v>14</v>
          </cell>
          <cell r="P6">
            <v>0.2</v>
          </cell>
          <cell r="Q6">
            <v>5</v>
          </cell>
          <cell r="R6">
            <v>39</v>
          </cell>
          <cell r="S6">
            <v>7</v>
          </cell>
          <cell r="T6">
            <v>0.1</v>
          </cell>
          <cell r="U6">
            <v>2.5</v>
          </cell>
          <cell r="V6" t="str">
            <v>Amande</v>
          </cell>
          <cell r="W6">
            <v>20</v>
          </cell>
          <cell r="X6">
            <v>115.2</v>
          </cell>
          <cell r="Y6">
            <v>4.24</v>
          </cell>
          <cell r="Z6">
            <v>9.98</v>
          </cell>
          <cell r="AA6">
            <v>0.8</v>
          </cell>
          <cell r="AB6">
            <v>576</v>
          </cell>
          <cell r="AC6">
            <v>21.2</v>
          </cell>
          <cell r="AD6">
            <v>49.9</v>
          </cell>
          <cell r="AE6">
            <v>4</v>
          </cell>
          <cell r="AF6" t="str">
            <v/>
          </cell>
          <cell r="AH6">
            <v>0</v>
          </cell>
          <cell r="AI6">
            <v>0</v>
          </cell>
          <cell r="AJ6">
            <v>0</v>
          </cell>
          <cell r="AK6">
            <v>0</v>
          </cell>
          <cell r="AL6">
            <v>0</v>
          </cell>
          <cell r="AM6">
            <v>0</v>
          </cell>
          <cell r="AN6">
            <v>0</v>
          </cell>
          <cell r="AO6">
            <v>0</v>
          </cell>
          <cell r="AP6" t="str">
            <v/>
          </cell>
          <cell r="AR6">
            <v>0</v>
          </cell>
          <cell r="AS6">
            <v>0</v>
          </cell>
          <cell r="AT6">
            <v>0</v>
          </cell>
          <cell r="AU6">
            <v>0</v>
          </cell>
          <cell r="AV6">
            <v>0</v>
          </cell>
          <cell r="AW6">
            <v>0</v>
          </cell>
          <cell r="AX6">
            <v>0</v>
          </cell>
          <cell r="AY6">
            <v>0</v>
          </cell>
          <cell r="AZ6" t="str">
            <v/>
          </cell>
          <cell r="BB6">
            <v>0</v>
          </cell>
          <cell r="BC6">
            <v>0</v>
          </cell>
          <cell r="BD6">
            <v>0</v>
          </cell>
          <cell r="BE6">
            <v>0</v>
          </cell>
          <cell r="BF6">
            <v>0</v>
          </cell>
          <cell r="BG6">
            <v>0</v>
          </cell>
          <cell r="BH6">
            <v>0</v>
          </cell>
          <cell r="BI6">
            <v>0</v>
          </cell>
          <cell r="BJ6" t="str">
            <v/>
          </cell>
          <cell r="BL6">
            <v>0</v>
          </cell>
          <cell r="BM6">
            <v>0</v>
          </cell>
          <cell r="BN6">
            <v>0</v>
          </cell>
          <cell r="BO6">
            <v>0</v>
          </cell>
          <cell r="BP6">
            <v>0</v>
          </cell>
          <cell r="BQ6">
            <v>0</v>
          </cell>
          <cell r="BR6">
            <v>0</v>
          </cell>
          <cell r="BS6">
            <v>0</v>
          </cell>
          <cell r="BT6" t="str">
            <v/>
          </cell>
          <cell r="BV6">
            <v>0</v>
          </cell>
          <cell r="BW6">
            <v>0</v>
          </cell>
          <cell r="BX6">
            <v>0</v>
          </cell>
          <cell r="BY6">
            <v>0</v>
          </cell>
          <cell r="BZ6">
            <v>0</v>
          </cell>
          <cell r="CA6">
            <v>0</v>
          </cell>
          <cell r="CB6">
            <v>0</v>
          </cell>
          <cell r="CC6">
            <v>0</v>
          </cell>
          <cell r="CD6" t="str">
            <v/>
          </cell>
          <cell r="CF6">
            <v>0</v>
          </cell>
          <cell r="CG6">
            <v>0</v>
          </cell>
          <cell r="CH6">
            <v>0</v>
          </cell>
          <cell r="CI6">
            <v>0</v>
          </cell>
          <cell r="CJ6">
            <v>0</v>
          </cell>
          <cell r="CK6">
            <v>0</v>
          </cell>
          <cell r="CL6">
            <v>0</v>
          </cell>
          <cell r="CM6">
            <v>0</v>
          </cell>
          <cell r="CN6" t="str">
            <v/>
          </cell>
          <cell r="CP6">
            <v>0</v>
          </cell>
          <cell r="CQ6">
            <v>0</v>
          </cell>
          <cell r="CR6">
            <v>0</v>
          </cell>
          <cell r="CS6">
            <v>0</v>
          </cell>
          <cell r="CT6">
            <v>0</v>
          </cell>
          <cell r="CU6">
            <v>0</v>
          </cell>
          <cell r="CV6">
            <v>0</v>
          </cell>
          <cell r="CW6">
            <v>0</v>
          </cell>
          <cell r="CX6" t="str">
            <v/>
          </cell>
          <cell r="CZ6">
            <v>0</v>
          </cell>
          <cell r="DA6">
            <v>0</v>
          </cell>
          <cell r="DB6">
            <v>0</v>
          </cell>
          <cell r="DC6">
            <v>0</v>
          </cell>
          <cell r="DD6">
            <v>0</v>
          </cell>
          <cell r="DE6">
            <v>0</v>
          </cell>
          <cell r="DF6">
            <v>0</v>
          </cell>
          <cell r="DG6">
            <v>0</v>
          </cell>
          <cell r="DH6" t="str">
            <v/>
          </cell>
          <cell r="DJ6">
            <v>0</v>
          </cell>
          <cell r="DK6">
            <v>0</v>
          </cell>
          <cell r="DL6">
            <v>0</v>
          </cell>
          <cell r="DM6">
            <v>0</v>
          </cell>
          <cell r="DN6">
            <v>0</v>
          </cell>
          <cell r="DO6">
            <v>0</v>
          </cell>
          <cell r="DP6">
            <v>0</v>
          </cell>
          <cell r="DQ6">
            <v>0</v>
          </cell>
          <cell r="DR6" t="str">
            <v/>
          </cell>
          <cell r="DT6">
            <v>0</v>
          </cell>
          <cell r="DU6">
            <v>0</v>
          </cell>
          <cell r="DV6">
            <v>0</v>
          </cell>
          <cell r="DW6">
            <v>0</v>
          </cell>
          <cell r="DX6">
            <v>0</v>
          </cell>
          <cell r="DY6">
            <v>0</v>
          </cell>
          <cell r="DZ6">
            <v>0</v>
          </cell>
          <cell r="EA6">
            <v>0</v>
          </cell>
          <cell r="EB6" t="str">
            <v/>
          </cell>
          <cell r="ED6">
            <v>0</v>
          </cell>
          <cell r="EE6">
            <v>0</v>
          </cell>
          <cell r="EF6">
            <v>0</v>
          </cell>
          <cell r="EG6">
            <v>0</v>
          </cell>
          <cell r="EH6">
            <v>0</v>
          </cell>
          <cell r="EI6">
            <v>0</v>
          </cell>
          <cell r="EJ6">
            <v>0</v>
          </cell>
          <cell r="EK6">
            <v>0</v>
          </cell>
          <cell r="EL6" t="str">
            <v/>
          </cell>
          <cell r="EN6">
            <v>0</v>
          </cell>
          <cell r="EO6">
            <v>0</v>
          </cell>
          <cell r="EP6">
            <v>0</v>
          </cell>
          <cell r="EQ6">
            <v>0</v>
          </cell>
          <cell r="ER6">
            <v>0</v>
          </cell>
          <cell r="ES6">
            <v>0</v>
          </cell>
          <cell r="ET6">
            <v>0</v>
          </cell>
          <cell r="EU6">
            <v>0</v>
          </cell>
          <cell r="EV6" t="str">
            <v/>
          </cell>
          <cell r="EX6">
            <v>0</v>
          </cell>
          <cell r="EY6">
            <v>0</v>
          </cell>
          <cell r="EZ6">
            <v>0</v>
          </cell>
          <cell r="FA6">
            <v>0</v>
          </cell>
          <cell r="FB6">
            <v>0</v>
          </cell>
          <cell r="FC6">
            <v>0</v>
          </cell>
          <cell r="FD6">
            <v>0</v>
          </cell>
          <cell r="FE6">
            <v>0</v>
          </cell>
          <cell r="FF6" t="str">
            <v/>
          </cell>
          <cell r="FH6">
            <v>0</v>
          </cell>
          <cell r="FI6">
            <v>0</v>
          </cell>
          <cell r="FJ6">
            <v>0</v>
          </cell>
          <cell r="FK6">
            <v>0</v>
          </cell>
          <cell r="FL6">
            <v>0</v>
          </cell>
          <cell r="FM6">
            <v>0</v>
          </cell>
          <cell r="FN6">
            <v>0</v>
          </cell>
          <cell r="FO6">
            <v>0</v>
          </cell>
          <cell r="FR6">
            <v>0</v>
          </cell>
          <cell r="FS6">
            <v>0</v>
          </cell>
          <cell r="FT6">
            <v>0</v>
          </cell>
          <cell r="FU6">
            <v>0</v>
          </cell>
          <cell r="FV6">
            <v>0</v>
          </cell>
          <cell r="FW6">
            <v>0</v>
          </cell>
          <cell r="FX6">
            <v>0</v>
          </cell>
          <cell r="FY6">
            <v>0</v>
          </cell>
          <cell r="GB6">
            <v>0</v>
          </cell>
          <cell r="GC6">
            <v>0</v>
          </cell>
          <cell r="GD6">
            <v>0</v>
          </cell>
          <cell r="GE6">
            <v>0</v>
          </cell>
          <cell r="GF6">
            <v>0</v>
          </cell>
          <cell r="GG6">
            <v>0</v>
          </cell>
          <cell r="GH6">
            <v>0</v>
          </cell>
          <cell r="GI6">
            <v>0</v>
          </cell>
          <cell r="GL6">
            <v>0</v>
          </cell>
          <cell r="GM6">
            <v>0</v>
          </cell>
          <cell r="GN6">
            <v>0</v>
          </cell>
          <cell r="GO6">
            <v>0</v>
          </cell>
          <cell r="GP6">
            <v>0</v>
          </cell>
          <cell r="GQ6">
            <v>0</v>
          </cell>
          <cell r="GR6">
            <v>0</v>
          </cell>
          <cell r="GS6">
            <v>0</v>
          </cell>
          <cell r="GT6" t="str">
            <v>C:\\Users\\kenou\\OneDrive\\2019_MNFC_Recettes\\Image\\laitprotéinéoh.png</v>
          </cell>
          <cell r="GU6" t="str">
            <v>Amande &amp; Lait</v>
          </cell>
        </row>
        <row r="7">
          <cell r="E7" t="str">
            <v>Apéro Dinatoire</v>
          </cell>
          <cell r="F7" t="str">
            <v>Pas de recettes</v>
          </cell>
          <cell r="H7">
            <v>595.45000000000005</v>
          </cell>
          <cell r="I7">
            <v>31.235000000000003</v>
          </cell>
          <cell r="J7">
            <v>35.115000000000002</v>
          </cell>
          <cell r="K7">
            <v>27.695</v>
          </cell>
          <cell r="L7" t="str">
            <v>Tomate</v>
          </cell>
          <cell r="M7">
            <v>50</v>
          </cell>
          <cell r="N7">
            <v>10.5</v>
          </cell>
          <cell r="O7">
            <v>0.4</v>
          </cell>
          <cell r="P7">
            <v>0.15</v>
          </cell>
          <cell r="Q7">
            <v>1.6</v>
          </cell>
          <cell r="R7">
            <v>21</v>
          </cell>
          <cell r="S7">
            <v>0.8</v>
          </cell>
          <cell r="T7">
            <v>0.3</v>
          </cell>
          <cell r="U7">
            <v>3.2</v>
          </cell>
          <cell r="V7" t="str">
            <v>Concombre</v>
          </cell>
          <cell r="W7">
            <v>50</v>
          </cell>
          <cell r="X7">
            <v>6.5</v>
          </cell>
          <cell r="Y7">
            <v>0.35</v>
          </cell>
          <cell r="Z7">
            <v>0.05</v>
          </cell>
          <cell r="AA7">
            <v>1</v>
          </cell>
          <cell r="AB7">
            <v>13</v>
          </cell>
          <cell r="AC7">
            <v>0.7</v>
          </cell>
          <cell r="AD7">
            <v>0.1</v>
          </cell>
          <cell r="AE7">
            <v>2</v>
          </cell>
          <cell r="AF7" t="str">
            <v>Carotte</v>
          </cell>
          <cell r="AG7">
            <v>50</v>
          </cell>
          <cell r="AH7">
            <v>19</v>
          </cell>
          <cell r="AI7">
            <v>0.4</v>
          </cell>
          <cell r="AJ7">
            <v>0.15</v>
          </cell>
          <cell r="AK7">
            <v>3.3</v>
          </cell>
          <cell r="AL7">
            <v>38</v>
          </cell>
          <cell r="AM7">
            <v>0.8</v>
          </cell>
          <cell r="AN7">
            <v>0.3</v>
          </cell>
          <cell r="AO7">
            <v>6.6</v>
          </cell>
          <cell r="AP7" t="str">
            <v>Viande Des Grisons</v>
          </cell>
          <cell r="AQ7">
            <v>25</v>
          </cell>
          <cell r="AR7">
            <v>47.75</v>
          </cell>
          <cell r="AS7">
            <v>10</v>
          </cell>
          <cell r="AT7">
            <v>0.75</v>
          </cell>
          <cell r="AU7">
            <v>0.25</v>
          </cell>
          <cell r="AV7">
            <v>191</v>
          </cell>
          <cell r="AW7">
            <v>40</v>
          </cell>
          <cell r="AX7">
            <v>3</v>
          </cell>
          <cell r="AY7">
            <v>1</v>
          </cell>
          <cell r="AZ7" t="str">
            <v>Olives Noires</v>
          </cell>
          <cell r="BA7">
            <v>20</v>
          </cell>
          <cell r="BB7">
            <v>30</v>
          </cell>
          <cell r="BC7">
            <v>0.18</v>
          </cell>
          <cell r="BD7">
            <v>2.8</v>
          </cell>
          <cell r="BE7">
            <v>0.6</v>
          </cell>
          <cell r="BF7">
            <v>150</v>
          </cell>
          <cell r="BG7">
            <v>0.9</v>
          </cell>
          <cell r="BH7">
            <v>14</v>
          </cell>
          <cell r="BI7">
            <v>3</v>
          </cell>
          <cell r="BJ7" t="str">
            <v>Pain Aux Noix</v>
          </cell>
          <cell r="BK7">
            <v>50</v>
          </cell>
          <cell r="BL7">
            <v>169</v>
          </cell>
          <cell r="BM7">
            <v>4.45</v>
          </cell>
          <cell r="BN7">
            <v>9.3000000000000007</v>
          </cell>
          <cell r="BO7">
            <v>15.45</v>
          </cell>
          <cell r="BP7">
            <v>338</v>
          </cell>
          <cell r="BQ7">
            <v>8.9</v>
          </cell>
          <cell r="BR7">
            <v>18.600000000000001</v>
          </cell>
          <cell r="BS7">
            <v>30.9</v>
          </cell>
          <cell r="BT7" t="str">
            <v>Mayonnaise Light</v>
          </cell>
          <cell r="BU7">
            <v>10</v>
          </cell>
          <cell r="BV7">
            <v>31.1</v>
          </cell>
          <cell r="BW7">
            <v>0.39</v>
          </cell>
          <cell r="BX7">
            <v>0</v>
          </cell>
          <cell r="BY7">
            <v>0</v>
          </cell>
          <cell r="BZ7">
            <v>311</v>
          </cell>
          <cell r="CA7">
            <v>3.9</v>
          </cell>
          <cell r="CB7">
            <v>0</v>
          </cell>
          <cell r="CC7">
            <v>0</v>
          </cell>
          <cell r="CD7" t="str">
            <v>Gruyère</v>
          </cell>
          <cell r="CE7">
            <v>25</v>
          </cell>
          <cell r="CF7">
            <v>99.75</v>
          </cell>
          <cell r="CG7">
            <v>6.75</v>
          </cell>
          <cell r="CH7">
            <v>8</v>
          </cell>
          <cell r="CI7">
            <v>0</v>
          </cell>
          <cell r="CJ7">
            <v>399</v>
          </cell>
          <cell r="CK7">
            <v>27</v>
          </cell>
          <cell r="CL7">
            <v>32</v>
          </cell>
          <cell r="CM7">
            <v>0</v>
          </cell>
          <cell r="CN7" t="str">
            <v>Mozzarella</v>
          </cell>
          <cell r="CO7">
            <v>25</v>
          </cell>
          <cell r="CP7">
            <v>63.25</v>
          </cell>
          <cell r="CQ7">
            <v>4.6749999999999998</v>
          </cell>
          <cell r="CR7">
            <v>4.875</v>
          </cell>
          <cell r="CS7">
            <v>0.17499999999999999</v>
          </cell>
          <cell r="CT7">
            <v>253</v>
          </cell>
          <cell r="CU7">
            <v>18.7</v>
          </cell>
          <cell r="CV7">
            <v>19.5</v>
          </cell>
          <cell r="CW7">
            <v>0.7</v>
          </cell>
          <cell r="CX7" t="str">
            <v>Noix De Cajou</v>
          </cell>
          <cell r="CY7">
            <v>20</v>
          </cell>
          <cell r="CZ7">
            <v>118.6</v>
          </cell>
          <cell r="DA7">
            <v>3.64</v>
          </cell>
          <cell r="DB7">
            <v>9.0399999999999991</v>
          </cell>
          <cell r="DC7">
            <v>5.32</v>
          </cell>
          <cell r="DD7">
            <v>593</v>
          </cell>
          <cell r="DE7">
            <v>18.2</v>
          </cell>
          <cell r="DF7">
            <v>45.2</v>
          </cell>
          <cell r="DG7">
            <v>26.6</v>
          </cell>
          <cell r="DH7" t="str">
            <v/>
          </cell>
          <cell r="DJ7">
            <v>0</v>
          </cell>
          <cell r="DK7">
            <v>0</v>
          </cell>
          <cell r="DL7">
            <v>0</v>
          </cell>
          <cell r="DM7">
            <v>0</v>
          </cell>
          <cell r="DN7">
            <v>0</v>
          </cell>
          <cell r="DO7">
            <v>0</v>
          </cell>
          <cell r="DP7">
            <v>0</v>
          </cell>
          <cell r="DQ7">
            <v>0</v>
          </cell>
          <cell r="DR7" t="str">
            <v/>
          </cell>
          <cell r="DT7">
            <v>0</v>
          </cell>
          <cell r="DU7">
            <v>0</v>
          </cell>
          <cell r="DV7">
            <v>0</v>
          </cell>
          <cell r="DW7">
            <v>0</v>
          </cell>
          <cell r="DX7">
            <v>0</v>
          </cell>
          <cell r="DY7">
            <v>0</v>
          </cell>
          <cell r="DZ7">
            <v>0</v>
          </cell>
          <cell r="EA7">
            <v>0</v>
          </cell>
          <cell r="EB7" t="str">
            <v/>
          </cell>
          <cell r="ED7">
            <v>0</v>
          </cell>
          <cell r="EE7">
            <v>0</v>
          </cell>
          <cell r="EF7">
            <v>0</v>
          </cell>
          <cell r="EG7">
            <v>0</v>
          </cell>
          <cell r="EH7">
            <v>0</v>
          </cell>
          <cell r="EI7">
            <v>0</v>
          </cell>
          <cell r="EJ7">
            <v>0</v>
          </cell>
          <cell r="EK7">
            <v>0</v>
          </cell>
          <cell r="EL7" t="str">
            <v/>
          </cell>
          <cell r="EN7">
            <v>0</v>
          </cell>
          <cell r="EO7">
            <v>0</v>
          </cell>
          <cell r="EP7">
            <v>0</v>
          </cell>
          <cell r="EQ7">
            <v>0</v>
          </cell>
          <cell r="ER7">
            <v>0</v>
          </cell>
          <cell r="ES7">
            <v>0</v>
          </cell>
          <cell r="ET7">
            <v>0</v>
          </cell>
          <cell r="EU7">
            <v>0</v>
          </cell>
          <cell r="EV7" t="str">
            <v/>
          </cell>
          <cell r="EX7">
            <v>0</v>
          </cell>
          <cell r="EY7">
            <v>0</v>
          </cell>
          <cell r="EZ7">
            <v>0</v>
          </cell>
          <cell r="FA7">
            <v>0</v>
          </cell>
          <cell r="FB7">
            <v>0</v>
          </cell>
          <cell r="FC7">
            <v>0</v>
          </cell>
          <cell r="FD7">
            <v>0</v>
          </cell>
          <cell r="FE7">
            <v>0</v>
          </cell>
          <cell r="FF7" t="str">
            <v/>
          </cell>
          <cell r="FH7">
            <v>0</v>
          </cell>
          <cell r="FI7">
            <v>0</v>
          </cell>
          <cell r="FJ7">
            <v>0</v>
          </cell>
          <cell r="FK7">
            <v>0</v>
          </cell>
          <cell r="FL7">
            <v>0</v>
          </cell>
          <cell r="FM7">
            <v>0</v>
          </cell>
          <cell r="FN7">
            <v>0</v>
          </cell>
          <cell r="FO7">
            <v>0</v>
          </cell>
          <cell r="FR7">
            <v>0</v>
          </cell>
          <cell r="FS7">
            <v>0</v>
          </cell>
          <cell r="FT7">
            <v>0</v>
          </cell>
          <cell r="FU7">
            <v>0</v>
          </cell>
          <cell r="FV7">
            <v>0</v>
          </cell>
          <cell r="FW7">
            <v>0</v>
          </cell>
          <cell r="FX7">
            <v>0</v>
          </cell>
          <cell r="FY7">
            <v>0</v>
          </cell>
          <cell r="GB7">
            <v>0</v>
          </cell>
          <cell r="GC7">
            <v>0</v>
          </cell>
          <cell r="GD7">
            <v>0</v>
          </cell>
          <cell r="GE7">
            <v>0</v>
          </cell>
          <cell r="GF7">
            <v>0</v>
          </cell>
          <cell r="GG7">
            <v>0</v>
          </cell>
          <cell r="GH7">
            <v>0</v>
          </cell>
          <cell r="GI7">
            <v>0</v>
          </cell>
          <cell r="GL7">
            <v>0</v>
          </cell>
          <cell r="GM7">
            <v>0</v>
          </cell>
          <cell r="GN7">
            <v>0</v>
          </cell>
          <cell r="GO7">
            <v>0</v>
          </cell>
          <cell r="GP7">
            <v>0</v>
          </cell>
          <cell r="GQ7">
            <v>0</v>
          </cell>
          <cell r="GR7">
            <v>0</v>
          </cell>
          <cell r="GS7">
            <v>0</v>
          </cell>
          <cell r="GU7" t="str">
            <v>Apéro Dinatoire</v>
          </cell>
        </row>
        <row r="8">
          <cell r="E8" t="str">
            <v xml:space="preserve">Asperges Et Œufs Au Four </v>
          </cell>
          <cell r="F8" t="str">
            <v xml:space="preserve">Répartir les asperges sur une plaque chemisée de papier cuisson. Arroser d’un filet d'huile, saler, poivrer. 
Cuisson : env. 20 min au milieu du four préchauffé à 200° C. Retirer la plaque, casser les œufs séparément, faire glisser délicatement sur les asperges, répartir les noix dessus. 
Finition au four : env. 5 minutes. Saler les œufs. Répartir dessus les copeaux de sbrinz. </v>
          </cell>
          <cell r="H8">
            <v>544.9</v>
          </cell>
          <cell r="I8">
            <v>31.53</v>
          </cell>
          <cell r="J8">
            <v>40.25</v>
          </cell>
          <cell r="K8">
            <v>10.9</v>
          </cell>
          <cell r="L8" t="str">
            <v>Asperges blanches</v>
          </cell>
          <cell r="M8">
            <v>150</v>
          </cell>
          <cell r="N8">
            <v>40.5</v>
          </cell>
          <cell r="O8">
            <v>3.3</v>
          </cell>
          <cell r="P8">
            <v>0.3</v>
          </cell>
          <cell r="Q8">
            <v>4.95</v>
          </cell>
          <cell r="R8">
            <v>27</v>
          </cell>
          <cell r="S8">
            <v>2.2000000000000002</v>
          </cell>
          <cell r="T8">
            <v>0.2</v>
          </cell>
          <cell r="U8">
            <v>3.3</v>
          </cell>
          <cell r="V8" t="str">
            <v>Asperges Vertes</v>
          </cell>
          <cell r="W8">
            <v>150</v>
          </cell>
          <cell r="X8">
            <v>40.5</v>
          </cell>
          <cell r="Y8">
            <v>3.3</v>
          </cell>
          <cell r="Z8">
            <v>0.3</v>
          </cell>
          <cell r="AA8">
            <v>4.95</v>
          </cell>
          <cell r="AB8">
            <v>27</v>
          </cell>
          <cell r="AC8">
            <v>2.2000000000000002</v>
          </cell>
          <cell r="AD8">
            <v>0.2</v>
          </cell>
          <cell r="AE8">
            <v>3.3</v>
          </cell>
          <cell r="AF8" t="str">
            <v>Huile D'Olive</v>
          </cell>
          <cell r="AG8">
            <v>10</v>
          </cell>
          <cell r="AH8">
            <v>80.900000000000006</v>
          </cell>
          <cell r="AI8">
            <v>0</v>
          </cell>
          <cell r="AJ8">
            <v>8.99</v>
          </cell>
          <cell r="AK8">
            <v>0</v>
          </cell>
          <cell r="AL8">
            <v>809</v>
          </cell>
          <cell r="AM8">
            <v>0</v>
          </cell>
          <cell r="AN8">
            <v>89.9</v>
          </cell>
          <cell r="AO8">
            <v>0</v>
          </cell>
          <cell r="AP8" t="str">
            <v xml:space="preserve">Sel </v>
          </cell>
          <cell r="AR8">
            <v>0</v>
          </cell>
          <cell r="AS8">
            <v>0</v>
          </cell>
          <cell r="AT8">
            <v>0</v>
          </cell>
          <cell r="AU8">
            <v>0</v>
          </cell>
          <cell r="AV8">
            <v>0</v>
          </cell>
          <cell r="AW8">
            <v>0</v>
          </cell>
          <cell r="AX8">
            <v>0</v>
          </cell>
          <cell r="AY8">
            <v>0</v>
          </cell>
          <cell r="AZ8" t="str">
            <v>Poivre</v>
          </cell>
          <cell r="BB8">
            <v>0</v>
          </cell>
          <cell r="BC8">
            <v>0</v>
          </cell>
          <cell r="BD8">
            <v>0</v>
          </cell>
          <cell r="BE8">
            <v>0</v>
          </cell>
          <cell r="BF8">
            <v>0</v>
          </cell>
          <cell r="BG8">
            <v>0</v>
          </cell>
          <cell r="BH8">
            <v>0</v>
          </cell>
          <cell r="BI8">
            <v>0</v>
          </cell>
          <cell r="BJ8" t="str">
            <v>Œuf</v>
          </cell>
          <cell r="BK8">
            <v>100</v>
          </cell>
          <cell r="BL8">
            <v>142</v>
          </cell>
          <cell r="BM8">
            <v>11.9</v>
          </cell>
          <cell r="BN8">
            <v>10.3</v>
          </cell>
          <cell r="BO8">
            <v>0.3</v>
          </cell>
          <cell r="BP8">
            <v>142</v>
          </cell>
          <cell r="BQ8">
            <v>11.9</v>
          </cell>
          <cell r="BR8">
            <v>10.3</v>
          </cell>
          <cell r="BS8">
            <v>0.3</v>
          </cell>
          <cell r="BT8" t="str">
            <v>Noix</v>
          </cell>
          <cell r="BU8">
            <v>10</v>
          </cell>
          <cell r="BV8">
            <v>74.2</v>
          </cell>
          <cell r="BW8">
            <v>1.59</v>
          </cell>
          <cell r="BX8">
            <v>7.08</v>
          </cell>
          <cell r="BY8">
            <v>0.7</v>
          </cell>
          <cell r="BZ8">
            <v>742</v>
          </cell>
          <cell r="CA8">
            <v>15.9</v>
          </cell>
          <cell r="CB8">
            <v>70.8</v>
          </cell>
          <cell r="CC8">
            <v>7</v>
          </cell>
          <cell r="CD8" t="str">
            <v xml:space="preserve">Sel </v>
          </cell>
          <cell r="CF8">
            <v>0</v>
          </cell>
          <cell r="CG8">
            <v>0</v>
          </cell>
          <cell r="CH8">
            <v>0</v>
          </cell>
          <cell r="CI8">
            <v>0</v>
          </cell>
          <cell r="CJ8">
            <v>0</v>
          </cell>
          <cell r="CK8">
            <v>0</v>
          </cell>
          <cell r="CL8">
            <v>0</v>
          </cell>
          <cell r="CM8">
            <v>0</v>
          </cell>
          <cell r="CN8" t="str">
            <v>Sbrinz</v>
          </cell>
          <cell r="CO8">
            <v>40</v>
          </cell>
          <cell r="CP8">
            <v>166.8</v>
          </cell>
          <cell r="CQ8">
            <v>11.44</v>
          </cell>
          <cell r="CR8">
            <v>13.28</v>
          </cell>
          <cell r="CS8">
            <v>0</v>
          </cell>
          <cell r="CT8">
            <v>417</v>
          </cell>
          <cell r="CU8">
            <v>28.6</v>
          </cell>
          <cell r="CV8">
            <v>33.200000000000003</v>
          </cell>
          <cell r="CW8">
            <v>0</v>
          </cell>
          <cell r="CX8" t="str">
            <v/>
          </cell>
          <cell r="CZ8">
            <v>0</v>
          </cell>
          <cell r="DA8">
            <v>0</v>
          </cell>
          <cell r="DB8">
            <v>0</v>
          </cell>
          <cell r="DC8">
            <v>0</v>
          </cell>
          <cell r="DD8">
            <v>0</v>
          </cell>
          <cell r="DE8">
            <v>0</v>
          </cell>
          <cell r="DF8">
            <v>0</v>
          </cell>
          <cell r="DG8">
            <v>0</v>
          </cell>
          <cell r="DH8" t="str">
            <v/>
          </cell>
          <cell r="DJ8">
            <v>0</v>
          </cell>
          <cell r="DK8">
            <v>0</v>
          </cell>
          <cell r="DL8">
            <v>0</v>
          </cell>
          <cell r="DM8">
            <v>0</v>
          </cell>
          <cell r="DN8">
            <v>0</v>
          </cell>
          <cell r="DO8">
            <v>0</v>
          </cell>
          <cell r="DP8">
            <v>0</v>
          </cell>
          <cell r="DQ8">
            <v>0</v>
          </cell>
          <cell r="DR8" t="str">
            <v/>
          </cell>
          <cell r="DT8">
            <v>0</v>
          </cell>
          <cell r="DU8">
            <v>0</v>
          </cell>
          <cell r="DV8">
            <v>0</v>
          </cell>
          <cell r="DW8">
            <v>0</v>
          </cell>
          <cell r="DX8">
            <v>0</v>
          </cell>
          <cell r="DY8">
            <v>0</v>
          </cell>
          <cell r="DZ8">
            <v>0</v>
          </cell>
          <cell r="EA8">
            <v>0</v>
          </cell>
          <cell r="EB8" t="str">
            <v/>
          </cell>
          <cell r="ED8">
            <v>0</v>
          </cell>
          <cell r="EE8">
            <v>0</v>
          </cell>
          <cell r="EF8">
            <v>0</v>
          </cell>
          <cell r="EG8">
            <v>0</v>
          </cell>
          <cell r="EH8">
            <v>0</v>
          </cell>
          <cell r="EI8">
            <v>0</v>
          </cell>
          <cell r="EJ8">
            <v>0</v>
          </cell>
          <cell r="EK8">
            <v>0</v>
          </cell>
          <cell r="EL8" t="str">
            <v/>
          </cell>
          <cell r="EN8">
            <v>0</v>
          </cell>
          <cell r="EO8">
            <v>0</v>
          </cell>
          <cell r="EP8">
            <v>0</v>
          </cell>
          <cell r="EQ8">
            <v>0</v>
          </cell>
          <cell r="ER8">
            <v>0</v>
          </cell>
          <cell r="ES8">
            <v>0</v>
          </cell>
          <cell r="ET8">
            <v>0</v>
          </cell>
          <cell r="EU8">
            <v>0</v>
          </cell>
          <cell r="EV8" t="str">
            <v/>
          </cell>
          <cell r="EX8">
            <v>0</v>
          </cell>
          <cell r="EY8">
            <v>0</v>
          </cell>
          <cell r="EZ8">
            <v>0</v>
          </cell>
          <cell r="FA8">
            <v>0</v>
          </cell>
          <cell r="FB8">
            <v>0</v>
          </cell>
          <cell r="FC8">
            <v>0</v>
          </cell>
          <cell r="FD8">
            <v>0</v>
          </cell>
          <cell r="FE8">
            <v>0</v>
          </cell>
          <cell r="FF8" t="str">
            <v/>
          </cell>
          <cell r="FH8">
            <v>0</v>
          </cell>
          <cell r="FI8">
            <v>0</v>
          </cell>
          <cell r="FJ8">
            <v>0</v>
          </cell>
          <cell r="FK8">
            <v>0</v>
          </cell>
          <cell r="FL8">
            <v>0</v>
          </cell>
          <cell r="FM8">
            <v>0</v>
          </cell>
          <cell r="FN8">
            <v>0</v>
          </cell>
          <cell r="FO8">
            <v>0</v>
          </cell>
          <cell r="FR8">
            <v>0</v>
          </cell>
          <cell r="FS8">
            <v>0</v>
          </cell>
          <cell r="FT8">
            <v>0</v>
          </cell>
          <cell r="FU8">
            <v>0</v>
          </cell>
          <cell r="FV8">
            <v>0</v>
          </cell>
          <cell r="FW8">
            <v>0</v>
          </cell>
          <cell r="FX8">
            <v>0</v>
          </cell>
          <cell r="FY8">
            <v>0</v>
          </cell>
          <cell r="GB8">
            <v>0</v>
          </cell>
          <cell r="GC8">
            <v>0</v>
          </cell>
          <cell r="GD8">
            <v>0</v>
          </cell>
          <cell r="GE8">
            <v>0</v>
          </cell>
          <cell r="GF8">
            <v>0</v>
          </cell>
          <cell r="GG8">
            <v>0</v>
          </cell>
          <cell r="GH8">
            <v>0</v>
          </cell>
          <cell r="GI8">
            <v>0</v>
          </cell>
          <cell r="GL8">
            <v>0</v>
          </cell>
          <cell r="GM8">
            <v>0</v>
          </cell>
          <cell r="GN8">
            <v>0</v>
          </cell>
          <cell r="GO8">
            <v>0</v>
          </cell>
          <cell r="GP8">
            <v>0</v>
          </cell>
          <cell r="GQ8">
            <v>0</v>
          </cell>
          <cell r="GR8">
            <v>0</v>
          </cell>
          <cell r="GS8">
            <v>0</v>
          </cell>
          <cell r="GU8" t="str">
            <v xml:space="preserve">Asperges Et Œufs Au Four </v>
          </cell>
        </row>
        <row r="9">
          <cell r="E9" t="str">
            <v xml:space="preserve">Assiette Des Grisons </v>
          </cell>
          <cell r="F9" t="str">
            <v xml:space="preserve">Dresser l’orange, viande des Grisons et fromage sur des assiettes. 
Parsemer de noisettes et de dattes. </v>
          </cell>
          <cell r="H9">
            <v>515.1</v>
          </cell>
          <cell r="I9">
            <v>36.29</v>
          </cell>
          <cell r="J9">
            <v>30.250000000000004</v>
          </cell>
          <cell r="K9">
            <v>21.68</v>
          </cell>
          <cell r="L9" t="str">
            <v>Orange</v>
          </cell>
          <cell r="M9">
            <v>150</v>
          </cell>
          <cell r="N9">
            <v>66</v>
          </cell>
          <cell r="O9">
            <v>1.5</v>
          </cell>
          <cell r="P9">
            <v>0.3</v>
          </cell>
          <cell r="Q9">
            <v>12.9</v>
          </cell>
          <cell r="R9">
            <v>44</v>
          </cell>
          <cell r="S9">
            <v>1</v>
          </cell>
          <cell r="T9">
            <v>0.2</v>
          </cell>
          <cell r="U9">
            <v>8.6</v>
          </cell>
          <cell r="V9" t="str">
            <v>Viande Des Grisons</v>
          </cell>
          <cell r="W9">
            <v>50</v>
          </cell>
          <cell r="X9">
            <v>95.5</v>
          </cell>
          <cell r="Y9">
            <v>20</v>
          </cell>
          <cell r="Z9">
            <v>1.5</v>
          </cell>
          <cell r="AA9">
            <v>0.5</v>
          </cell>
          <cell r="AB9">
            <v>191</v>
          </cell>
          <cell r="AC9">
            <v>40</v>
          </cell>
          <cell r="AD9">
            <v>3</v>
          </cell>
          <cell r="AE9">
            <v>1</v>
          </cell>
          <cell r="AF9" t="str">
            <v>Fromage De Montagne Des Grisons</v>
          </cell>
          <cell r="AG9">
            <v>50</v>
          </cell>
          <cell r="AH9">
            <v>194.5</v>
          </cell>
          <cell r="AI9">
            <v>11.5</v>
          </cell>
          <cell r="AJ9">
            <v>16.5</v>
          </cell>
          <cell r="AK9">
            <v>0</v>
          </cell>
          <cell r="AL9">
            <v>389</v>
          </cell>
          <cell r="AM9">
            <v>23</v>
          </cell>
          <cell r="AN9">
            <v>33</v>
          </cell>
          <cell r="AO9">
            <v>0</v>
          </cell>
          <cell r="AP9" t="str">
            <v>Noisette</v>
          </cell>
          <cell r="AQ9">
            <v>20</v>
          </cell>
          <cell r="AR9">
            <v>128.6</v>
          </cell>
          <cell r="AS9">
            <v>3.04</v>
          </cell>
          <cell r="AT9">
            <v>11.9</v>
          </cell>
          <cell r="AU9">
            <v>1.38</v>
          </cell>
          <cell r="AV9">
            <v>643</v>
          </cell>
          <cell r="AW9">
            <v>15.2</v>
          </cell>
          <cell r="AX9">
            <v>59.5</v>
          </cell>
          <cell r="AY9">
            <v>6.9</v>
          </cell>
          <cell r="AZ9" t="str">
            <v>Dattes Sèches</v>
          </cell>
          <cell r="BA9">
            <v>10</v>
          </cell>
          <cell r="BB9">
            <v>30.5</v>
          </cell>
          <cell r="BC9">
            <v>0.25</v>
          </cell>
          <cell r="BD9">
            <v>0.05</v>
          </cell>
          <cell r="BE9">
            <v>6.9</v>
          </cell>
          <cell r="BF9">
            <v>305</v>
          </cell>
          <cell r="BG9">
            <v>2.5</v>
          </cell>
          <cell r="BH9">
            <v>0.5</v>
          </cell>
          <cell r="BI9">
            <v>69</v>
          </cell>
          <cell r="BJ9" t="str">
            <v/>
          </cell>
          <cell r="BL9">
            <v>0</v>
          </cell>
          <cell r="BM9">
            <v>0</v>
          </cell>
          <cell r="BN9">
            <v>0</v>
          </cell>
          <cell r="BO9">
            <v>0</v>
          </cell>
          <cell r="BP9">
            <v>0</v>
          </cell>
          <cell r="BQ9">
            <v>0</v>
          </cell>
          <cell r="BR9">
            <v>0</v>
          </cell>
          <cell r="BS9">
            <v>0</v>
          </cell>
          <cell r="BT9" t="str">
            <v/>
          </cell>
          <cell r="BV9">
            <v>0</v>
          </cell>
          <cell r="BW9">
            <v>0</v>
          </cell>
          <cell r="BX9">
            <v>0</v>
          </cell>
          <cell r="BY9">
            <v>0</v>
          </cell>
          <cell r="BZ9">
            <v>0</v>
          </cell>
          <cell r="CA9">
            <v>0</v>
          </cell>
          <cell r="CB9">
            <v>0</v>
          </cell>
          <cell r="CC9">
            <v>0</v>
          </cell>
          <cell r="CD9" t="str">
            <v/>
          </cell>
          <cell r="CF9">
            <v>0</v>
          </cell>
          <cell r="CG9">
            <v>0</v>
          </cell>
          <cell r="CH9">
            <v>0</v>
          </cell>
          <cell r="CI9">
            <v>0</v>
          </cell>
          <cell r="CJ9">
            <v>0</v>
          </cell>
          <cell r="CK9">
            <v>0</v>
          </cell>
          <cell r="CL9">
            <v>0</v>
          </cell>
          <cell r="CM9">
            <v>0</v>
          </cell>
          <cell r="CN9" t="str">
            <v/>
          </cell>
          <cell r="CP9">
            <v>0</v>
          </cell>
          <cell r="CQ9">
            <v>0</v>
          </cell>
          <cell r="CR9">
            <v>0</v>
          </cell>
          <cell r="CS9">
            <v>0</v>
          </cell>
          <cell r="CT9">
            <v>0</v>
          </cell>
          <cell r="CU9">
            <v>0</v>
          </cell>
          <cell r="CV9">
            <v>0</v>
          </cell>
          <cell r="CW9">
            <v>0</v>
          </cell>
          <cell r="CX9" t="str">
            <v/>
          </cell>
          <cell r="CZ9">
            <v>0</v>
          </cell>
          <cell r="DA9">
            <v>0</v>
          </cell>
          <cell r="DB9">
            <v>0</v>
          </cell>
          <cell r="DC9">
            <v>0</v>
          </cell>
          <cell r="DD9">
            <v>0</v>
          </cell>
          <cell r="DE9">
            <v>0</v>
          </cell>
          <cell r="DF9">
            <v>0</v>
          </cell>
          <cell r="DG9">
            <v>0</v>
          </cell>
          <cell r="DH9" t="str">
            <v/>
          </cell>
          <cell r="DJ9">
            <v>0</v>
          </cell>
          <cell r="DK9">
            <v>0</v>
          </cell>
          <cell r="DL9">
            <v>0</v>
          </cell>
          <cell r="DM9">
            <v>0</v>
          </cell>
          <cell r="DN9">
            <v>0</v>
          </cell>
          <cell r="DO9">
            <v>0</v>
          </cell>
          <cell r="DP9">
            <v>0</v>
          </cell>
          <cell r="DQ9">
            <v>0</v>
          </cell>
          <cell r="DR9" t="str">
            <v/>
          </cell>
          <cell r="DT9">
            <v>0</v>
          </cell>
          <cell r="DU9">
            <v>0</v>
          </cell>
          <cell r="DV9">
            <v>0</v>
          </cell>
          <cell r="DW9">
            <v>0</v>
          </cell>
          <cell r="DX9">
            <v>0</v>
          </cell>
          <cell r="DY9">
            <v>0</v>
          </cell>
          <cell r="DZ9">
            <v>0</v>
          </cell>
          <cell r="EA9">
            <v>0</v>
          </cell>
          <cell r="EB9" t="str">
            <v/>
          </cell>
          <cell r="ED9">
            <v>0</v>
          </cell>
          <cell r="EE9">
            <v>0</v>
          </cell>
          <cell r="EF9">
            <v>0</v>
          </cell>
          <cell r="EG9">
            <v>0</v>
          </cell>
          <cell r="EH9">
            <v>0</v>
          </cell>
          <cell r="EI9">
            <v>0</v>
          </cell>
          <cell r="EJ9">
            <v>0</v>
          </cell>
          <cell r="EK9">
            <v>0</v>
          </cell>
          <cell r="EL9" t="str">
            <v/>
          </cell>
          <cell r="EN9">
            <v>0</v>
          </cell>
          <cell r="EO9">
            <v>0</v>
          </cell>
          <cell r="EP9">
            <v>0</v>
          </cell>
          <cell r="EQ9">
            <v>0</v>
          </cell>
          <cell r="ER9">
            <v>0</v>
          </cell>
          <cell r="ES9">
            <v>0</v>
          </cell>
          <cell r="ET9">
            <v>0</v>
          </cell>
          <cell r="EU9">
            <v>0</v>
          </cell>
          <cell r="EV9" t="str">
            <v/>
          </cell>
          <cell r="EX9">
            <v>0</v>
          </cell>
          <cell r="EY9">
            <v>0</v>
          </cell>
          <cell r="EZ9">
            <v>0</v>
          </cell>
          <cell r="FA9">
            <v>0</v>
          </cell>
          <cell r="FB9">
            <v>0</v>
          </cell>
          <cell r="FC9">
            <v>0</v>
          </cell>
          <cell r="FD9">
            <v>0</v>
          </cell>
          <cell r="FE9">
            <v>0</v>
          </cell>
          <cell r="FF9" t="str">
            <v/>
          </cell>
          <cell r="FH9">
            <v>0</v>
          </cell>
          <cell r="FI9">
            <v>0</v>
          </cell>
          <cell r="FJ9">
            <v>0</v>
          </cell>
          <cell r="FK9">
            <v>0</v>
          </cell>
          <cell r="FL9">
            <v>0</v>
          </cell>
          <cell r="FM9">
            <v>0</v>
          </cell>
          <cell r="FN9">
            <v>0</v>
          </cell>
          <cell r="FO9">
            <v>0</v>
          </cell>
          <cell r="FR9">
            <v>0</v>
          </cell>
          <cell r="FS9">
            <v>0</v>
          </cell>
          <cell r="FT9">
            <v>0</v>
          </cell>
          <cell r="FU9">
            <v>0</v>
          </cell>
          <cell r="FV9">
            <v>0</v>
          </cell>
          <cell r="FW9">
            <v>0</v>
          </cell>
          <cell r="FX9">
            <v>0</v>
          </cell>
          <cell r="FY9">
            <v>0</v>
          </cell>
          <cell r="GB9">
            <v>0</v>
          </cell>
          <cell r="GC9">
            <v>0</v>
          </cell>
          <cell r="GD9">
            <v>0</v>
          </cell>
          <cell r="GE9">
            <v>0</v>
          </cell>
          <cell r="GF9">
            <v>0</v>
          </cell>
          <cell r="GG9">
            <v>0</v>
          </cell>
          <cell r="GH9">
            <v>0</v>
          </cell>
          <cell r="GI9">
            <v>0</v>
          </cell>
          <cell r="GL9">
            <v>0</v>
          </cell>
          <cell r="GM9">
            <v>0</v>
          </cell>
          <cell r="GN9">
            <v>0</v>
          </cell>
          <cell r="GO9">
            <v>0</v>
          </cell>
          <cell r="GP9">
            <v>0</v>
          </cell>
          <cell r="GQ9">
            <v>0</v>
          </cell>
          <cell r="GR9">
            <v>0</v>
          </cell>
          <cell r="GS9">
            <v>0</v>
          </cell>
          <cell r="GU9" t="str">
            <v xml:space="preserve">Assiette Des Grisons </v>
          </cell>
        </row>
        <row r="10">
          <cell r="E10" t="str">
            <v>Aubergines À La Parmiggiana</v>
          </cell>
          <cell r="F10" t="str">
            <v>Préchauffez votre four à 210 degrés
Lavez et coupez l'aubergine en tranches.
Disposez les sur du papier sulfurisé, ajoutez le ﬁlet d’huile d’olive
Mettre au four 20 minutes
Ajoutez sur chaque aubergine des tranches de mozzarella et la sauce tomate maison*, parmesan râpée et un ﬁlet d'huile d'olive.
Remettre au four 10 minutes.
Ajoutez le basilic frais.
Préparez votre salade verte avec un ﬁlet d’huile d’olive</v>
          </cell>
          <cell r="G10" t="str">
            <v>* Voir recette spécifique</v>
          </cell>
          <cell r="H10">
            <v>437.77499999999998</v>
          </cell>
          <cell r="I10">
            <v>24.015000000000001</v>
          </cell>
          <cell r="J10">
            <v>30.907500000000002</v>
          </cell>
          <cell r="K10">
            <v>12.290000000000001</v>
          </cell>
          <cell r="L10" t="str">
            <v>aubergine</v>
          </cell>
          <cell r="M10">
            <v>200</v>
          </cell>
          <cell r="N10">
            <v>46</v>
          </cell>
          <cell r="O10">
            <v>2</v>
          </cell>
          <cell r="P10">
            <v>0.4</v>
          </cell>
          <cell r="Q10">
            <v>6.2</v>
          </cell>
          <cell r="R10">
            <v>23</v>
          </cell>
          <cell r="S10">
            <v>1</v>
          </cell>
          <cell r="T10">
            <v>0.2</v>
          </cell>
          <cell r="U10">
            <v>3.1</v>
          </cell>
          <cell r="V10" t="str">
            <v>Mozzarella</v>
          </cell>
          <cell r="W10">
            <v>70</v>
          </cell>
          <cell r="X10">
            <v>177.1</v>
          </cell>
          <cell r="Y10">
            <v>13.09</v>
          </cell>
          <cell r="Z10">
            <v>13.65</v>
          </cell>
          <cell r="AA10">
            <v>0.49</v>
          </cell>
          <cell r="AB10">
            <v>253</v>
          </cell>
          <cell r="AC10">
            <v>18.7</v>
          </cell>
          <cell r="AD10">
            <v>19.5</v>
          </cell>
          <cell r="AE10">
            <v>0.7</v>
          </cell>
          <cell r="AF10" t="str">
            <v>Sauce tomate maison _ MNFC</v>
          </cell>
          <cell r="AG10">
            <v>50</v>
          </cell>
          <cell r="AH10">
            <v>50.975000000000001</v>
          </cell>
          <cell r="AI10">
            <v>1.125</v>
          </cell>
          <cell r="AJ10">
            <v>2.5975000000000001</v>
          </cell>
          <cell r="AK10">
            <v>4.95</v>
          </cell>
          <cell r="AL10">
            <v>101.95</v>
          </cell>
          <cell r="AM10">
            <v>2.25</v>
          </cell>
          <cell r="AN10">
            <v>5.1950000000000003</v>
          </cell>
          <cell r="AO10">
            <v>9.9</v>
          </cell>
          <cell r="AP10" t="str">
            <v>basilic</v>
          </cell>
          <cell r="AR10">
            <v>0</v>
          </cell>
          <cell r="AS10">
            <v>0</v>
          </cell>
          <cell r="AT10">
            <v>0</v>
          </cell>
          <cell r="AU10">
            <v>0</v>
          </cell>
          <cell r="AV10">
            <v>0</v>
          </cell>
          <cell r="AW10">
            <v>0</v>
          </cell>
          <cell r="AX10">
            <v>0</v>
          </cell>
          <cell r="AY10">
            <v>0</v>
          </cell>
          <cell r="AZ10" t="str">
            <v>huile d’olive</v>
          </cell>
          <cell r="BA10">
            <v>5</v>
          </cell>
          <cell r="BB10">
            <v>40.450000000000003</v>
          </cell>
          <cell r="BC10">
            <v>0</v>
          </cell>
          <cell r="BD10">
            <v>4.4950000000000001</v>
          </cell>
          <cell r="BE10">
            <v>0</v>
          </cell>
          <cell r="BF10">
            <v>809</v>
          </cell>
          <cell r="BG10">
            <v>0</v>
          </cell>
          <cell r="BH10">
            <v>89.9</v>
          </cell>
          <cell r="BI10">
            <v>0</v>
          </cell>
          <cell r="BJ10" t="str">
            <v>Laitue</v>
          </cell>
          <cell r="BK10">
            <v>50</v>
          </cell>
          <cell r="BL10">
            <v>8</v>
          </cell>
          <cell r="BM10">
            <v>0.6</v>
          </cell>
          <cell r="BN10">
            <v>0.15</v>
          </cell>
          <cell r="BO10">
            <v>0.65</v>
          </cell>
          <cell r="BP10">
            <v>16</v>
          </cell>
          <cell r="BQ10">
            <v>1.2</v>
          </cell>
          <cell r="BR10">
            <v>0.3</v>
          </cell>
          <cell r="BS10">
            <v>1.3</v>
          </cell>
          <cell r="BT10" t="str">
            <v xml:space="preserve">Vinaigre balsamique </v>
          </cell>
          <cell r="BV10">
            <v>0</v>
          </cell>
          <cell r="BW10">
            <v>0</v>
          </cell>
          <cell r="BX10">
            <v>0</v>
          </cell>
          <cell r="BY10">
            <v>0</v>
          </cell>
          <cell r="BZ10">
            <v>0</v>
          </cell>
          <cell r="CA10">
            <v>0</v>
          </cell>
          <cell r="CB10">
            <v>0</v>
          </cell>
          <cell r="CC10">
            <v>0</v>
          </cell>
          <cell r="CD10" t="str">
            <v>huile d’olive</v>
          </cell>
          <cell r="CE10">
            <v>5</v>
          </cell>
          <cell r="CF10">
            <v>40.450000000000003</v>
          </cell>
          <cell r="CG10">
            <v>0</v>
          </cell>
          <cell r="CH10">
            <v>4.4950000000000001</v>
          </cell>
          <cell r="CI10">
            <v>0</v>
          </cell>
          <cell r="CJ10">
            <v>809</v>
          </cell>
          <cell r="CK10">
            <v>0</v>
          </cell>
          <cell r="CL10">
            <v>89.9</v>
          </cell>
          <cell r="CM10">
            <v>0</v>
          </cell>
          <cell r="CN10" t="str">
            <v>parmesan</v>
          </cell>
          <cell r="CO10">
            <v>20</v>
          </cell>
          <cell r="CP10">
            <v>74.8</v>
          </cell>
          <cell r="CQ10">
            <v>7.2</v>
          </cell>
          <cell r="CR10">
            <v>5.12</v>
          </cell>
          <cell r="CS10">
            <v>0</v>
          </cell>
          <cell r="CT10">
            <v>374</v>
          </cell>
          <cell r="CU10">
            <v>36</v>
          </cell>
          <cell r="CV10">
            <v>25.6</v>
          </cell>
          <cell r="CW10">
            <v>0</v>
          </cell>
          <cell r="CZ10">
            <v>0</v>
          </cell>
          <cell r="DA10">
            <v>0</v>
          </cell>
          <cell r="DB10">
            <v>0</v>
          </cell>
          <cell r="DC10">
            <v>0</v>
          </cell>
          <cell r="DD10">
            <v>0</v>
          </cell>
          <cell r="DE10">
            <v>0</v>
          </cell>
          <cell r="DF10">
            <v>0</v>
          </cell>
          <cell r="DG10">
            <v>0</v>
          </cell>
          <cell r="DJ10">
            <v>0</v>
          </cell>
          <cell r="DK10">
            <v>0</v>
          </cell>
          <cell r="DL10">
            <v>0</v>
          </cell>
          <cell r="DM10">
            <v>0</v>
          </cell>
          <cell r="DN10">
            <v>0</v>
          </cell>
          <cell r="DO10">
            <v>0</v>
          </cell>
          <cell r="DP10">
            <v>0</v>
          </cell>
          <cell r="DQ10">
            <v>0</v>
          </cell>
          <cell r="DT10">
            <v>0</v>
          </cell>
          <cell r="DU10">
            <v>0</v>
          </cell>
          <cell r="DV10">
            <v>0</v>
          </cell>
          <cell r="DW10">
            <v>0</v>
          </cell>
          <cell r="DX10">
            <v>0</v>
          </cell>
          <cell r="DY10">
            <v>0</v>
          </cell>
          <cell r="DZ10">
            <v>0</v>
          </cell>
          <cell r="EA10">
            <v>0</v>
          </cell>
          <cell r="ED10">
            <v>0</v>
          </cell>
          <cell r="EE10">
            <v>0</v>
          </cell>
          <cell r="EF10">
            <v>0</v>
          </cell>
          <cell r="EG10">
            <v>0</v>
          </cell>
          <cell r="EH10">
            <v>0</v>
          </cell>
          <cell r="EI10">
            <v>0</v>
          </cell>
          <cell r="EJ10">
            <v>0</v>
          </cell>
          <cell r="EK10">
            <v>0</v>
          </cell>
          <cell r="EN10">
            <v>0</v>
          </cell>
          <cell r="EO10">
            <v>0</v>
          </cell>
          <cell r="EP10">
            <v>0</v>
          </cell>
          <cell r="EQ10">
            <v>0</v>
          </cell>
          <cell r="ER10">
            <v>0</v>
          </cell>
          <cell r="ES10">
            <v>0</v>
          </cell>
          <cell r="ET10">
            <v>0</v>
          </cell>
          <cell r="EU10">
            <v>0</v>
          </cell>
          <cell r="EX10">
            <v>0</v>
          </cell>
          <cell r="EY10">
            <v>0</v>
          </cell>
          <cell r="EZ10">
            <v>0</v>
          </cell>
          <cell r="FA10">
            <v>0</v>
          </cell>
          <cell r="FB10">
            <v>0</v>
          </cell>
          <cell r="FC10">
            <v>0</v>
          </cell>
          <cell r="FD10">
            <v>0</v>
          </cell>
          <cell r="FE10">
            <v>0</v>
          </cell>
          <cell r="FH10">
            <v>0</v>
          </cell>
          <cell r="FI10">
            <v>0</v>
          </cell>
          <cell r="FJ10">
            <v>0</v>
          </cell>
          <cell r="FK10">
            <v>0</v>
          </cell>
          <cell r="FL10">
            <v>0</v>
          </cell>
          <cell r="FM10">
            <v>0</v>
          </cell>
          <cell r="FN10">
            <v>0</v>
          </cell>
          <cell r="FO10">
            <v>0</v>
          </cell>
          <cell r="FR10">
            <v>0</v>
          </cell>
          <cell r="FS10">
            <v>0</v>
          </cell>
          <cell r="FT10">
            <v>0</v>
          </cell>
          <cell r="FU10">
            <v>0</v>
          </cell>
          <cell r="FV10">
            <v>0</v>
          </cell>
          <cell r="FW10">
            <v>0</v>
          </cell>
          <cell r="FX10">
            <v>0</v>
          </cell>
          <cell r="FY10">
            <v>0</v>
          </cell>
          <cell r="GB10">
            <v>0</v>
          </cell>
          <cell r="GC10">
            <v>0</v>
          </cell>
          <cell r="GD10">
            <v>0</v>
          </cell>
          <cell r="GE10">
            <v>0</v>
          </cell>
          <cell r="GF10">
            <v>0</v>
          </cell>
          <cell r="GG10">
            <v>0</v>
          </cell>
          <cell r="GH10">
            <v>0</v>
          </cell>
          <cell r="GI10">
            <v>0</v>
          </cell>
          <cell r="GL10">
            <v>0</v>
          </cell>
          <cell r="GM10">
            <v>0</v>
          </cell>
          <cell r="GN10">
            <v>0</v>
          </cell>
          <cell r="GO10">
            <v>0</v>
          </cell>
          <cell r="GP10">
            <v>0</v>
          </cell>
          <cell r="GQ10">
            <v>0</v>
          </cell>
          <cell r="GR10">
            <v>0</v>
          </cell>
          <cell r="GS10">
            <v>0</v>
          </cell>
          <cell r="GU10" t="str">
            <v>Aubergines À La Parmiggiana</v>
          </cell>
        </row>
        <row r="11">
          <cell r="E11" t="str">
            <v>Avocat Aux Rillettes De Thon</v>
          </cell>
          <cell r="F11" t="str">
            <v>Dans un saladier égouttez le thon et émiettez le avec une fourchette
Pressez un citron, et hachez le basilic
Ajoutez tous les ingrédients et mélangez.
Coupez un avocat en deux et enlever la chair pour la couper en dés. Mélangez avec la terrine et accompagnez d’une salade et d'une vinaigrette</v>
          </cell>
          <cell r="H11">
            <v>299.89999999999998</v>
          </cell>
          <cell r="I11">
            <v>35.159999999999997</v>
          </cell>
          <cell r="J11">
            <v>13.094999999999999</v>
          </cell>
          <cell r="K11">
            <v>8.4200000000000017</v>
          </cell>
          <cell r="L11" t="str">
            <v>avocat</v>
          </cell>
          <cell r="M11">
            <v>50</v>
          </cell>
          <cell r="N11">
            <v>72</v>
          </cell>
          <cell r="O11">
            <v>0.9</v>
          </cell>
          <cell r="P11">
            <v>7.1</v>
          </cell>
          <cell r="Q11">
            <v>0.4</v>
          </cell>
          <cell r="R11">
            <v>144</v>
          </cell>
          <cell r="S11">
            <v>1.8</v>
          </cell>
          <cell r="T11">
            <v>14.2</v>
          </cell>
          <cell r="U11">
            <v>0.8</v>
          </cell>
          <cell r="V11" t="str">
            <v>thon au naturel</v>
          </cell>
          <cell r="W11">
            <v>100</v>
          </cell>
          <cell r="X11">
            <v>109</v>
          </cell>
          <cell r="Y11">
            <v>25</v>
          </cell>
          <cell r="Z11">
            <v>0.5</v>
          </cell>
          <cell r="AA11">
            <v>1</v>
          </cell>
          <cell r="AB11">
            <v>109</v>
          </cell>
          <cell r="AC11">
            <v>25</v>
          </cell>
          <cell r="AD11">
            <v>0.5</v>
          </cell>
          <cell r="AE11">
            <v>1</v>
          </cell>
          <cell r="AF11" t="str">
            <v>citron</v>
          </cell>
          <cell r="AH11">
            <v>0</v>
          </cell>
          <cell r="AI11">
            <v>0</v>
          </cell>
          <cell r="AJ11">
            <v>0</v>
          </cell>
          <cell r="AK11">
            <v>0</v>
          </cell>
          <cell r="AL11">
            <v>22</v>
          </cell>
          <cell r="AM11">
            <v>0.8</v>
          </cell>
          <cell r="AN11">
            <v>0.4</v>
          </cell>
          <cell r="AO11">
            <v>2.9</v>
          </cell>
          <cell r="AP11" t="str">
            <v>fromage blanc 0%</v>
          </cell>
          <cell r="AQ11">
            <v>100</v>
          </cell>
          <cell r="AR11">
            <v>49</v>
          </cell>
          <cell r="AS11">
            <v>7.7</v>
          </cell>
          <cell r="AT11">
            <v>0</v>
          </cell>
          <cell r="AU11">
            <v>4.4000000000000004</v>
          </cell>
          <cell r="AV11">
            <v>49</v>
          </cell>
          <cell r="AW11">
            <v>7.7</v>
          </cell>
          <cell r="AX11">
            <v>0</v>
          </cell>
          <cell r="AY11">
            <v>4.4000000000000004</v>
          </cell>
          <cell r="AZ11" t="str">
            <v xml:space="preserve">moutarde </v>
          </cell>
          <cell r="BA11">
            <v>5</v>
          </cell>
          <cell r="BB11">
            <v>7.75</v>
          </cell>
          <cell r="BC11">
            <v>0.35</v>
          </cell>
          <cell r="BD11">
            <v>0.7</v>
          </cell>
          <cell r="BE11">
            <v>0.25</v>
          </cell>
          <cell r="BF11">
            <v>155</v>
          </cell>
          <cell r="BG11">
            <v>7</v>
          </cell>
          <cell r="BH11">
            <v>14</v>
          </cell>
          <cell r="BI11">
            <v>5</v>
          </cell>
          <cell r="BJ11" t="str">
            <v>Salade verte</v>
          </cell>
          <cell r="BK11">
            <v>50</v>
          </cell>
          <cell r="BL11">
            <v>9</v>
          </cell>
          <cell r="BM11">
            <v>0.8</v>
          </cell>
          <cell r="BN11">
            <v>0.15</v>
          </cell>
          <cell r="BO11">
            <v>0.7</v>
          </cell>
          <cell r="BP11">
            <v>18</v>
          </cell>
          <cell r="BQ11">
            <v>1.6</v>
          </cell>
          <cell r="BR11">
            <v>0.3</v>
          </cell>
          <cell r="BS11">
            <v>1.4</v>
          </cell>
          <cell r="BT11" t="str">
            <v xml:space="preserve">quelques feuilles de basilic </v>
          </cell>
          <cell r="BV11">
            <v>0</v>
          </cell>
          <cell r="BW11">
            <v>0</v>
          </cell>
          <cell r="BX11">
            <v>0</v>
          </cell>
          <cell r="BY11">
            <v>0</v>
          </cell>
          <cell r="BZ11">
            <v>0</v>
          </cell>
          <cell r="CA11">
            <v>0</v>
          </cell>
          <cell r="CB11">
            <v>0</v>
          </cell>
          <cell r="CC11">
            <v>0</v>
          </cell>
          <cell r="CD11" t="str">
            <v>tomate</v>
          </cell>
          <cell r="CE11">
            <v>50</v>
          </cell>
          <cell r="CF11">
            <v>10.5</v>
          </cell>
          <cell r="CG11">
            <v>0.4</v>
          </cell>
          <cell r="CH11">
            <v>0.15</v>
          </cell>
          <cell r="CI11">
            <v>1.6</v>
          </cell>
          <cell r="CJ11">
            <v>21</v>
          </cell>
          <cell r="CK11">
            <v>0.8</v>
          </cell>
          <cell r="CL11">
            <v>0.3</v>
          </cell>
          <cell r="CM11">
            <v>3.2</v>
          </cell>
          <cell r="CN11" t="str">
            <v>Huile D'Olive</v>
          </cell>
          <cell r="CO11">
            <v>5</v>
          </cell>
          <cell r="CP11">
            <v>40.450000000000003</v>
          </cell>
          <cell r="CQ11">
            <v>0</v>
          </cell>
          <cell r="CR11">
            <v>4.4950000000000001</v>
          </cell>
          <cell r="CS11">
            <v>0</v>
          </cell>
          <cell r="CT11">
            <v>809</v>
          </cell>
          <cell r="CU11">
            <v>0</v>
          </cell>
          <cell r="CV11">
            <v>89.9</v>
          </cell>
          <cell r="CW11">
            <v>0</v>
          </cell>
          <cell r="CX11" t="str">
            <v>Vinaigre</v>
          </cell>
          <cell r="CY11">
            <v>10</v>
          </cell>
          <cell r="CZ11">
            <v>2.2000000000000002</v>
          </cell>
          <cell r="DA11">
            <v>0.01</v>
          </cell>
          <cell r="DB11">
            <v>0</v>
          </cell>
          <cell r="DC11">
            <v>7.0000000000000007E-2</v>
          </cell>
          <cell r="DD11">
            <v>22</v>
          </cell>
          <cell r="DE11">
            <v>0.1</v>
          </cell>
          <cell r="DF11">
            <v>0</v>
          </cell>
          <cell r="DG11">
            <v>0.7</v>
          </cell>
          <cell r="DJ11">
            <v>0</v>
          </cell>
          <cell r="DK11">
            <v>0</v>
          </cell>
          <cell r="DL11">
            <v>0</v>
          </cell>
          <cell r="DM11">
            <v>0</v>
          </cell>
          <cell r="DN11">
            <v>0</v>
          </cell>
          <cell r="DO11">
            <v>0</v>
          </cell>
          <cell r="DP11">
            <v>0</v>
          </cell>
          <cell r="DQ11">
            <v>0</v>
          </cell>
          <cell r="DT11">
            <v>0</v>
          </cell>
          <cell r="DU11">
            <v>0</v>
          </cell>
          <cell r="DV11">
            <v>0</v>
          </cell>
          <cell r="DW11">
            <v>0</v>
          </cell>
          <cell r="DX11">
            <v>0</v>
          </cell>
          <cell r="DY11">
            <v>0</v>
          </cell>
          <cell r="DZ11">
            <v>0</v>
          </cell>
          <cell r="EA11">
            <v>0</v>
          </cell>
          <cell r="ED11">
            <v>0</v>
          </cell>
          <cell r="EE11">
            <v>0</v>
          </cell>
          <cell r="EF11">
            <v>0</v>
          </cell>
          <cell r="EG11">
            <v>0</v>
          </cell>
          <cell r="EH11">
            <v>0</v>
          </cell>
          <cell r="EI11">
            <v>0</v>
          </cell>
          <cell r="EJ11">
            <v>0</v>
          </cell>
          <cell r="EK11">
            <v>0</v>
          </cell>
          <cell r="EN11">
            <v>0</v>
          </cell>
          <cell r="EO11">
            <v>0</v>
          </cell>
          <cell r="EP11">
            <v>0</v>
          </cell>
          <cell r="EQ11">
            <v>0</v>
          </cell>
          <cell r="ER11">
            <v>0</v>
          </cell>
          <cell r="ES11">
            <v>0</v>
          </cell>
          <cell r="ET11">
            <v>0</v>
          </cell>
          <cell r="EU11">
            <v>0</v>
          </cell>
          <cell r="EX11">
            <v>0</v>
          </cell>
          <cell r="EY11">
            <v>0</v>
          </cell>
          <cell r="EZ11">
            <v>0</v>
          </cell>
          <cell r="FA11">
            <v>0</v>
          </cell>
          <cell r="FB11">
            <v>0</v>
          </cell>
          <cell r="FC11">
            <v>0</v>
          </cell>
          <cell r="FD11">
            <v>0</v>
          </cell>
          <cell r="FE11">
            <v>0</v>
          </cell>
          <cell r="FH11">
            <v>0</v>
          </cell>
          <cell r="FI11">
            <v>0</v>
          </cell>
          <cell r="FJ11">
            <v>0</v>
          </cell>
          <cell r="FK11">
            <v>0</v>
          </cell>
          <cell r="FL11">
            <v>0</v>
          </cell>
          <cell r="FM11">
            <v>0</v>
          </cell>
          <cell r="FN11">
            <v>0</v>
          </cell>
          <cell r="FO11">
            <v>0</v>
          </cell>
          <cell r="FR11">
            <v>0</v>
          </cell>
          <cell r="FS11">
            <v>0</v>
          </cell>
          <cell r="FT11">
            <v>0</v>
          </cell>
          <cell r="FU11">
            <v>0</v>
          </cell>
          <cell r="FV11">
            <v>0</v>
          </cell>
          <cell r="FW11">
            <v>0</v>
          </cell>
          <cell r="FX11">
            <v>0</v>
          </cell>
          <cell r="FY11">
            <v>0</v>
          </cell>
          <cell r="GB11">
            <v>0</v>
          </cell>
          <cell r="GC11">
            <v>0</v>
          </cell>
          <cell r="GD11">
            <v>0</v>
          </cell>
          <cell r="GE11">
            <v>0</v>
          </cell>
          <cell r="GF11">
            <v>0</v>
          </cell>
          <cell r="GG11">
            <v>0</v>
          </cell>
          <cell r="GH11">
            <v>0</v>
          </cell>
          <cell r="GI11">
            <v>0</v>
          </cell>
          <cell r="GL11">
            <v>0</v>
          </cell>
          <cell r="GM11">
            <v>0</v>
          </cell>
          <cell r="GN11">
            <v>0</v>
          </cell>
          <cell r="GO11">
            <v>0</v>
          </cell>
          <cell r="GP11">
            <v>0</v>
          </cell>
          <cell r="GQ11">
            <v>0</v>
          </cell>
          <cell r="GR11">
            <v>0</v>
          </cell>
          <cell r="GS11">
            <v>0</v>
          </cell>
          <cell r="GU11" t="str">
            <v>Avocat Aux Rillettes De Thon</v>
          </cell>
        </row>
        <row r="12">
          <cell r="E12" t="str">
            <v>Avocat Farci Au Saumon</v>
          </cell>
          <cell r="F12" t="str">
            <v>Coupez l'avocat en deux. 
Ôtez la peau de l'avocat pour pouvoir le peser de manière précise.
Remplissez le trou laissé par le noyaux de l’avocat de crème.
Déposez une ou plusieurs tranches de saumon fumé sur le dessus de l'avocat.
Arrosez l'avocat d’un filet de jus de citron,</v>
          </cell>
          <cell r="H12">
            <v>235.89999999999998</v>
          </cell>
          <cell r="I12">
            <v>19.84</v>
          </cell>
          <cell r="J12">
            <v>16.515000000000001</v>
          </cell>
          <cell r="K12">
            <v>0.86499999999999999</v>
          </cell>
          <cell r="L12" t="str">
            <v>Avocat</v>
          </cell>
          <cell r="M12">
            <v>70</v>
          </cell>
          <cell r="N12">
            <v>100.8</v>
          </cell>
          <cell r="O12">
            <v>1.26</v>
          </cell>
          <cell r="P12">
            <v>9.94</v>
          </cell>
          <cell r="Q12">
            <v>0.56000000000000005</v>
          </cell>
          <cell r="R12">
            <v>144</v>
          </cell>
          <cell r="S12">
            <v>1.8</v>
          </cell>
          <cell r="T12">
            <v>14.2</v>
          </cell>
          <cell r="U12">
            <v>0.8</v>
          </cell>
          <cell r="V12" t="str">
            <v>Saumon Fumé</v>
          </cell>
          <cell r="W12">
            <v>80</v>
          </cell>
          <cell r="X12">
            <v>133.6</v>
          </cell>
          <cell r="Y12">
            <v>18.559999999999999</v>
          </cell>
          <cell r="Z12">
            <v>6.56</v>
          </cell>
          <cell r="AA12">
            <v>0</v>
          </cell>
          <cell r="AB12">
            <v>167</v>
          </cell>
          <cell r="AC12">
            <v>23.2</v>
          </cell>
          <cell r="AD12">
            <v>8.1999999999999993</v>
          </cell>
          <cell r="AE12">
            <v>0</v>
          </cell>
          <cell r="AF12" t="str">
            <v>Rama Cremefine 7% </v>
          </cell>
          <cell r="AG12">
            <v>60</v>
          </cell>
          <cell r="AH12">
            <v>0</v>
          </cell>
          <cell r="AI12">
            <v>0</v>
          </cell>
          <cell r="AJ12">
            <v>0</v>
          </cell>
          <cell r="AK12">
            <v>0</v>
          </cell>
          <cell r="AL12">
            <v>0</v>
          </cell>
          <cell r="AM12">
            <v>0</v>
          </cell>
          <cell r="AN12">
            <v>0</v>
          </cell>
          <cell r="AO12">
            <v>0</v>
          </cell>
          <cell r="AP12" t="str">
            <v>Jus De Citron</v>
          </cell>
          <cell r="AQ12">
            <v>5</v>
          </cell>
          <cell r="AR12">
            <v>1.5</v>
          </cell>
          <cell r="AS12">
            <v>0.02</v>
          </cell>
          <cell r="AT12">
            <v>1.4999999999999999E-2</v>
          </cell>
          <cell r="AU12">
            <v>0.30499999999999999</v>
          </cell>
          <cell r="AV12">
            <v>30</v>
          </cell>
          <cell r="AW12">
            <v>0.4</v>
          </cell>
          <cell r="AX12">
            <v>0.3</v>
          </cell>
          <cell r="AY12">
            <v>6.1</v>
          </cell>
          <cell r="AZ12" t="str">
            <v/>
          </cell>
          <cell r="BB12">
            <v>0</v>
          </cell>
          <cell r="BC12">
            <v>0</v>
          </cell>
          <cell r="BD12">
            <v>0</v>
          </cell>
          <cell r="BE12">
            <v>0</v>
          </cell>
          <cell r="BF12">
            <v>0</v>
          </cell>
          <cell r="BG12">
            <v>0</v>
          </cell>
          <cell r="BH12">
            <v>0</v>
          </cell>
          <cell r="BI12">
            <v>0</v>
          </cell>
          <cell r="BJ12" t="str">
            <v/>
          </cell>
          <cell r="BL12">
            <v>0</v>
          </cell>
          <cell r="BM12">
            <v>0</v>
          </cell>
          <cell r="BN12">
            <v>0</v>
          </cell>
          <cell r="BO12">
            <v>0</v>
          </cell>
          <cell r="BP12">
            <v>0</v>
          </cell>
          <cell r="BQ12">
            <v>0</v>
          </cell>
          <cell r="BR12">
            <v>0</v>
          </cell>
          <cell r="BS12">
            <v>0</v>
          </cell>
          <cell r="BT12" t="str">
            <v/>
          </cell>
          <cell r="BV12">
            <v>0</v>
          </cell>
          <cell r="BW12">
            <v>0</v>
          </cell>
          <cell r="BX12">
            <v>0</v>
          </cell>
          <cell r="BY12">
            <v>0</v>
          </cell>
          <cell r="BZ12">
            <v>0</v>
          </cell>
          <cell r="CA12">
            <v>0</v>
          </cell>
          <cell r="CB12">
            <v>0</v>
          </cell>
          <cell r="CC12">
            <v>0</v>
          </cell>
          <cell r="CD12" t="str">
            <v/>
          </cell>
          <cell r="CF12">
            <v>0</v>
          </cell>
          <cell r="CG12">
            <v>0</v>
          </cell>
          <cell r="CH12">
            <v>0</v>
          </cell>
          <cell r="CI12">
            <v>0</v>
          </cell>
          <cell r="CJ12">
            <v>0</v>
          </cell>
          <cell r="CK12">
            <v>0</v>
          </cell>
          <cell r="CL12">
            <v>0</v>
          </cell>
          <cell r="CM12">
            <v>0</v>
          </cell>
          <cell r="CN12" t="str">
            <v/>
          </cell>
          <cell r="CP12">
            <v>0</v>
          </cell>
          <cell r="CQ12">
            <v>0</v>
          </cell>
          <cell r="CR12">
            <v>0</v>
          </cell>
          <cell r="CS12">
            <v>0</v>
          </cell>
          <cell r="CT12">
            <v>0</v>
          </cell>
          <cell r="CU12">
            <v>0</v>
          </cell>
          <cell r="CV12">
            <v>0</v>
          </cell>
          <cell r="CW12">
            <v>0</v>
          </cell>
          <cell r="CX12" t="str">
            <v/>
          </cell>
          <cell r="CZ12">
            <v>0</v>
          </cell>
          <cell r="DA12">
            <v>0</v>
          </cell>
          <cell r="DB12">
            <v>0</v>
          </cell>
          <cell r="DC12">
            <v>0</v>
          </cell>
          <cell r="DD12">
            <v>0</v>
          </cell>
          <cell r="DE12">
            <v>0</v>
          </cell>
          <cell r="DF12">
            <v>0</v>
          </cell>
          <cell r="DG12">
            <v>0</v>
          </cell>
          <cell r="DH12" t="str">
            <v/>
          </cell>
          <cell r="DJ12">
            <v>0</v>
          </cell>
          <cell r="DK12">
            <v>0</v>
          </cell>
          <cell r="DL12">
            <v>0</v>
          </cell>
          <cell r="DM12">
            <v>0</v>
          </cell>
          <cell r="DN12">
            <v>0</v>
          </cell>
          <cell r="DO12">
            <v>0</v>
          </cell>
          <cell r="DP12">
            <v>0</v>
          </cell>
          <cell r="DQ12">
            <v>0</v>
          </cell>
          <cell r="DR12" t="str">
            <v/>
          </cell>
          <cell r="DT12">
            <v>0</v>
          </cell>
          <cell r="DU12">
            <v>0</v>
          </cell>
          <cell r="DV12">
            <v>0</v>
          </cell>
          <cell r="DW12">
            <v>0</v>
          </cell>
          <cell r="DX12">
            <v>0</v>
          </cell>
          <cell r="DY12">
            <v>0</v>
          </cell>
          <cell r="DZ12">
            <v>0</v>
          </cell>
          <cell r="EA12">
            <v>0</v>
          </cell>
          <cell r="EB12" t="str">
            <v/>
          </cell>
          <cell r="ED12">
            <v>0</v>
          </cell>
          <cell r="EE12">
            <v>0</v>
          </cell>
          <cell r="EF12">
            <v>0</v>
          </cell>
          <cell r="EG12">
            <v>0</v>
          </cell>
          <cell r="EH12">
            <v>0</v>
          </cell>
          <cell r="EI12">
            <v>0</v>
          </cell>
          <cell r="EJ12">
            <v>0</v>
          </cell>
          <cell r="EK12">
            <v>0</v>
          </cell>
          <cell r="EL12" t="str">
            <v/>
          </cell>
          <cell r="EN12">
            <v>0</v>
          </cell>
          <cell r="EO12">
            <v>0</v>
          </cell>
          <cell r="EP12">
            <v>0</v>
          </cell>
          <cell r="EQ12">
            <v>0</v>
          </cell>
          <cell r="ER12">
            <v>0</v>
          </cell>
          <cell r="ES12">
            <v>0</v>
          </cell>
          <cell r="ET12">
            <v>0</v>
          </cell>
          <cell r="EU12">
            <v>0</v>
          </cell>
          <cell r="EV12" t="str">
            <v/>
          </cell>
          <cell r="EX12">
            <v>0</v>
          </cell>
          <cell r="EY12">
            <v>0</v>
          </cell>
          <cell r="EZ12">
            <v>0</v>
          </cell>
          <cell r="FA12">
            <v>0</v>
          </cell>
          <cell r="FB12">
            <v>0</v>
          </cell>
          <cell r="FC12">
            <v>0</v>
          </cell>
          <cell r="FD12">
            <v>0</v>
          </cell>
          <cell r="FE12">
            <v>0</v>
          </cell>
          <cell r="FF12" t="str">
            <v/>
          </cell>
          <cell r="FH12">
            <v>0</v>
          </cell>
          <cell r="FI12">
            <v>0</v>
          </cell>
          <cell r="FJ12">
            <v>0</v>
          </cell>
          <cell r="FK12">
            <v>0</v>
          </cell>
          <cell r="FL12">
            <v>0</v>
          </cell>
          <cell r="FM12">
            <v>0</v>
          </cell>
          <cell r="FN12">
            <v>0</v>
          </cell>
          <cell r="FO12">
            <v>0</v>
          </cell>
          <cell r="FR12">
            <v>0</v>
          </cell>
          <cell r="FS12">
            <v>0</v>
          </cell>
          <cell r="FT12">
            <v>0</v>
          </cell>
          <cell r="FU12">
            <v>0</v>
          </cell>
          <cell r="FV12">
            <v>0</v>
          </cell>
          <cell r="FW12">
            <v>0</v>
          </cell>
          <cell r="FX12">
            <v>0</v>
          </cell>
          <cell r="FY12">
            <v>0</v>
          </cell>
          <cell r="GB12">
            <v>0</v>
          </cell>
          <cell r="GC12">
            <v>0</v>
          </cell>
          <cell r="GD12">
            <v>0</v>
          </cell>
          <cell r="GE12">
            <v>0</v>
          </cell>
          <cell r="GF12">
            <v>0</v>
          </cell>
          <cell r="GG12">
            <v>0</v>
          </cell>
          <cell r="GH12">
            <v>0</v>
          </cell>
          <cell r="GI12">
            <v>0</v>
          </cell>
          <cell r="GL12">
            <v>0</v>
          </cell>
          <cell r="GM12">
            <v>0</v>
          </cell>
          <cell r="GN12">
            <v>0</v>
          </cell>
          <cell r="GO12">
            <v>0</v>
          </cell>
          <cell r="GP12">
            <v>0</v>
          </cell>
          <cell r="GQ12">
            <v>0</v>
          </cell>
          <cell r="GR12">
            <v>0</v>
          </cell>
          <cell r="GS12">
            <v>0</v>
          </cell>
          <cell r="GU12" t="str">
            <v>Avocat Farci Au Saumon</v>
          </cell>
        </row>
        <row r="13">
          <cell r="E13" t="str">
            <v>Avoine &amp; Fruits Au Four</v>
          </cell>
          <cell r="F13" t="str">
            <v xml:space="preserve">Préchauffez votre four à 200°C.
Retirez le noyau de la pêche et de la pomme, coupez-les en petits morceaux puis étalez-les sur une plaque de cuisson recouverte de papier sulfurisé.
Ensuite, étalez l'huile de noix de coco, les fruits des bois (surgelés) et les amandes effilées sur la plaque de cuisson.
Enfournez pendant 20 minutes.
Pendant ce temps, placez les flocons d'avoine, le lait et un peu de cannelle dans une casserole. Faites bouillir le tout et mélangez jusqu'à obtention d'un gruau.
Enfin, garnissez votre gruau à l'aide de vos fruits rôtis.
</v>
          </cell>
          <cell r="H13">
            <v>309.64999999999998</v>
          </cell>
          <cell r="I13">
            <v>11.645</v>
          </cell>
          <cell r="J13">
            <v>12.39</v>
          </cell>
          <cell r="K13">
            <v>33.589999999999996</v>
          </cell>
          <cell r="L13" t="str">
            <v>Pêche</v>
          </cell>
          <cell r="M13">
            <v>70</v>
          </cell>
          <cell r="N13">
            <v>33.6</v>
          </cell>
          <cell r="O13">
            <v>0.35</v>
          </cell>
          <cell r="P13">
            <v>0.14000000000000001</v>
          </cell>
          <cell r="Q13">
            <v>7</v>
          </cell>
          <cell r="R13">
            <v>48</v>
          </cell>
          <cell r="S13">
            <v>0.5</v>
          </cell>
          <cell r="T13">
            <v>0.2</v>
          </cell>
          <cell r="U13">
            <v>10</v>
          </cell>
          <cell r="V13" t="str">
            <v>Pomme</v>
          </cell>
          <cell r="W13">
            <v>70</v>
          </cell>
          <cell r="X13">
            <v>38.5</v>
          </cell>
          <cell r="Y13">
            <v>0.21</v>
          </cell>
          <cell r="Z13">
            <v>0.21</v>
          </cell>
          <cell r="AA13">
            <v>8.19</v>
          </cell>
          <cell r="AB13">
            <v>55</v>
          </cell>
          <cell r="AC13">
            <v>0.3</v>
          </cell>
          <cell r="AD13">
            <v>0.3</v>
          </cell>
          <cell r="AE13">
            <v>11.7</v>
          </cell>
          <cell r="AF13" t="str">
            <v>Huile De Coco</v>
          </cell>
          <cell r="AG13">
            <v>5</v>
          </cell>
          <cell r="AH13">
            <v>44.7</v>
          </cell>
          <cell r="AI13">
            <v>0.04</v>
          </cell>
          <cell r="AJ13">
            <v>4.95</v>
          </cell>
          <cell r="AK13">
            <v>0</v>
          </cell>
          <cell r="AL13">
            <v>894</v>
          </cell>
          <cell r="AM13">
            <v>0.8</v>
          </cell>
          <cell r="AN13">
            <v>99</v>
          </cell>
          <cell r="AO13">
            <v>0</v>
          </cell>
          <cell r="AP13" t="str">
            <v>Framboise</v>
          </cell>
          <cell r="AQ13">
            <v>25</v>
          </cell>
          <cell r="AR13">
            <v>13</v>
          </cell>
          <cell r="AS13">
            <v>0.3</v>
          </cell>
          <cell r="AT13">
            <v>0.15</v>
          </cell>
          <cell r="AU13">
            <v>1.75</v>
          </cell>
          <cell r="AV13">
            <v>52</v>
          </cell>
          <cell r="AW13">
            <v>1.2</v>
          </cell>
          <cell r="AX13">
            <v>0.6</v>
          </cell>
          <cell r="AY13">
            <v>7</v>
          </cell>
          <cell r="AZ13" t="str">
            <v>Amande</v>
          </cell>
          <cell r="BA13">
            <v>10</v>
          </cell>
          <cell r="BB13">
            <v>57.6</v>
          </cell>
          <cell r="BC13">
            <v>2.12</v>
          </cell>
          <cell r="BD13">
            <v>4.99</v>
          </cell>
          <cell r="BE13">
            <v>0.4</v>
          </cell>
          <cell r="BF13">
            <v>576</v>
          </cell>
          <cell r="BG13">
            <v>21.2</v>
          </cell>
          <cell r="BH13">
            <v>49.9</v>
          </cell>
          <cell r="BI13">
            <v>4</v>
          </cell>
          <cell r="BJ13" t="str">
            <v>Cannelle</v>
          </cell>
          <cell r="BL13">
            <v>0</v>
          </cell>
          <cell r="BM13">
            <v>0</v>
          </cell>
          <cell r="BN13">
            <v>0</v>
          </cell>
          <cell r="BO13">
            <v>0</v>
          </cell>
          <cell r="BP13">
            <v>297</v>
          </cell>
          <cell r="BQ13">
            <v>3.8</v>
          </cell>
          <cell r="BR13">
            <v>1</v>
          </cell>
          <cell r="BS13">
            <v>27.2</v>
          </cell>
          <cell r="BT13" t="str">
            <v xml:space="preserve">Flocons D’Avoine </v>
          </cell>
          <cell r="BU13">
            <v>25</v>
          </cell>
          <cell r="BV13">
            <v>93</v>
          </cell>
          <cell r="BW13">
            <v>3.375</v>
          </cell>
          <cell r="BX13">
            <v>1.875</v>
          </cell>
          <cell r="BY13">
            <v>14.375</v>
          </cell>
          <cell r="BZ13">
            <v>372</v>
          </cell>
          <cell r="CA13">
            <v>13.5</v>
          </cell>
          <cell r="CB13">
            <v>7.5</v>
          </cell>
          <cell r="CC13">
            <v>57.5</v>
          </cell>
          <cell r="CD13" t="str">
            <v>Lait Protéiné</v>
          </cell>
          <cell r="CE13">
            <v>75</v>
          </cell>
          <cell r="CF13">
            <v>29.25</v>
          </cell>
          <cell r="CG13">
            <v>5.25</v>
          </cell>
          <cell r="CH13">
            <v>7.4999999999999997E-2</v>
          </cell>
          <cell r="CI13">
            <v>1.875</v>
          </cell>
          <cell r="CJ13">
            <v>39</v>
          </cell>
          <cell r="CK13">
            <v>7</v>
          </cell>
          <cell r="CL13">
            <v>0.1</v>
          </cell>
          <cell r="CM13">
            <v>2.5</v>
          </cell>
          <cell r="CN13" t="str">
            <v/>
          </cell>
          <cell r="CP13">
            <v>0</v>
          </cell>
          <cell r="CQ13">
            <v>0</v>
          </cell>
          <cell r="CR13">
            <v>0</v>
          </cell>
          <cell r="CS13">
            <v>0</v>
          </cell>
          <cell r="CT13">
            <v>0</v>
          </cell>
          <cell r="CU13">
            <v>0</v>
          </cell>
          <cell r="CV13">
            <v>0</v>
          </cell>
          <cell r="CW13">
            <v>0</v>
          </cell>
          <cell r="CX13" t="str">
            <v/>
          </cell>
          <cell r="CZ13">
            <v>0</v>
          </cell>
          <cell r="DA13">
            <v>0</v>
          </cell>
          <cell r="DB13">
            <v>0</v>
          </cell>
          <cell r="DC13">
            <v>0</v>
          </cell>
          <cell r="DD13">
            <v>0</v>
          </cell>
          <cell r="DE13">
            <v>0</v>
          </cell>
          <cell r="DF13">
            <v>0</v>
          </cell>
          <cell r="DG13">
            <v>0</v>
          </cell>
          <cell r="DH13" t="str">
            <v/>
          </cell>
          <cell r="DJ13">
            <v>0</v>
          </cell>
          <cell r="DK13">
            <v>0</v>
          </cell>
          <cell r="DL13">
            <v>0</v>
          </cell>
          <cell r="DM13">
            <v>0</v>
          </cell>
          <cell r="DN13">
            <v>0</v>
          </cell>
          <cell r="DO13">
            <v>0</v>
          </cell>
          <cell r="DP13">
            <v>0</v>
          </cell>
          <cell r="DQ13">
            <v>0</v>
          </cell>
          <cell r="DR13" t="str">
            <v/>
          </cell>
          <cell r="DT13">
            <v>0</v>
          </cell>
          <cell r="DU13">
            <v>0</v>
          </cell>
          <cell r="DV13">
            <v>0</v>
          </cell>
          <cell r="DW13">
            <v>0</v>
          </cell>
          <cell r="DX13">
            <v>0</v>
          </cell>
          <cell r="DY13">
            <v>0</v>
          </cell>
          <cell r="DZ13">
            <v>0</v>
          </cell>
          <cell r="EA13">
            <v>0</v>
          </cell>
          <cell r="EB13" t="str">
            <v/>
          </cell>
          <cell r="ED13">
            <v>0</v>
          </cell>
          <cell r="EE13">
            <v>0</v>
          </cell>
          <cell r="EF13">
            <v>0</v>
          </cell>
          <cell r="EG13">
            <v>0</v>
          </cell>
          <cell r="EH13">
            <v>0</v>
          </cell>
          <cell r="EI13">
            <v>0</v>
          </cell>
          <cell r="EJ13">
            <v>0</v>
          </cell>
          <cell r="EK13">
            <v>0</v>
          </cell>
          <cell r="EL13" t="str">
            <v/>
          </cell>
          <cell r="EN13">
            <v>0</v>
          </cell>
          <cell r="EO13">
            <v>0</v>
          </cell>
          <cell r="EP13">
            <v>0</v>
          </cell>
          <cell r="EQ13">
            <v>0</v>
          </cell>
          <cell r="ER13">
            <v>0</v>
          </cell>
          <cell r="ES13">
            <v>0</v>
          </cell>
          <cell r="ET13">
            <v>0</v>
          </cell>
          <cell r="EU13">
            <v>0</v>
          </cell>
          <cell r="EV13" t="str">
            <v/>
          </cell>
          <cell r="EX13">
            <v>0</v>
          </cell>
          <cell r="EY13">
            <v>0</v>
          </cell>
          <cell r="EZ13">
            <v>0</v>
          </cell>
          <cell r="FA13">
            <v>0</v>
          </cell>
          <cell r="FB13">
            <v>0</v>
          </cell>
          <cell r="FC13">
            <v>0</v>
          </cell>
          <cell r="FD13">
            <v>0</v>
          </cell>
          <cell r="FE13">
            <v>0</v>
          </cell>
          <cell r="FF13" t="str">
            <v/>
          </cell>
          <cell r="FH13">
            <v>0</v>
          </cell>
          <cell r="FI13">
            <v>0</v>
          </cell>
          <cell r="FJ13">
            <v>0</v>
          </cell>
          <cell r="FK13">
            <v>0</v>
          </cell>
          <cell r="FL13">
            <v>0</v>
          </cell>
          <cell r="FM13">
            <v>0</v>
          </cell>
          <cell r="FN13">
            <v>0</v>
          </cell>
          <cell r="FO13">
            <v>0</v>
          </cell>
          <cell r="FR13">
            <v>0</v>
          </cell>
          <cell r="FS13">
            <v>0</v>
          </cell>
          <cell r="FT13">
            <v>0</v>
          </cell>
          <cell r="FU13">
            <v>0</v>
          </cell>
          <cell r="FV13">
            <v>0</v>
          </cell>
          <cell r="FW13">
            <v>0</v>
          </cell>
          <cell r="FX13">
            <v>0</v>
          </cell>
          <cell r="FY13">
            <v>0</v>
          </cell>
          <cell r="GB13">
            <v>0</v>
          </cell>
          <cell r="GC13">
            <v>0</v>
          </cell>
          <cell r="GD13">
            <v>0</v>
          </cell>
          <cell r="GE13">
            <v>0</v>
          </cell>
          <cell r="GF13">
            <v>0</v>
          </cell>
          <cell r="GG13">
            <v>0</v>
          </cell>
          <cell r="GH13">
            <v>0</v>
          </cell>
          <cell r="GI13">
            <v>0</v>
          </cell>
          <cell r="GL13">
            <v>0</v>
          </cell>
          <cell r="GM13">
            <v>0</v>
          </cell>
          <cell r="GN13">
            <v>0</v>
          </cell>
          <cell r="GO13">
            <v>0</v>
          </cell>
          <cell r="GP13">
            <v>0</v>
          </cell>
          <cell r="GQ13">
            <v>0</v>
          </cell>
          <cell r="GR13">
            <v>0</v>
          </cell>
          <cell r="GS13">
            <v>0</v>
          </cell>
          <cell r="GU13" t="str">
            <v>Avoine &amp; Fruits Au Four</v>
          </cell>
        </row>
        <row r="14">
          <cell r="E14" t="str">
            <v xml:space="preserve">Avoine Overnight Aux Baies </v>
          </cell>
          <cell r="F14" t="str">
            <v xml:space="preserve">Verser les flocons dans les verrines. 
Verser le jus de canneberge par-dessus. 
Y répartir séré, baies et chocolat, faire couler le miel par-dessus. Laisser tremper toute la nuit ou env. 12 h à couvert au réfrigérateur. 
Suggestion: remplacer les baies fraîches par un mélange de baies congelées. </v>
          </cell>
          <cell r="H14">
            <v>362.85</v>
          </cell>
          <cell r="I14">
            <v>18.04</v>
          </cell>
          <cell r="J14">
            <v>9.0850000000000009</v>
          </cell>
          <cell r="K14">
            <v>49.555</v>
          </cell>
          <cell r="L14" t="str">
            <v>Avoine flocons</v>
          </cell>
          <cell r="M14">
            <v>25</v>
          </cell>
          <cell r="N14">
            <v>93</v>
          </cell>
          <cell r="O14">
            <v>3.375</v>
          </cell>
          <cell r="P14">
            <v>1.875</v>
          </cell>
          <cell r="Q14">
            <v>14.375</v>
          </cell>
          <cell r="R14">
            <v>372</v>
          </cell>
          <cell r="S14">
            <v>13.5</v>
          </cell>
          <cell r="T14">
            <v>7.5</v>
          </cell>
          <cell r="U14">
            <v>57.5</v>
          </cell>
          <cell r="V14" t="str">
            <v>Jus De Canneberge</v>
          </cell>
          <cell r="W14">
            <v>50</v>
          </cell>
          <cell r="X14">
            <v>23</v>
          </cell>
          <cell r="Y14">
            <v>0.2</v>
          </cell>
          <cell r="Z14">
            <v>0.05</v>
          </cell>
          <cell r="AA14">
            <v>6.1</v>
          </cell>
          <cell r="AB14">
            <v>46</v>
          </cell>
          <cell r="AC14">
            <v>0.4</v>
          </cell>
          <cell r="AD14">
            <v>0.1</v>
          </cell>
          <cell r="AE14">
            <v>12.2</v>
          </cell>
          <cell r="AF14" t="str">
            <v>Séré Maigre</v>
          </cell>
          <cell r="AG14">
            <v>125</v>
          </cell>
          <cell r="AH14">
            <v>68.75</v>
          </cell>
          <cell r="AI14">
            <v>12.5</v>
          </cell>
          <cell r="AJ14">
            <v>0.25</v>
          </cell>
          <cell r="AK14">
            <v>5.25</v>
          </cell>
          <cell r="AL14">
            <v>55</v>
          </cell>
          <cell r="AM14">
            <v>10</v>
          </cell>
          <cell r="AN14">
            <v>0.2</v>
          </cell>
          <cell r="AO14">
            <v>4.2</v>
          </cell>
          <cell r="AP14" t="str">
            <v>Framboise</v>
          </cell>
          <cell r="AQ14">
            <v>50</v>
          </cell>
          <cell r="AR14">
            <v>26</v>
          </cell>
          <cell r="AS14">
            <v>0.6</v>
          </cell>
          <cell r="AT14">
            <v>0.3</v>
          </cell>
          <cell r="AU14">
            <v>3.5</v>
          </cell>
          <cell r="AV14">
            <v>52</v>
          </cell>
          <cell r="AW14">
            <v>1.2</v>
          </cell>
          <cell r="AX14">
            <v>0.6</v>
          </cell>
          <cell r="AY14">
            <v>7</v>
          </cell>
          <cell r="AZ14" t="str">
            <v>Myrtille</v>
          </cell>
          <cell r="BA14">
            <v>50</v>
          </cell>
          <cell r="BB14">
            <v>29</v>
          </cell>
          <cell r="BC14">
            <v>0.3</v>
          </cell>
          <cell r="BD14">
            <v>0.25</v>
          </cell>
          <cell r="BE14">
            <v>5.65</v>
          </cell>
          <cell r="BF14">
            <v>58</v>
          </cell>
          <cell r="BG14">
            <v>0.6</v>
          </cell>
          <cell r="BH14">
            <v>0.5</v>
          </cell>
          <cell r="BI14">
            <v>11.3</v>
          </cell>
          <cell r="BJ14" t="str">
            <v>Chocolat Noir</v>
          </cell>
          <cell r="BK14">
            <v>20</v>
          </cell>
          <cell r="BL14">
            <v>107</v>
          </cell>
          <cell r="BM14">
            <v>1.04</v>
          </cell>
          <cell r="BN14">
            <v>6.36</v>
          </cell>
          <cell r="BO14">
            <v>10.68</v>
          </cell>
          <cell r="BP14">
            <v>535</v>
          </cell>
          <cell r="BQ14">
            <v>5.2</v>
          </cell>
          <cell r="BR14">
            <v>31.8</v>
          </cell>
          <cell r="BS14">
            <v>53.4</v>
          </cell>
          <cell r="BT14" t="str">
            <v>Miel</v>
          </cell>
          <cell r="BU14">
            <v>5</v>
          </cell>
          <cell r="BV14">
            <v>16.100000000000001</v>
          </cell>
          <cell r="BW14">
            <v>2.5000000000000001E-2</v>
          </cell>
          <cell r="BX14">
            <v>0</v>
          </cell>
          <cell r="BY14">
            <v>4</v>
          </cell>
          <cell r="BZ14">
            <v>322</v>
          </cell>
          <cell r="CA14">
            <v>0.5</v>
          </cell>
          <cell r="CB14">
            <v>0</v>
          </cell>
          <cell r="CC14">
            <v>80</v>
          </cell>
          <cell r="CD14" t="str">
            <v/>
          </cell>
          <cell r="CF14">
            <v>0</v>
          </cell>
          <cell r="CG14">
            <v>0</v>
          </cell>
          <cell r="CH14">
            <v>0</v>
          </cell>
          <cell r="CI14">
            <v>0</v>
          </cell>
          <cell r="CJ14">
            <v>0</v>
          </cell>
          <cell r="CK14">
            <v>0</v>
          </cell>
          <cell r="CL14">
            <v>0</v>
          </cell>
          <cell r="CM14">
            <v>0</v>
          </cell>
          <cell r="CN14" t="str">
            <v/>
          </cell>
          <cell r="CP14">
            <v>0</v>
          </cell>
          <cell r="CQ14">
            <v>0</v>
          </cell>
          <cell r="CR14">
            <v>0</v>
          </cell>
          <cell r="CS14">
            <v>0</v>
          </cell>
          <cell r="CT14">
            <v>0</v>
          </cell>
          <cell r="CU14">
            <v>0</v>
          </cell>
          <cell r="CV14">
            <v>0</v>
          </cell>
          <cell r="CW14">
            <v>0</v>
          </cell>
          <cell r="CX14" t="str">
            <v/>
          </cell>
          <cell r="CZ14">
            <v>0</v>
          </cell>
          <cell r="DA14">
            <v>0</v>
          </cell>
          <cell r="DB14">
            <v>0</v>
          </cell>
          <cell r="DC14">
            <v>0</v>
          </cell>
          <cell r="DD14">
            <v>0</v>
          </cell>
          <cell r="DE14">
            <v>0</v>
          </cell>
          <cell r="DF14">
            <v>0</v>
          </cell>
          <cell r="DG14">
            <v>0</v>
          </cell>
          <cell r="DH14" t="str">
            <v/>
          </cell>
          <cell r="DJ14">
            <v>0</v>
          </cell>
          <cell r="DK14">
            <v>0</v>
          </cell>
          <cell r="DL14">
            <v>0</v>
          </cell>
          <cell r="DM14">
            <v>0</v>
          </cell>
          <cell r="DN14">
            <v>0</v>
          </cell>
          <cell r="DO14">
            <v>0</v>
          </cell>
          <cell r="DP14">
            <v>0</v>
          </cell>
          <cell r="DQ14">
            <v>0</v>
          </cell>
          <cell r="DR14" t="str">
            <v/>
          </cell>
          <cell r="DT14">
            <v>0</v>
          </cell>
          <cell r="DU14">
            <v>0</v>
          </cell>
          <cell r="DV14">
            <v>0</v>
          </cell>
          <cell r="DW14">
            <v>0</v>
          </cell>
          <cell r="DX14">
            <v>0</v>
          </cell>
          <cell r="DY14">
            <v>0</v>
          </cell>
          <cell r="DZ14">
            <v>0</v>
          </cell>
          <cell r="EA14">
            <v>0</v>
          </cell>
          <cell r="EB14" t="str">
            <v/>
          </cell>
          <cell r="ED14">
            <v>0</v>
          </cell>
          <cell r="EE14">
            <v>0</v>
          </cell>
          <cell r="EF14">
            <v>0</v>
          </cell>
          <cell r="EG14">
            <v>0</v>
          </cell>
          <cell r="EH14">
            <v>0</v>
          </cell>
          <cell r="EI14">
            <v>0</v>
          </cell>
          <cell r="EJ14">
            <v>0</v>
          </cell>
          <cell r="EK14">
            <v>0</v>
          </cell>
          <cell r="EL14" t="str">
            <v/>
          </cell>
          <cell r="EN14">
            <v>0</v>
          </cell>
          <cell r="EO14">
            <v>0</v>
          </cell>
          <cell r="EP14">
            <v>0</v>
          </cell>
          <cell r="EQ14">
            <v>0</v>
          </cell>
          <cell r="ER14">
            <v>0</v>
          </cell>
          <cell r="ES14">
            <v>0</v>
          </cell>
          <cell r="ET14">
            <v>0</v>
          </cell>
          <cell r="EU14">
            <v>0</v>
          </cell>
          <cell r="EV14" t="str">
            <v/>
          </cell>
          <cell r="EX14">
            <v>0</v>
          </cell>
          <cell r="EY14">
            <v>0</v>
          </cell>
          <cell r="EZ14">
            <v>0</v>
          </cell>
          <cell r="FA14">
            <v>0</v>
          </cell>
          <cell r="FB14">
            <v>0</v>
          </cell>
          <cell r="FC14">
            <v>0</v>
          </cell>
          <cell r="FD14">
            <v>0</v>
          </cell>
          <cell r="FE14">
            <v>0</v>
          </cell>
          <cell r="FF14" t="str">
            <v/>
          </cell>
          <cell r="FH14">
            <v>0</v>
          </cell>
          <cell r="FI14">
            <v>0</v>
          </cell>
          <cell r="FJ14">
            <v>0</v>
          </cell>
          <cell r="FK14">
            <v>0</v>
          </cell>
          <cell r="FL14">
            <v>0</v>
          </cell>
          <cell r="FM14">
            <v>0</v>
          </cell>
          <cell r="FN14">
            <v>0</v>
          </cell>
          <cell r="FO14">
            <v>0</v>
          </cell>
          <cell r="FR14">
            <v>0</v>
          </cell>
          <cell r="FS14">
            <v>0</v>
          </cell>
          <cell r="FT14">
            <v>0</v>
          </cell>
          <cell r="FU14">
            <v>0</v>
          </cell>
          <cell r="FV14">
            <v>0</v>
          </cell>
          <cell r="FW14">
            <v>0</v>
          </cell>
          <cell r="FX14">
            <v>0</v>
          </cell>
          <cell r="FY14">
            <v>0</v>
          </cell>
          <cell r="GB14">
            <v>0</v>
          </cell>
          <cell r="GC14">
            <v>0</v>
          </cell>
          <cell r="GD14">
            <v>0</v>
          </cell>
          <cell r="GE14">
            <v>0</v>
          </cell>
          <cell r="GF14">
            <v>0</v>
          </cell>
          <cell r="GG14">
            <v>0</v>
          </cell>
          <cell r="GH14">
            <v>0</v>
          </cell>
          <cell r="GI14">
            <v>0</v>
          </cell>
          <cell r="GL14">
            <v>0</v>
          </cell>
          <cell r="GM14">
            <v>0</v>
          </cell>
          <cell r="GN14">
            <v>0</v>
          </cell>
          <cell r="GO14">
            <v>0</v>
          </cell>
          <cell r="GP14">
            <v>0</v>
          </cell>
          <cell r="GQ14">
            <v>0</v>
          </cell>
          <cell r="GR14">
            <v>0</v>
          </cell>
          <cell r="GS14">
            <v>0</v>
          </cell>
          <cell r="GU14" t="str">
            <v xml:space="preserve">Avoine Overnight Aux Baies </v>
          </cell>
        </row>
        <row r="15">
          <cell r="E15" t="str">
            <v>Barebells Salty Peanut</v>
          </cell>
          <cell r="F15" t="str">
            <v>Pas de recettes</v>
          </cell>
          <cell r="H15">
            <v>196.9</v>
          </cell>
          <cell r="I15">
            <v>19.8</v>
          </cell>
          <cell r="J15">
            <v>6.6</v>
          </cell>
          <cell r="K15">
            <v>16.5</v>
          </cell>
          <cell r="L15" t="str">
            <v>Barebells SALTY PEANUT</v>
          </cell>
          <cell r="M15">
            <v>55</v>
          </cell>
          <cell r="N15">
            <v>196.9</v>
          </cell>
          <cell r="O15">
            <v>19.8</v>
          </cell>
          <cell r="P15">
            <v>6.6</v>
          </cell>
          <cell r="Q15">
            <v>16.5</v>
          </cell>
          <cell r="R15">
            <v>358</v>
          </cell>
          <cell r="S15">
            <v>36</v>
          </cell>
          <cell r="T15">
            <v>12</v>
          </cell>
          <cell r="U15">
            <v>30</v>
          </cell>
          <cell r="V15" t="str">
            <v/>
          </cell>
          <cell r="X15">
            <v>0</v>
          </cell>
          <cell r="Y15">
            <v>0</v>
          </cell>
          <cell r="Z15">
            <v>0</v>
          </cell>
          <cell r="AA15">
            <v>0</v>
          </cell>
          <cell r="AB15">
            <v>0</v>
          </cell>
          <cell r="AC15">
            <v>0</v>
          </cell>
          <cell r="AD15">
            <v>0</v>
          </cell>
          <cell r="AE15">
            <v>0</v>
          </cell>
          <cell r="AF15" t="str">
            <v/>
          </cell>
          <cell r="AH15">
            <v>0</v>
          </cell>
          <cell r="AI15">
            <v>0</v>
          </cell>
          <cell r="AJ15">
            <v>0</v>
          </cell>
          <cell r="AK15">
            <v>0</v>
          </cell>
          <cell r="AL15">
            <v>0</v>
          </cell>
          <cell r="AM15">
            <v>0</v>
          </cell>
          <cell r="AN15">
            <v>0</v>
          </cell>
          <cell r="AO15">
            <v>0</v>
          </cell>
          <cell r="AP15" t="str">
            <v/>
          </cell>
          <cell r="AR15">
            <v>0</v>
          </cell>
          <cell r="AS15">
            <v>0</v>
          </cell>
          <cell r="AT15">
            <v>0</v>
          </cell>
          <cell r="AU15">
            <v>0</v>
          </cell>
          <cell r="AV15">
            <v>0</v>
          </cell>
          <cell r="AW15">
            <v>0</v>
          </cell>
          <cell r="AX15">
            <v>0</v>
          </cell>
          <cell r="AY15">
            <v>0</v>
          </cell>
          <cell r="AZ15" t="str">
            <v/>
          </cell>
          <cell r="BB15">
            <v>0</v>
          </cell>
          <cell r="BC15">
            <v>0</v>
          </cell>
          <cell r="BD15">
            <v>0</v>
          </cell>
          <cell r="BE15">
            <v>0</v>
          </cell>
          <cell r="BF15">
            <v>0</v>
          </cell>
          <cell r="BG15">
            <v>0</v>
          </cell>
          <cell r="BH15">
            <v>0</v>
          </cell>
          <cell r="BI15">
            <v>0</v>
          </cell>
          <cell r="BJ15" t="str">
            <v/>
          </cell>
          <cell r="BL15">
            <v>0</v>
          </cell>
          <cell r="BM15">
            <v>0</v>
          </cell>
          <cell r="BN15">
            <v>0</v>
          </cell>
          <cell r="BO15">
            <v>0</v>
          </cell>
          <cell r="BP15">
            <v>0</v>
          </cell>
          <cell r="BQ15">
            <v>0</v>
          </cell>
          <cell r="BR15">
            <v>0</v>
          </cell>
          <cell r="BS15">
            <v>0</v>
          </cell>
          <cell r="BT15" t="str">
            <v/>
          </cell>
          <cell r="BV15">
            <v>0</v>
          </cell>
          <cell r="BW15">
            <v>0</v>
          </cell>
          <cell r="BX15">
            <v>0</v>
          </cell>
          <cell r="BY15">
            <v>0</v>
          </cell>
          <cell r="BZ15">
            <v>0</v>
          </cell>
          <cell r="CA15">
            <v>0</v>
          </cell>
          <cell r="CB15">
            <v>0</v>
          </cell>
          <cell r="CC15">
            <v>0</v>
          </cell>
          <cell r="CD15" t="str">
            <v/>
          </cell>
          <cell r="CF15">
            <v>0</v>
          </cell>
          <cell r="CG15">
            <v>0</v>
          </cell>
          <cell r="CH15">
            <v>0</v>
          </cell>
          <cell r="CI15">
            <v>0</v>
          </cell>
          <cell r="CJ15">
            <v>0</v>
          </cell>
          <cell r="CK15">
            <v>0</v>
          </cell>
          <cell r="CL15">
            <v>0</v>
          </cell>
          <cell r="CM15">
            <v>0</v>
          </cell>
          <cell r="CN15" t="str">
            <v/>
          </cell>
          <cell r="CP15">
            <v>0</v>
          </cell>
          <cell r="CQ15">
            <v>0</v>
          </cell>
          <cell r="CR15">
            <v>0</v>
          </cell>
          <cell r="CS15">
            <v>0</v>
          </cell>
          <cell r="CT15">
            <v>0</v>
          </cell>
          <cell r="CU15">
            <v>0</v>
          </cell>
          <cell r="CV15">
            <v>0</v>
          </cell>
          <cell r="CW15">
            <v>0</v>
          </cell>
          <cell r="CX15" t="str">
            <v/>
          </cell>
          <cell r="CZ15">
            <v>0</v>
          </cell>
          <cell r="DA15">
            <v>0</v>
          </cell>
          <cell r="DB15">
            <v>0</v>
          </cell>
          <cell r="DC15">
            <v>0</v>
          </cell>
          <cell r="DD15">
            <v>0</v>
          </cell>
          <cell r="DE15">
            <v>0</v>
          </cell>
          <cell r="DF15">
            <v>0</v>
          </cell>
          <cell r="DG15">
            <v>0</v>
          </cell>
          <cell r="DH15" t="str">
            <v/>
          </cell>
          <cell r="DJ15">
            <v>0</v>
          </cell>
          <cell r="DK15">
            <v>0</v>
          </cell>
          <cell r="DL15">
            <v>0</v>
          </cell>
          <cell r="DM15">
            <v>0</v>
          </cell>
          <cell r="DN15">
            <v>0</v>
          </cell>
          <cell r="DO15">
            <v>0</v>
          </cell>
          <cell r="DP15">
            <v>0</v>
          </cell>
          <cell r="DQ15">
            <v>0</v>
          </cell>
          <cell r="DR15" t="str">
            <v/>
          </cell>
          <cell r="DT15">
            <v>0</v>
          </cell>
          <cell r="DU15">
            <v>0</v>
          </cell>
          <cell r="DV15">
            <v>0</v>
          </cell>
          <cell r="DW15">
            <v>0</v>
          </cell>
          <cell r="DX15">
            <v>0</v>
          </cell>
          <cell r="DY15">
            <v>0</v>
          </cell>
          <cell r="DZ15">
            <v>0</v>
          </cell>
          <cell r="EA15">
            <v>0</v>
          </cell>
          <cell r="EB15" t="str">
            <v/>
          </cell>
          <cell r="ED15">
            <v>0</v>
          </cell>
          <cell r="EE15">
            <v>0</v>
          </cell>
          <cell r="EF15">
            <v>0</v>
          </cell>
          <cell r="EG15">
            <v>0</v>
          </cell>
          <cell r="EH15">
            <v>0</v>
          </cell>
          <cell r="EI15">
            <v>0</v>
          </cell>
          <cell r="EJ15">
            <v>0</v>
          </cell>
          <cell r="EK15">
            <v>0</v>
          </cell>
          <cell r="EL15" t="str">
            <v/>
          </cell>
          <cell r="EN15">
            <v>0</v>
          </cell>
          <cell r="EO15">
            <v>0</v>
          </cell>
          <cell r="EP15">
            <v>0</v>
          </cell>
          <cell r="EQ15">
            <v>0</v>
          </cell>
          <cell r="ER15">
            <v>0</v>
          </cell>
          <cell r="ES15">
            <v>0</v>
          </cell>
          <cell r="ET15">
            <v>0</v>
          </cell>
          <cell r="EU15">
            <v>0</v>
          </cell>
          <cell r="EV15" t="str">
            <v/>
          </cell>
          <cell r="EX15">
            <v>0</v>
          </cell>
          <cell r="EY15">
            <v>0</v>
          </cell>
          <cell r="EZ15">
            <v>0</v>
          </cell>
          <cell r="FA15">
            <v>0</v>
          </cell>
          <cell r="FB15">
            <v>0</v>
          </cell>
          <cell r="FC15">
            <v>0</v>
          </cell>
          <cell r="FD15">
            <v>0</v>
          </cell>
          <cell r="FE15">
            <v>0</v>
          </cell>
          <cell r="FF15" t="str">
            <v/>
          </cell>
          <cell r="FH15">
            <v>0</v>
          </cell>
          <cell r="FI15">
            <v>0</v>
          </cell>
          <cell r="FJ15">
            <v>0</v>
          </cell>
          <cell r="FK15">
            <v>0</v>
          </cell>
          <cell r="FL15">
            <v>0</v>
          </cell>
          <cell r="FM15">
            <v>0</v>
          </cell>
          <cell r="FN15">
            <v>0</v>
          </cell>
          <cell r="FO15">
            <v>0</v>
          </cell>
          <cell r="FR15">
            <v>0</v>
          </cell>
          <cell r="FS15">
            <v>0</v>
          </cell>
          <cell r="FT15">
            <v>0</v>
          </cell>
          <cell r="FU15">
            <v>0</v>
          </cell>
          <cell r="FV15">
            <v>0</v>
          </cell>
          <cell r="FW15">
            <v>0</v>
          </cell>
          <cell r="FX15">
            <v>0</v>
          </cell>
          <cell r="FY15">
            <v>0</v>
          </cell>
          <cell r="GB15">
            <v>0</v>
          </cell>
          <cell r="GC15">
            <v>0</v>
          </cell>
          <cell r="GD15">
            <v>0</v>
          </cell>
          <cell r="GE15">
            <v>0</v>
          </cell>
          <cell r="GF15">
            <v>0</v>
          </cell>
          <cell r="GG15">
            <v>0</v>
          </cell>
          <cell r="GH15">
            <v>0</v>
          </cell>
          <cell r="GI15">
            <v>0</v>
          </cell>
          <cell r="GL15">
            <v>0</v>
          </cell>
          <cell r="GM15">
            <v>0</v>
          </cell>
          <cell r="GN15">
            <v>0</v>
          </cell>
          <cell r="GO15">
            <v>0</v>
          </cell>
          <cell r="GP15">
            <v>0</v>
          </cell>
          <cell r="GQ15">
            <v>0</v>
          </cell>
          <cell r="GR15">
            <v>0</v>
          </cell>
          <cell r="GS15">
            <v>0</v>
          </cell>
          <cell r="GT15" t="str">
            <v>C:\\Users\\kenou\\OneDrive\\2019_MNFC_Recettes\\Image\\barebells.jpeg</v>
          </cell>
          <cell r="GU15" t="str">
            <v>Barebells Salty Peanut</v>
          </cell>
        </row>
        <row r="16">
          <cell r="E16" t="str">
            <v>Barre Granola</v>
          </cell>
          <cell r="F16" t="str">
            <v>Préchauffez le four à 180°C.
Dans un saladier, ajoutez la Maïzena et l'eau. Mélangez avec un fouet.
Ajoutez tous les ingrédients. Mélangez.
Avec vos mains, faîtes des formes de boudin et posez les, bien séparées, sur une plaque de four recouverte de papier cuisson.
Applatissezles doucement avec vos mains.
Mettez au four 13 minutes</v>
          </cell>
          <cell r="G16" t="str">
            <v>unité</v>
          </cell>
          <cell r="H16">
            <v>214.99999999999997</v>
          </cell>
          <cell r="I16">
            <v>5.4649999999999999</v>
          </cell>
          <cell r="J16">
            <v>3.46</v>
          </cell>
          <cell r="K16">
            <v>36.895000000000003</v>
          </cell>
          <cell r="L16" t="str">
            <v>Avoine flocons</v>
          </cell>
          <cell r="M16">
            <v>30</v>
          </cell>
          <cell r="N16">
            <v>111.6</v>
          </cell>
          <cell r="O16">
            <v>4.05</v>
          </cell>
          <cell r="P16">
            <v>2.25</v>
          </cell>
          <cell r="Q16">
            <v>17.25</v>
          </cell>
          <cell r="R16">
            <v>372</v>
          </cell>
          <cell r="S16">
            <v>13.5</v>
          </cell>
          <cell r="T16">
            <v>7.5</v>
          </cell>
          <cell r="U16">
            <v>57.5</v>
          </cell>
          <cell r="V16" t="str">
            <v>compote de pomme</v>
          </cell>
          <cell r="W16">
            <v>30</v>
          </cell>
          <cell r="X16">
            <v>14.1</v>
          </cell>
          <cell r="Y16">
            <v>0.09</v>
          </cell>
          <cell r="Z16">
            <v>0.06</v>
          </cell>
          <cell r="AA16">
            <v>3</v>
          </cell>
          <cell r="AB16">
            <v>47</v>
          </cell>
          <cell r="AC16">
            <v>0.3</v>
          </cell>
          <cell r="AD16">
            <v>0.2</v>
          </cell>
          <cell r="AE16">
            <v>10</v>
          </cell>
          <cell r="AF16" t="str">
            <v>pépites de chocolat noir</v>
          </cell>
          <cell r="AG16">
            <v>10</v>
          </cell>
          <cell r="AH16">
            <v>53</v>
          </cell>
          <cell r="AI16">
            <v>0.6</v>
          </cell>
          <cell r="AJ16">
            <v>1</v>
          </cell>
          <cell r="AK16">
            <v>5.9</v>
          </cell>
          <cell r="AL16">
            <v>530</v>
          </cell>
          <cell r="AM16">
            <v>6</v>
          </cell>
          <cell r="AN16">
            <v>10</v>
          </cell>
          <cell r="AO16">
            <v>59</v>
          </cell>
          <cell r="AP16" t="str">
            <v>quelques gouttes d'eau</v>
          </cell>
          <cell r="AR16">
            <v>0</v>
          </cell>
          <cell r="AS16">
            <v>0</v>
          </cell>
          <cell r="AT16">
            <v>0</v>
          </cell>
          <cell r="AU16">
            <v>0</v>
          </cell>
          <cell r="AV16">
            <v>0</v>
          </cell>
          <cell r="AW16">
            <v>0</v>
          </cell>
          <cell r="AX16">
            <v>0</v>
          </cell>
          <cell r="AY16">
            <v>0</v>
          </cell>
          <cell r="AZ16" t="str">
            <v>maïzena</v>
          </cell>
          <cell r="BA16">
            <v>5</v>
          </cell>
          <cell r="BB16">
            <v>5</v>
          </cell>
          <cell r="BC16">
            <v>2.5000000000000001E-2</v>
          </cell>
          <cell r="BD16">
            <v>2.5000000000000001E-2</v>
          </cell>
          <cell r="BE16">
            <v>4.3</v>
          </cell>
          <cell r="BF16">
            <v>100</v>
          </cell>
          <cell r="BG16">
            <v>0.5</v>
          </cell>
          <cell r="BH16">
            <v>0.5</v>
          </cell>
          <cell r="BI16">
            <v>86</v>
          </cell>
          <cell r="BJ16" t="str">
            <v>compote de pomme</v>
          </cell>
          <cell r="BK16">
            <v>30</v>
          </cell>
          <cell r="BL16">
            <v>14.1</v>
          </cell>
          <cell r="BM16">
            <v>0.09</v>
          </cell>
          <cell r="BN16">
            <v>0.06</v>
          </cell>
          <cell r="BO16">
            <v>3</v>
          </cell>
          <cell r="BP16">
            <v>47</v>
          </cell>
          <cell r="BQ16">
            <v>0.3</v>
          </cell>
          <cell r="BR16">
            <v>0.2</v>
          </cell>
          <cell r="BS16">
            <v>10</v>
          </cell>
          <cell r="BT16" t="str">
            <v>farine</v>
          </cell>
          <cell r="BU16">
            <v>5</v>
          </cell>
          <cell r="BV16">
            <v>17.2</v>
          </cell>
          <cell r="BW16">
            <v>0.61</v>
          </cell>
          <cell r="BX16">
            <v>6.5000000000000002E-2</v>
          </cell>
          <cell r="BY16">
            <v>3.4449999999999998</v>
          </cell>
          <cell r="BZ16">
            <v>344</v>
          </cell>
          <cell r="CA16">
            <v>12.2</v>
          </cell>
          <cell r="CB16">
            <v>1.3</v>
          </cell>
          <cell r="CC16">
            <v>68.900000000000006</v>
          </cell>
          <cell r="CD16" t="str">
            <v>bicarbonate de soude</v>
          </cell>
          <cell r="CE16">
            <v>2.5</v>
          </cell>
          <cell r="CF16">
            <v>0</v>
          </cell>
          <cell r="CG16">
            <v>0</v>
          </cell>
          <cell r="CH16">
            <v>0</v>
          </cell>
          <cell r="CI16">
            <v>0</v>
          </cell>
          <cell r="CJ16">
            <v>0</v>
          </cell>
          <cell r="CK16">
            <v>0</v>
          </cell>
          <cell r="CL16">
            <v>0</v>
          </cell>
          <cell r="CM16">
            <v>0</v>
          </cell>
          <cell r="CP16">
            <v>0</v>
          </cell>
          <cell r="CQ16">
            <v>0</v>
          </cell>
          <cell r="CR16">
            <v>0</v>
          </cell>
          <cell r="CS16">
            <v>0</v>
          </cell>
          <cell r="CT16">
            <v>0</v>
          </cell>
          <cell r="CU16">
            <v>0</v>
          </cell>
          <cell r="CV16">
            <v>0</v>
          </cell>
          <cell r="CW16">
            <v>0</v>
          </cell>
        </row>
        <row r="17">
          <cell r="E17" t="str">
            <v>Barres Granola</v>
          </cell>
          <cell r="F17" t="str">
            <v>Préchauffez le four à 180°C.
Dans un saladier, ajoutez la Maïzena et l'eau. Mélangez avec un fouet.
Ajoutez tous les ingrédients. Mélangez.
Avec vos mains, faîtes des formes de boudin et posez les, bien séparées, sur une plaque de four recouverte de papier cuisson.
Applatissezles doucement avec vos mains.
Mettez au four 13 minutes</v>
          </cell>
          <cell r="G17" t="str">
            <v xml:space="preserve">pour 8/10 barres </v>
          </cell>
          <cell r="H17">
            <v>1322.5</v>
          </cell>
          <cell r="I17">
            <v>39.299999999999997</v>
          </cell>
          <cell r="J17">
            <v>42.65</v>
          </cell>
          <cell r="K17">
            <v>165.76999999999998</v>
          </cell>
          <cell r="L17" t="str">
            <v>Avoine flocons</v>
          </cell>
          <cell r="M17">
            <v>160</v>
          </cell>
          <cell r="N17">
            <v>595.20000000000005</v>
          </cell>
          <cell r="O17">
            <v>21.6</v>
          </cell>
          <cell r="P17">
            <v>12</v>
          </cell>
          <cell r="Q17">
            <v>92</v>
          </cell>
          <cell r="R17">
            <v>372</v>
          </cell>
          <cell r="S17">
            <v>13.5</v>
          </cell>
          <cell r="T17">
            <v>7.5</v>
          </cell>
          <cell r="U17">
            <v>57.5</v>
          </cell>
          <cell r="V17" t="str">
            <v>amande</v>
          </cell>
          <cell r="W17">
            <v>50</v>
          </cell>
          <cell r="X17">
            <v>288</v>
          </cell>
          <cell r="Y17">
            <v>10.6</v>
          </cell>
          <cell r="Z17">
            <v>24.95</v>
          </cell>
          <cell r="AA17">
            <v>2</v>
          </cell>
          <cell r="AB17">
            <v>576</v>
          </cell>
          <cell r="AC17">
            <v>21.2</v>
          </cell>
          <cell r="AD17">
            <v>49.9</v>
          </cell>
          <cell r="AE17">
            <v>4</v>
          </cell>
          <cell r="AF17" t="str">
            <v>pépites de chocolat noir</v>
          </cell>
          <cell r="AG17">
            <v>50</v>
          </cell>
          <cell r="AH17">
            <v>265</v>
          </cell>
          <cell r="AI17">
            <v>3</v>
          </cell>
          <cell r="AJ17">
            <v>5</v>
          </cell>
          <cell r="AK17">
            <v>29.5</v>
          </cell>
          <cell r="AL17">
            <v>530</v>
          </cell>
          <cell r="AM17">
            <v>6</v>
          </cell>
          <cell r="AN17">
            <v>10</v>
          </cell>
          <cell r="AO17">
            <v>59</v>
          </cell>
          <cell r="AP17" t="str">
            <v>2 cas d’eau</v>
          </cell>
          <cell r="AR17">
            <v>0</v>
          </cell>
          <cell r="AS17">
            <v>0</v>
          </cell>
          <cell r="AT17">
            <v>0</v>
          </cell>
          <cell r="AU17">
            <v>0</v>
          </cell>
          <cell r="AV17">
            <v>0</v>
          </cell>
          <cell r="AW17">
            <v>0</v>
          </cell>
          <cell r="AX17">
            <v>0</v>
          </cell>
          <cell r="AY17">
            <v>0</v>
          </cell>
          <cell r="AZ17" t="str">
            <v>maïzena</v>
          </cell>
          <cell r="BA17">
            <v>10</v>
          </cell>
          <cell r="BB17">
            <v>10</v>
          </cell>
          <cell r="BC17">
            <v>0.05</v>
          </cell>
          <cell r="BD17">
            <v>0.05</v>
          </cell>
          <cell r="BE17">
            <v>8.6</v>
          </cell>
          <cell r="BF17">
            <v>100</v>
          </cell>
          <cell r="BG17">
            <v>0.5</v>
          </cell>
          <cell r="BH17">
            <v>0.5</v>
          </cell>
          <cell r="BI17">
            <v>86</v>
          </cell>
          <cell r="BJ17" t="str">
            <v>compote de pomme</v>
          </cell>
          <cell r="BK17">
            <v>130</v>
          </cell>
          <cell r="BL17">
            <v>61.1</v>
          </cell>
          <cell r="BM17">
            <v>0.39</v>
          </cell>
          <cell r="BN17">
            <v>0.26</v>
          </cell>
          <cell r="BO17">
            <v>13</v>
          </cell>
          <cell r="BP17">
            <v>47</v>
          </cell>
          <cell r="BQ17">
            <v>0.3</v>
          </cell>
          <cell r="BR17">
            <v>0.2</v>
          </cell>
          <cell r="BS17">
            <v>10</v>
          </cell>
          <cell r="BT17" t="str">
            <v>farine</v>
          </cell>
          <cell r="BU17">
            <v>30</v>
          </cell>
          <cell r="BV17">
            <v>103.2</v>
          </cell>
          <cell r="BW17">
            <v>3.66</v>
          </cell>
          <cell r="BX17">
            <v>0.39</v>
          </cell>
          <cell r="BY17">
            <v>20.67</v>
          </cell>
          <cell r="BZ17">
            <v>344</v>
          </cell>
          <cell r="CA17">
            <v>12.2</v>
          </cell>
          <cell r="CB17">
            <v>1.3</v>
          </cell>
          <cell r="CC17">
            <v>68.900000000000006</v>
          </cell>
          <cell r="CD17" t="str">
            <v>bicarbonate de soude</v>
          </cell>
          <cell r="CE17">
            <v>5</v>
          </cell>
          <cell r="CF17">
            <v>0</v>
          </cell>
          <cell r="CG17">
            <v>0</v>
          </cell>
          <cell r="CH17">
            <v>0</v>
          </cell>
          <cell r="CI17">
            <v>0</v>
          </cell>
          <cell r="CJ17">
            <v>0</v>
          </cell>
          <cell r="CK17">
            <v>0</v>
          </cell>
          <cell r="CL17">
            <v>0</v>
          </cell>
          <cell r="CM17">
            <v>0</v>
          </cell>
          <cell r="CP17">
            <v>0</v>
          </cell>
          <cell r="CQ17">
            <v>0</v>
          </cell>
          <cell r="CR17">
            <v>0</v>
          </cell>
          <cell r="CS17">
            <v>0</v>
          </cell>
          <cell r="CT17">
            <v>0</v>
          </cell>
          <cell r="CU17">
            <v>0</v>
          </cell>
          <cell r="CV17">
            <v>0</v>
          </cell>
          <cell r="CW17">
            <v>0</v>
          </cell>
          <cell r="CZ17">
            <v>0</v>
          </cell>
          <cell r="DA17">
            <v>0</v>
          </cell>
          <cell r="DB17">
            <v>0</v>
          </cell>
          <cell r="DC17">
            <v>0</v>
          </cell>
          <cell r="DD17">
            <v>0</v>
          </cell>
          <cell r="DE17">
            <v>0</v>
          </cell>
          <cell r="DF17">
            <v>0</v>
          </cell>
          <cell r="DG17">
            <v>0</v>
          </cell>
          <cell r="DJ17">
            <v>0</v>
          </cell>
          <cell r="DK17">
            <v>0</v>
          </cell>
          <cell r="DL17">
            <v>0</v>
          </cell>
          <cell r="DM17">
            <v>0</v>
          </cell>
          <cell r="DN17">
            <v>0</v>
          </cell>
          <cell r="DO17">
            <v>0</v>
          </cell>
          <cell r="DP17">
            <v>0</v>
          </cell>
          <cell r="DQ17">
            <v>0</v>
          </cell>
          <cell r="DT17">
            <v>0</v>
          </cell>
          <cell r="DU17">
            <v>0</v>
          </cell>
          <cell r="DV17">
            <v>0</v>
          </cell>
          <cell r="DW17">
            <v>0</v>
          </cell>
          <cell r="DX17">
            <v>0</v>
          </cell>
          <cell r="DY17">
            <v>0</v>
          </cell>
          <cell r="DZ17">
            <v>0</v>
          </cell>
          <cell r="EA17">
            <v>0</v>
          </cell>
          <cell r="ED17">
            <v>0</v>
          </cell>
          <cell r="EE17">
            <v>0</v>
          </cell>
          <cell r="EF17">
            <v>0</v>
          </cell>
          <cell r="EG17">
            <v>0</v>
          </cell>
          <cell r="EH17">
            <v>0</v>
          </cell>
          <cell r="EI17">
            <v>0</v>
          </cell>
          <cell r="EJ17">
            <v>0</v>
          </cell>
          <cell r="EK17">
            <v>0</v>
          </cell>
          <cell r="EN17">
            <v>0</v>
          </cell>
          <cell r="EO17">
            <v>0</v>
          </cell>
          <cell r="EP17">
            <v>0</v>
          </cell>
          <cell r="EQ17">
            <v>0</v>
          </cell>
          <cell r="ER17">
            <v>0</v>
          </cell>
          <cell r="ES17">
            <v>0</v>
          </cell>
          <cell r="ET17">
            <v>0</v>
          </cell>
          <cell r="EU17">
            <v>0</v>
          </cell>
          <cell r="EX17">
            <v>0</v>
          </cell>
          <cell r="EY17">
            <v>0</v>
          </cell>
          <cell r="EZ17">
            <v>0</v>
          </cell>
          <cell r="FA17">
            <v>0</v>
          </cell>
          <cell r="FB17">
            <v>0</v>
          </cell>
          <cell r="FC17">
            <v>0</v>
          </cell>
          <cell r="FD17">
            <v>0</v>
          </cell>
          <cell r="FE17">
            <v>0</v>
          </cell>
          <cell r="FH17">
            <v>0</v>
          </cell>
          <cell r="FI17">
            <v>0</v>
          </cell>
          <cell r="FJ17">
            <v>0</v>
          </cell>
          <cell r="FK17">
            <v>0</v>
          </cell>
          <cell r="FL17">
            <v>0</v>
          </cell>
          <cell r="FM17">
            <v>0</v>
          </cell>
          <cell r="FN17">
            <v>0</v>
          </cell>
          <cell r="FO17">
            <v>0</v>
          </cell>
          <cell r="FR17">
            <v>0</v>
          </cell>
          <cell r="FS17">
            <v>0</v>
          </cell>
          <cell r="FT17">
            <v>0</v>
          </cell>
          <cell r="FU17">
            <v>0</v>
          </cell>
          <cell r="FV17">
            <v>0</v>
          </cell>
          <cell r="FW17">
            <v>0</v>
          </cell>
          <cell r="FX17">
            <v>0</v>
          </cell>
          <cell r="FY17">
            <v>0</v>
          </cell>
          <cell r="GB17">
            <v>0</v>
          </cell>
          <cell r="GC17">
            <v>0</v>
          </cell>
          <cell r="GD17">
            <v>0</v>
          </cell>
          <cell r="GE17">
            <v>0</v>
          </cell>
          <cell r="GF17">
            <v>0</v>
          </cell>
          <cell r="GG17">
            <v>0</v>
          </cell>
          <cell r="GH17">
            <v>0</v>
          </cell>
          <cell r="GI17">
            <v>0</v>
          </cell>
          <cell r="GL17">
            <v>0</v>
          </cell>
          <cell r="GM17">
            <v>0</v>
          </cell>
          <cell r="GN17">
            <v>0</v>
          </cell>
          <cell r="GO17">
            <v>0</v>
          </cell>
          <cell r="GP17">
            <v>0</v>
          </cell>
          <cell r="GQ17">
            <v>0</v>
          </cell>
          <cell r="GR17">
            <v>0</v>
          </cell>
          <cell r="GS17">
            <v>0</v>
          </cell>
          <cell r="GU17" t="str">
            <v>Barres Granola</v>
          </cell>
        </row>
        <row r="18">
          <cell r="E18" t="str">
            <v xml:space="preserve">Barres Noisette Et Coco </v>
          </cell>
          <cell r="F18" t="str">
            <v>Mélangez tous les ingrédients dans un saladier de manière à former une boule qui ne doit pas s’effriter, ni coller. Ajoutez un peu d’eau si besoin.
Étalez la préparation dans un plat rectangulaire et mettez-la au congélateur une trentaine de minutes.
Coupez ta pâte pour former environ 6 barres.
 Conservez ces barres au frais pendant quelques jours.</v>
          </cell>
          <cell r="G18" t="str">
            <v>Pour plusieurs portions</v>
          </cell>
          <cell r="H18">
            <v>536.1</v>
          </cell>
          <cell r="I18">
            <v>24.46</v>
          </cell>
          <cell r="J18">
            <v>40.06</v>
          </cell>
          <cell r="K18">
            <v>15.53</v>
          </cell>
          <cell r="L18" t="str">
            <v>Beurre de cacahuète</v>
          </cell>
          <cell r="M18">
            <v>55</v>
          </cell>
          <cell r="N18">
            <v>338.25</v>
          </cell>
          <cell r="O18">
            <v>15.95</v>
          </cell>
          <cell r="P18">
            <v>26.95</v>
          </cell>
          <cell r="Q18">
            <v>6.6</v>
          </cell>
          <cell r="R18">
            <v>615</v>
          </cell>
          <cell r="S18">
            <v>29</v>
          </cell>
          <cell r="T18">
            <v>49</v>
          </cell>
          <cell r="U18">
            <v>12</v>
          </cell>
          <cell r="V18" t="str">
            <v>Farine De Coco</v>
          </cell>
          <cell r="W18">
            <v>25</v>
          </cell>
          <cell r="X18">
            <v>90</v>
          </cell>
          <cell r="Y18">
            <v>5.25</v>
          </cell>
          <cell r="Z18">
            <v>3.5</v>
          </cell>
          <cell r="AA18">
            <v>5</v>
          </cell>
          <cell r="AB18">
            <v>360</v>
          </cell>
          <cell r="AC18">
            <v>21</v>
          </cell>
          <cell r="AD18">
            <v>14</v>
          </cell>
          <cell r="AE18">
            <v>20</v>
          </cell>
          <cell r="AF18" t="str">
            <v>Noisette</v>
          </cell>
          <cell r="AG18">
            <v>15</v>
          </cell>
          <cell r="AH18">
            <v>96.45</v>
          </cell>
          <cell r="AI18">
            <v>2.2799999999999998</v>
          </cell>
          <cell r="AJ18">
            <v>8.9250000000000007</v>
          </cell>
          <cell r="AK18">
            <v>1.0349999999999999</v>
          </cell>
          <cell r="AL18">
            <v>643</v>
          </cell>
          <cell r="AM18">
            <v>15.2</v>
          </cell>
          <cell r="AN18">
            <v>59.5</v>
          </cell>
          <cell r="AO18">
            <v>6.9</v>
          </cell>
          <cell r="AP18" t="str">
            <v>Cacao Maigre</v>
          </cell>
          <cell r="AQ18">
            <v>5</v>
          </cell>
          <cell r="AR18">
            <v>11.4</v>
          </cell>
          <cell r="AS18">
            <v>0.98</v>
          </cell>
          <cell r="AT18">
            <v>0.68500000000000005</v>
          </cell>
          <cell r="AU18">
            <v>2.895</v>
          </cell>
          <cell r="AV18">
            <v>228</v>
          </cell>
          <cell r="AW18">
            <v>19.600000000000001</v>
          </cell>
          <cell r="AX18">
            <v>13.7</v>
          </cell>
          <cell r="AY18">
            <v>57.9</v>
          </cell>
          <cell r="AZ18" t="str">
            <v/>
          </cell>
          <cell r="BB18">
            <v>0</v>
          </cell>
          <cell r="BC18">
            <v>0</v>
          </cell>
          <cell r="BD18">
            <v>0</v>
          </cell>
          <cell r="BE18">
            <v>0</v>
          </cell>
          <cell r="BF18">
            <v>0</v>
          </cell>
          <cell r="BG18">
            <v>0</v>
          </cell>
          <cell r="BH18">
            <v>0</v>
          </cell>
          <cell r="BI18">
            <v>0</v>
          </cell>
          <cell r="BJ18" t="str">
            <v/>
          </cell>
          <cell r="BL18">
            <v>0</v>
          </cell>
          <cell r="BM18">
            <v>0</v>
          </cell>
          <cell r="BN18">
            <v>0</v>
          </cell>
          <cell r="BO18">
            <v>0</v>
          </cell>
          <cell r="BP18">
            <v>0</v>
          </cell>
          <cell r="BQ18">
            <v>0</v>
          </cell>
          <cell r="BR18">
            <v>0</v>
          </cell>
          <cell r="BS18">
            <v>0</v>
          </cell>
          <cell r="BT18" t="str">
            <v/>
          </cell>
          <cell r="BV18">
            <v>0</v>
          </cell>
          <cell r="BW18">
            <v>0</v>
          </cell>
          <cell r="BX18">
            <v>0</v>
          </cell>
          <cell r="BY18">
            <v>0</v>
          </cell>
          <cell r="BZ18">
            <v>0</v>
          </cell>
          <cell r="CA18">
            <v>0</v>
          </cell>
          <cell r="CB18">
            <v>0</v>
          </cell>
          <cell r="CC18">
            <v>0</v>
          </cell>
          <cell r="CD18" t="str">
            <v/>
          </cell>
          <cell r="CF18">
            <v>0</v>
          </cell>
          <cell r="CG18">
            <v>0</v>
          </cell>
          <cell r="CH18">
            <v>0</v>
          </cell>
          <cell r="CI18">
            <v>0</v>
          </cell>
          <cell r="CJ18">
            <v>0</v>
          </cell>
          <cell r="CK18">
            <v>0</v>
          </cell>
          <cell r="CL18">
            <v>0</v>
          </cell>
          <cell r="CM18">
            <v>0</v>
          </cell>
          <cell r="CN18" t="str">
            <v/>
          </cell>
          <cell r="CP18">
            <v>0</v>
          </cell>
          <cell r="CQ18">
            <v>0</v>
          </cell>
          <cell r="CR18">
            <v>0</v>
          </cell>
          <cell r="CS18">
            <v>0</v>
          </cell>
          <cell r="CT18">
            <v>0</v>
          </cell>
          <cell r="CU18">
            <v>0</v>
          </cell>
          <cell r="CV18">
            <v>0</v>
          </cell>
          <cell r="CW18">
            <v>0</v>
          </cell>
          <cell r="CX18" t="str">
            <v/>
          </cell>
          <cell r="CZ18">
            <v>0</v>
          </cell>
          <cell r="DA18">
            <v>0</v>
          </cell>
          <cell r="DB18">
            <v>0</v>
          </cell>
          <cell r="DC18">
            <v>0</v>
          </cell>
          <cell r="DD18">
            <v>0</v>
          </cell>
          <cell r="DE18">
            <v>0</v>
          </cell>
          <cell r="DF18">
            <v>0</v>
          </cell>
          <cell r="DG18">
            <v>0</v>
          </cell>
          <cell r="DH18" t="str">
            <v/>
          </cell>
          <cell r="DJ18">
            <v>0</v>
          </cell>
          <cell r="DK18">
            <v>0</v>
          </cell>
          <cell r="DL18">
            <v>0</v>
          </cell>
          <cell r="DM18">
            <v>0</v>
          </cell>
          <cell r="DN18">
            <v>0</v>
          </cell>
          <cell r="DO18">
            <v>0</v>
          </cell>
          <cell r="DP18">
            <v>0</v>
          </cell>
          <cell r="DQ18">
            <v>0</v>
          </cell>
          <cell r="DR18" t="str">
            <v/>
          </cell>
          <cell r="DT18">
            <v>0</v>
          </cell>
          <cell r="DU18">
            <v>0</v>
          </cell>
          <cell r="DV18">
            <v>0</v>
          </cell>
          <cell r="DW18">
            <v>0</v>
          </cell>
          <cell r="DX18">
            <v>0</v>
          </cell>
          <cell r="DY18">
            <v>0</v>
          </cell>
          <cell r="DZ18">
            <v>0</v>
          </cell>
          <cell r="EA18">
            <v>0</v>
          </cell>
          <cell r="EB18" t="str">
            <v/>
          </cell>
          <cell r="ED18">
            <v>0</v>
          </cell>
          <cell r="EE18">
            <v>0</v>
          </cell>
          <cell r="EF18">
            <v>0</v>
          </cell>
          <cell r="EG18">
            <v>0</v>
          </cell>
          <cell r="EH18">
            <v>0</v>
          </cell>
          <cell r="EI18">
            <v>0</v>
          </cell>
          <cell r="EJ18">
            <v>0</v>
          </cell>
          <cell r="EK18">
            <v>0</v>
          </cell>
          <cell r="EL18" t="str">
            <v/>
          </cell>
          <cell r="EN18">
            <v>0</v>
          </cell>
          <cell r="EO18">
            <v>0</v>
          </cell>
          <cell r="EP18">
            <v>0</v>
          </cell>
          <cell r="EQ18">
            <v>0</v>
          </cell>
          <cell r="ER18">
            <v>0</v>
          </cell>
          <cell r="ES18">
            <v>0</v>
          </cell>
          <cell r="ET18">
            <v>0</v>
          </cell>
          <cell r="EU18">
            <v>0</v>
          </cell>
          <cell r="EV18" t="str">
            <v/>
          </cell>
          <cell r="EX18">
            <v>0</v>
          </cell>
          <cell r="EY18">
            <v>0</v>
          </cell>
          <cell r="EZ18">
            <v>0</v>
          </cell>
          <cell r="FA18">
            <v>0</v>
          </cell>
          <cell r="FB18">
            <v>0</v>
          </cell>
          <cell r="FC18">
            <v>0</v>
          </cell>
          <cell r="FD18">
            <v>0</v>
          </cell>
          <cell r="FE18">
            <v>0</v>
          </cell>
          <cell r="FF18" t="str">
            <v/>
          </cell>
          <cell r="FH18">
            <v>0</v>
          </cell>
          <cell r="FI18">
            <v>0</v>
          </cell>
          <cell r="FJ18">
            <v>0</v>
          </cell>
          <cell r="FK18">
            <v>0</v>
          </cell>
          <cell r="FL18">
            <v>0</v>
          </cell>
          <cell r="FM18">
            <v>0</v>
          </cell>
          <cell r="FN18">
            <v>0</v>
          </cell>
          <cell r="FO18">
            <v>0</v>
          </cell>
          <cell r="FR18">
            <v>0</v>
          </cell>
          <cell r="FS18">
            <v>0</v>
          </cell>
          <cell r="FT18">
            <v>0</v>
          </cell>
          <cell r="FU18">
            <v>0</v>
          </cell>
          <cell r="FV18">
            <v>0</v>
          </cell>
          <cell r="FW18">
            <v>0</v>
          </cell>
          <cell r="FX18">
            <v>0</v>
          </cell>
          <cell r="FY18">
            <v>0</v>
          </cell>
          <cell r="GB18">
            <v>0</v>
          </cell>
          <cell r="GC18">
            <v>0</v>
          </cell>
          <cell r="GD18">
            <v>0</v>
          </cell>
          <cell r="GE18">
            <v>0</v>
          </cell>
          <cell r="GF18">
            <v>0</v>
          </cell>
          <cell r="GG18">
            <v>0</v>
          </cell>
          <cell r="GH18">
            <v>0</v>
          </cell>
          <cell r="GI18">
            <v>0</v>
          </cell>
          <cell r="GL18">
            <v>0</v>
          </cell>
          <cell r="GM18">
            <v>0</v>
          </cell>
          <cell r="GN18">
            <v>0</v>
          </cell>
          <cell r="GO18">
            <v>0</v>
          </cell>
          <cell r="GP18">
            <v>0</v>
          </cell>
          <cell r="GQ18">
            <v>0</v>
          </cell>
          <cell r="GR18">
            <v>0</v>
          </cell>
          <cell r="GS18">
            <v>0</v>
          </cell>
          <cell r="GU18" t="str">
            <v xml:space="preserve">Barres Noisette Et Coco </v>
          </cell>
        </row>
        <row r="19">
          <cell r="E19" t="str">
            <v xml:space="preserve">Bâtonnets De Légumes Et Sauce Feta </v>
          </cell>
          <cell r="F19" t="str">
            <v xml:space="preserve">Mélangez le philadelphia à la crème, la feta, l'huile d'olive et le jus de citron. Salez et poivrez.
Épluchez et écrasez l'ail puis ajoutez-le au mélange à base de fromage à la crème.
Retirez les pépins du poivron, puis épluchez et coupez la carotte en deux.
Coupez le poivron, la carotte et le concombre en bâtonnets fins.
Servez les bâtonnets de légumes avec la sauce.
</v>
          </cell>
          <cell r="H19">
            <v>410.29999999999995</v>
          </cell>
          <cell r="I19">
            <v>25.515000000000001</v>
          </cell>
          <cell r="J19">
            <v>26.145000000000007</v>
          </cell>
          <cell r="K19">
            <v>16.035</v>
          </cell>
          <cell r="L19" t="str">
            <v>philadelphia balance</v>
          </cell>
          <cell r="M19">
            <v>100</v>
          </cell>
          <cell r="N19">
            <v>90.9</v>
          </cell>
          <cell r="O19">
            <v>11</v>
          </cell>
          <cell r="P19">
            <v>2.5</v>
          </cell>
          <cell r="Q19">
            <v>5.9</v>
          </cell>
          <cell r="R19">
            <v>90.9</v>
          </cell>
          <cell r="S19">
            <v>11</v>
          </cell>
          <cell r="T19">
            <v>2.5</v>
          </cell>
          <cell r="U19">
            <v>5.9</v>
          </cell>
          <cell r="V19" t="str">
            <v>Feta</v>
          </cell>
          <cell r="W19">
            <v>75</v>
          </cell>
          <cell r="X19">
            <v>182.25</v>
          </cell>
          <cell r="Y19">
            <v>12.75</v>
          </cell>
          <cell r="Z19">
            <v>14.1</v>
          </cell>
          <cell r="AA19">
            <v>1.125</v>
          </cell>
          <cell r="AB19">
            <v>243</v>
          </cell>
          <cell r="AC19">
            <v>17</v>
          </cell>
          <cell r="AD19">
            <v>18.8</v>
          </cell>
          <cell r="AE19">
            <v>1.5</v>
          </cell>
          <cell r="AF19" t="str">
            <v>Huile D'Olive</v>
          </cell>
          <cell r="AG19">
            <v>10</v>
          </cell>
          <cell r="AH19">
            <v>80.900000000000006</v>
          </cell>
          <cell r="AI19">
            <v>0</v>
          </cell>
          <cell r="AJ19">
            <v>8.99</v>
          </cell>
          <cell r="AK19">
            <v>0</v>
          </cell>
          <cell r="AL19">
            <v>809</v>
          </cell>
          <cell r="AM19">
            <v>0</v>
          </cell>
          <cell r="AN19">
            <v>89.9</v>
          </cell>
          <cell r="AO19">
            <v>0</v>
          </cell>
          <cell r="AP19" t="str">
            <v>Jus De Citron</v>
          </cell>
          <cell r="AQ19">
            <v>10</v>
          </cell>
          <cell r="AR19">
            <v>3</v>
          </cell>
          <cell r="AS19">
            <v>0.04</v>
          </cell>
          <cell r="AT19">
            <v>0.03</v>
          </cell>
          <cell r="AU19">
            <v>0.61</v>
          </cell>
          <cell r="AV19">
            <v>30</v>
          </cell>
          <cell r="AW19">
            <v>0.4</v>
          </cell>
          <cell r="AX19">
            <v>0.3</v>
          </cell>
          <cell r="AY19">
            <v>6.1</v>
          </cell>
          <cell r="AZ19" t="str">
            <v>Sel &amp; Poivre</v>
          </cell>
          <cell r="BB19">
            <v>0</v>
          </cell>
          <cell r="BC19">
            <v>0</v>
          </cell>
          <cell r="BD19">
            <v>0</v>
          </cell>
          <cell r="BE19">
            <v>0</v>
          </cell>
          <cell r="BF19">
            <v>0</v>
          </cell>
          <cell r="BG19">
            <v>0</v>
          </cell>
          <cell r="BH19">
            <v>0</v>
          </cell>
          <cell r="BI19">
            <v>0</v>
          </cell>
          <cell r="BJ19" t="str">
            <v>Ail</v>
          </cell>
          <cell r="BL19">
            <v>0</v>
          </cell>
          <cell r="BM19">
            <v>0</v>
          </cell>
          <cell r="BN19">
            <v>0</v>
          </cell>
          <cell r="BO19">
            <v>0</v>
          </cell>
          <cell r="BP19">
            <v>136</v>
          </cell>
          <cell r="BQ19">
            <v>7</v>
          </cell>
          <cell r="BR19">
            <v>0.5</v>
          </cell>
          <cell r="BS19">
            <v>24.5</v>
          </cell>
          <cell r="BT19" t="str">
            <v>Poivron</v>
          </cell>
          <cell r="BU19">
            <v>75</v>
          </cell>
          <cell r="BV19">
            <v>15</v>
          </cell>
          <cell r="BW19">
            <v>0.6</v>
          </cell>
          <cell r="BX19">
            <v>0.22500000000000001</v>
          </cell>
          <cell r="BY19">
            <v>1.95</v>
          </cell>
          <cell r="BZ19">
            <v>20</v>
          </cell>
          <cell r="CA19">
            <v>0.8</v>
          </cell>
          <cell r="CB19">
            <v>0.3</v>
          </cell>
          <cell r="CC19">
            <v>2.6</v>
          </cell>
          <cell r="CD19" t="str">
            <v>Carotte</v>
          </cell>
          <cell r="CE19">
            <v>75</v>
          </cell>
          <cell r="CF19">
            <v>28.5</v>
          </cell>
          <cell r="CG19">
            <v>0.6</v>
          </cell>
          <cell r="CH19">
            <v>0.22500000000000001</v>
          </cell>
          <cell r="CI19">
            <v>4.95</v>
          </cell>
          <cell r="CJ19">
            <v>38</v>
          </cell>
          <cell r="CK19">
            <v>0.8</v>
          </cell>
          <cell r="CL19">
            <v>0.3</v>
          </cell>
          <cell r="CM19">
            <v>6.6</v>
          </cell>
          <cell r="CN19" t="str">
            <v>Concombre</v>
          </cell>
          <cell r="CO19">
            <v>75</v>
          </cell>
          <cell r="CP19">
            <v>9.75</v>
          </cell>
          <cell r="CQ19">
            <v>0.52500000000000002</v>
          </cell>
          <cell r="CR19">
            <v>7.4999999999999997E-2</v>
          </cell>
          <cell r="CS19">
            <v>1.5</v>
          </cell>
          <cell r="CT19">
            <v>13</v>
          </cell>
          <cell r="CU19">
            <v>0.7</v>
          </cell>
          <cell r="CV19">
            <v>0.1</v>
          </cell>
          <cell r="CW19">
            <v>2</v>
          </cell>
          <cell r="CX19" t="str">
            <v/>
          </cell>
          <cell r="CZ19">
            <v>0</v>
          </cell>
          <cell r="DA19">
            <v>0</v>
          </cell>
          <cell r="DB19">
            <v>0</v>
          </cell>
          <cell r="DC19">
            <v>0</v>
          </cell>
          <cell r="DD19">
            <v>0</v>
          </cell>
          <cell r="DE19">
            <v>0</v>
          </cell>
          <cell r="DF19">
            <v>0</v>
          </cell>
          <cell r="DG19">
            <v>0</v>
          </cell>
          <cell r="DH19" t="str">
            <v/>
          </cell>
          <cell r="DJ19">
            <v>0</v>
          </cell>
          <cell r="DK19">
            <v>0</v>
          </cell>
          <cell r="DL19">
            <v>0</v>
          </cell>
          <cell r="DM19">
            <v>0</v>
          </cell>
          <cell r="DN19">
            <v>0</v>
          </cell>
          <cell r="DO19">
            <v>0</v>
          </cell>
          <cell r="DP19">
            <v>0</v>
          </cell>
          <cell r="DQ19">
            <v>0</v>
          </cell>
          <cell r="DR19" t="str">
            <v/>
          </cell>
          <cell r="DT19">
            <v>0</v>
          </cell>
          <cell r="DU19">
            <v>0</v>
          </cell>
          <cell r="DV19">
            <v>0</v>
          </cell>
          <cell r="DW19">
            <v>0</v>
          </cell>
          <cell r="DX19">
            <v>0</v>
          </cell>
          <cell r="DY19">
            <v>0</v>
          </cell>
          <cell r="DZ19">
            <v>0</v>
          </cell>
          <cell r="EA19">
            <v>0</v>
          </cell>
          <cell r="EB19" t="str">
            <v/>
          </cell>
          <cell r="ED19">
            <v>0</v>
          </cell>
          <cell r="EE19">
            <v>0</v>
          </cell>
          <cell r="EF19">
            <v>0</v>
          </cell>
          <cell r="EG19">
            <v>0</v>
          </cell>
          <cell r="EH19">
            <v>0</v>
          </cell>
          <cell r="EI19">
            <v>0</v>
          </cell>
          <cell r="EJ19">
            <v>0</v>
          </cell>
          <cell r="EK19">
            <v>0</v>
          </cell>
          <cell r="EL19" t="str">
            <v/>
          </cell>
          <cell r="EN19">
            <v>0</v>
          </cell>
          <cell r="EO19">
            <v>0</v>
          </cell>
          <cell r="EP19">
            <v>0</v>
          </cell>
          <cell r="EQ19">
            <v>0</v>
          </cell>
          <cell r="ER19">
            <v>0</v>
          </cell>
          <cell r="ES19">
            <v>0</v>
          </cell>
          <cell r="ET19">
            <v>0</v>
          </cell>
          <cell r="EU19">
            <v>0</v>
          </cell>
          <cell r="EV19" t="str">
            <v/>
          </cell>
          <cell r="EX19">
            <v>0</v>
          </cell>
          <cell r="EY19">
            <v>0</v>
          </cell>
          <cell r="EZ19">
            <v>0</v>
          </cell>
          <cell r="FA19">
            <v>0</v>
          </cell>
          <cell r="FB19">
            <v>0</v>
          </cell>
          <cell r="FC19">
            <v>0</v>
          </cell>
          <cell r="FD19">
            <v>0</v>
          </cell>
          <cell r="FE19">
            <v>0</v>
          </cell>
          <cell r="FF19" t="str">
            <v/>
          </cell>
          <cell r="FH19">
            <v>0</v>
          </cell>
          <cell r="FI19">
            <v>0</v>
          </cell>
          <cell r="FJ19">
            <v>0</v>
          </cell>
          <cell r="FK19">
            <v>0</v>
          </cell>
          <cell r="FL19">
            <v>0</v>
          </cell>
          <cell r="FM19">
            <v>0</v>
          </cell>
          <cell r="FN19">
            <v>0</v>
          </cell>
          <cell r="FO19">
            <v>0</v>
          </cell>
          <cell r="FR19">
            <v>0</v>
          </cell>
          <cell r="FS19">
            <v>0</v>
          </cell>
          <cell r="FT19">
            <v>0</v>
          </cell>
          <cell r="FU19">
            <v>0</v>
          </cell>
          <cell r="FV19">
            <v>0</v>
          </cell>
          <cell r="FW19">
            <v>0</v>
          </cell>
          <cell r="FX19">
            <v>0</v>
          </cell>
          <cell r="FY19">
            <v>0</v>
          </cell>
          <cell r="GB19">
            <v>0</v>
          </cell>
          <cell r="GC19">
            <v>0</v>
          </cell>
          <cell r="GD19">
            <v>0</v>
          </cell>
          <cell r="GE19">
            <v>0</v>
          </cell>
          <cell r="GF19">
            <v>0</v>
          </cell>
          <cell r="GG19">
            <v>0</v>
          </cell>
          <cell r="GH19">
            <v>0</v>
          </cell>
          <cell r="GI19">
            <v>0</v>
          </cell>
          <cell r="GL19">
            <v>0</v>
          </cell>
          <cell r="GM19">
            <v>0</v>
          </cell>
          <cell r="GN19">
            <v>0</v>
          </cell>
          <cell r="GO19">
            <v>0</v>
          </cell>
          <cell r="GP19">
            <v>0</v>
          </cell>
          <cell r="GQ19">
            <v>0</v>
          </cell>
          <cell r="GR19">
            <v>0</v>
          </cell>
          <cell r="GS19">
            <v>0</v>
          </cell>
          <cell r="GU19" t="str">
            <v xml:space="preserve">Bâtonnets De Légumes Et Sauce Feta </v>
          </cell>
        </row>
        <row r="20">
          <cell r="E20" t="str">
            <v>Béchamel Légère _ Mnfc</v>
          </cell>
          <cell r="F20" t="str">
            <v>Mélangez la farine dans le lait froid.
Ajoutez l'assaisonnement suivant le goût.
Mettez sur feu doux et remuez sans cesse jusqu'à épaississement, environ 10 minutes</v>
          </cell>
          <cell r="H20">
            <v>100.35</v>
          </cell>
          <cell r="I20">
            <v>10.58</v>
          </cell>
          <cell r="J20">
            <v>0.32</v>
          </cell>
          <cell r="K20">
            <v>13.46</v>
          </cell>
          <cell r="L20" t="str">
            <v>Lait protéiné</v>
          </cell>
          <cell r="M20">
            <v>125</v>
          </cell>
          <cell r="N20">
            <v>48.75</v>
          </cell>
          <cell r="O20">
            <v>8.75</v>
          </cell>
          <cell r="P20">
            <v>0.125</v>
          </cell>
          <cell r="Q20">
            <v>3.125</v>
          </cell>
          <cell r="R20">
            <v>39</v>
          </cell>
          <cell r="S20">
            <v>7</v>
          </cell>
          <cell r="T20">
            <v>0.1</v>
          </cell>
          <cell r="U20">
            <v>2.5</v>
          </cell>
          <cell r="V20" t="str">
            <v>Farine</v>
          </cell>
          <cell r="W20">
            <v>15</v>
          </cell>
          <cell r="X20">
            <v>51.6</v>
          </cell>
          <cell r="Y20">
            <v>1.83</v>
          </cell>
          <cell r="Z20">
            <v>0.19500000000000001</v>
          </cell>
          <cell r="AA20">
            <v>10.335000000000001</v>
          </cell>
          <cell r="AB20">
            <v>344</v>
          </cell>
          <cell r="AC20">
            <v>12.2</v>
          </cell>
          <cell r="AD20">
            <v>1.3</v>
          </cell>
          <cell r="AE20">
            <v>68.900000000000006</v>
          </cell>
          <cell r="AF20" t="str">
            <v>noix de muscade</v>
          </cell>
          <cell r="AH20">
            <v>0</v>
          </cell>
          <cell r="AI20">
            <v>0</v>
          </cell>
          <cell r="AJ20">
            <v>0</v>
          </cell>
          <cell r="AK20">
            <v>0</v>
          </cell>
          <cell r="AL20">
            <v>0</v>
          </cell>
          <cell r="AM20">
            <v>0</v>
          </cell>
          <cell r="AN20">
            <v>0</v>
          </cell>
          <cell r="AO20">
            <v>0</v>
          </cell>
          <cell r="AP20" t="str">
            <v>sel et poivre</v>
          </cell>
          <cell r="AR20">
            <v>0</v>
          </cell>
          <cell r="AS20">
            <v>0</v>
          </cell>
          <cell r="AT20">
            <v>0</v>
          </cell>
          <cell r="AU20">
            <v>0</v>
          </cell>
          <cell r="AV20">
            <v>0</v>
          </cell>
          <cell r="AW20">
            <v>0</v>
          </cell>
          <cell r="AX20">
            <v>0</v>
          </cell>
          <cell r="AY20">
            <v>0</v>
          </cell>
          <cell r="BB20">
            <v>0</v>
          </cell>
          <cell r="BC20">
            <v>0</v>
          </cell>
          <cell r="BD20">
            <v>0</v>
          </cell>
          <cell r="BE20">
            <v>0</v>
          </cell>
          <cell r="BF20">
            <v>0</v>
          </cell>
          <cell r="BG20">
            <v>0</v>
          </cell>
          <cell r="BH20">
            <v>0</v>
          </cell>
          <cell r="BI20">
            <v>0</v>
          </cell>
          <cell r="BL20">
            <v>0</v>
          </cell>
          <cell r="BM20">
            <v>0</v>
          </cell>
          <cell r="BN20">
            <v>0</v>
          </cell>
          <cell r="BO20">
            <v>0</v>
          </cell>
          <cell r="BP20">
            <v>0</v>
          </cell>
          <cell r="BQ20">
            <v>0</v>
          </cell>
          <cell r="BR20">
            <v>0</v>
          </cell>
          <cell r="BS20">
            <v>0</v>
          </cell>
          <cell r="BV20">
            <v>0</v>
          </cell>
          <cell r="BW20">
            <v>0</v>
          </cell>
          <cell r="BX20">
            <v>0</v>
          </cell>
          <cell r="BY20">
            <v>0</v>
          </cell>
          <cell r="BZ20">
            <v>0</v>
          </cell>
          <cell r="CA20">
            <v>0</v>
          </cell>
          <cell r="CB20">
            <v>0</v>
          </cell>
          <cell r="CC20">
            <v>0</v>
          </cell>
          <cell r="CF20">
            <v>0</v>
          </cell>
          <cell r="CG20">
            <v>0</v>
          </cell>
          <cell r="CH20">
            <v>0</v>
          </cell>
          <cell r="CI20">
            <v>0</v>
          </cell>
          <cell r="CJ20">
            <v>0</v>
          </cell>
          <cell r="CK20">
            <v>0</v>
          </cell>
          <cell r="CL20">
            <v>0</v>
          </cell>
          <cell r="CM20">
            <v>0</v>
          </cell>
          <cell r="CP20">
            <v>0</v>
          </cell>
          <cell r="CQ20">
            <v>0</v>
          </cell>
          <cell r="CR20">
            <v>0</v>
          </cell>
          <cell r="CS20">
            <v>0</v>
          </cell>
          <cell r="CT20">
            <v>0</v>
          </cell>
          <cell r="CU20">
            <v>0</v>
          </cell>
          <cell r="CV20">
            <v>0</v>
          </cell>
          <cell r="CW20">
            <v>0</v>
          </cell>
          <cell r="CZ20">
            <v>0</v>
          </cell>
          <cell r="DA20">
            <v>0</v>
          </cell>
          <cell r="DB20">
            <v>0</v>
          </cell>
          <cell r="DC20">
            <v>0</v>
          </cell>
          <cell r="DD20">
            <v>0</v>
          </cell>
          <cell r="DE20">
            <v>0</v>
          </cell>
          <cell r="DF20">
            <v>0</v>
          </cell>
          <cell r="DG20">
            <v>0</v>
          </cell>
          <cell r="DJ20">
            <v>0</v>
          </cell>
          <cell r="DK20">
            <v>0</v>
          </cell>
          <cell r="DL20">
            <v>0</v>
          </cell>
          <cell r="DM20">
            <v>0</v>
          </cell>
          <cell r="DN20">
            <v>0</v>
          </cell>
          <cell r="DO20">
            <v>0</v>
          </cell>
          <cell r="DP20">
            <v>0</v>
          </cell>
          <cell r="DQ20">
            <v>0</v>
          </cell>
          <cell r="DT20">
            <v>0</v>
          </cell>
          <cell r="DU20">
            <v>0</v>
          </cell>
          <cell r="DV20">
            <v>0</v>
          </cell>
          <cell r="DW20">
            <v>0</v>
          </cell>
          <cell r="DX20">
            <v>0</v>
          </cell>
          <cell r="DY20">
            <v>0</v>
          </cell>
          <cell r="DZ20">
            <v>0</v>
          </cell>
          <cell r="EA20">
            <v>0</v>
          </cell>
          <cell r="ED20">
            <v>0</v>
          </cell>
          <cell r="EE20">
            <v>0</v>
          </cell>
          <cell r="EF20">
            <v>0</v>
          </cell>
          <cell r="EG20">
            <v>0</v>
          </cell>
          <cell r="EH20">
            <v>0</v>
          </cell>
          <cell r="EI20">
            <v>0</v>
          </cell>
          <cell r="EJ20">
            <v>0</v>
          </cell>
          <cell r="EK20">
            <v>0</v>
          </cell>
          <cell r="EN20">
            <v>0</v>
          </cell>
          <cell r="EO20">
            <v>0</v>
          </cell>
          <cell r="EP20">
            <v>0</v>
          </cell>
          <cell r="EQ20">
            <v>0</v>
          </cell>
          <cell r="ER20">
            <v>0</v>
          </cell>
          <cell r="ES20">
            <v>0</v>
          </cell>
          <cell r="ET20">
            <v>0</v>
          </cell>
          <cell r="EU20">
            <v>0</v>
          </cell>
          <cell r="EX20">
            <v>0</v>
          </cell>
          <cell r="EY20">
            <v>0</v>
          </cell>
          <cell r="EZ20">
            <v>0</v>
          </cell>
          <cell r="FA20">
            <v>0</v>
          </cell>
          <cell r="FB20">
            <v>0</v>
          </cell>
          <cell r="FC20">
            <v>0</v>
          </cell>
          <cell r="FD20">
            <v>0</v>
          </cell>
          <cell r="FE20">
            <v>0</v>
          </cell>
          <cell r="FH20">
            <v>0</v>
          </cell>
          <cell r="FI20">
            <v>0</v>
          </cell>
          <cell r="FJ20">
            <v>0</v>
          </cell>
          <cell r="FK20">
            <v>0</v>
          </cell>
          <cell r="FL20">
            <v>0</v>
          </cell>
          <cell r="FM20">
            <v>0</v>
          </cell>
          <cell r="FN20">
            <v>0</v>
          </cell>
          <cell r="FO20">
            <v>0</v>
          </cell>
          <cell r="FR20">
            <v>0</v>
          </cell>
          <cell r="FS20">
            <v>0</v>
          </cell>
          <cell r="FT20">
            <v>0</v>
          </cell>
          <cell r="FU20">
            <v>0</v>
          </cell>
          <cell r="FV20">
            <v>0</v>
          </cell>
          <cell r="FW20">
            <v>0</v>
          </cell>
          <cell r="FX20">
            <v>0</v>
          </cell>
          <cell r="FY20">
            <v>0</v>
          </cell>
          <cell r="GB20">
            <v>0</v>
          </cell>
          <cell r="GC20">
            <v>0</v>
          </cell>
          <cell r="GD20">
            <v>0</v>
          </cell>
          <cell r="GE20">
            <v>0</v>
          </cell>
          <cell r="GF20">
            <v>0</v>
          </cell>
          <cell r="GG20">
            <v>0</v>
          </cell>
          <cell r="GH20">
            <v>0</v>
          </cell>
          <cell r="GI20">
            <v>0</v>
          </cell>
          <cell r="GL20">
            <v>0</v>
          </cell>
          <cell r="GM20">
            <v>0</v>
          </cell>
          <cell r="GN20">
            <v>0</v>
          </cell>
          <cell r="GO20">
            <v>0</v>
          </cell>
          <cell r="GP20">
            <v>0</v>
          </cell>
          <cell r="GQ20">
            <v>0</v>
          </cell>
          <cell r="GR20">
            <v>0</v>
          </cell>
          <cell r="GS20">
            <v>0</v>
          </cell>
          <cell r="GU20" t="str">
            <v>Béchamel Légère _ Mnfc</v>
          </cell>
        </row>
        <row r="21">
          <cell r="E21" t="str">
            <v>Beignets De Chou-fleur À L’Œuf Et À L'Avocat</v>
          </cell>
          <cell r="F21" t="str">
            <v xml:space="preserve">Lavez le chou-fleur, coupez-le en morceau et hachez-le finement à l'aide d'un robot de cuisine.
Mélangez-le avec 1 œuf, du sel et du poivre.
Dans une grande poêle, faites chauffer l'huile d'olive, puis faites revenir les beignets de chou-fleur jusqu'à ce qu'ils prennent une belle couleur dorée.
Épluchez l'avocat, écrasez-le avec une fourchette et incorporez-y le jus du citron ainsi que du sel et du poivre.
Étalez la crème d'avocat sur les beignets.
Battez le reste des œufs et faites les cuire sous forme d’œufs brouillés dans une poêle. Placez ensuite les œufs sur les beignets de chou-fleur.
</v>
          </cell>
          <cell r="H21">
            <v>487.79999999999995</v>
          </cell>
          <cell r="I21">
            <v>22.87</v>
          </cell>
          <cell r="J21">
            <v>40.464999999999996</v>
          </cell>
          <cell r="K21">
            <v>4.8150000000000004</v>
          </cell>
          <cell r="L21" t="str">
            <v>Chou-fleur</v>
          </cell>
          <cell r="M21">
            <v>125</v>
          </cell>
          <cell r="N21">
            <v>32.5</v>
          </cell>
          <cell r="O21">
            <v>3</v>
          </cell>
          <cell r="P21">
            <v>0.375</v>
          </cell>
          <cell r="Q21">
            <v>2.875</v>
          </cell>
          <cell r="R21">
            <v>26</v>
          </cell>
          <cell r="S21">
            <v>2.4</v>
          </cell>
          <cell r="T21">
            <v>0.3</v>
          </cell>
          <cell r="U21">
            <v>2.2999999999999998</v>
          </cell>
          <cell r="V21" t="str">
            <v>Œuf</v>
          </cell>
          <cell r="W21">
            <v>150</v>
          </cell>
          <cell r="X21">
            <v>213</v>
          </cell>
          <cell r="Y21">
            <v>17.850000000000001</v>
          </cell>
          <cell r="Z21">
            <v>15.45</v>
          </cell>
          <cell r="AA21">
            <v>0.45</v>
          </cell>
          <cell r="AB21">
            <v>142</v>
          </cell>
          <cell r="AC21">
            <v>11.9</v>
          </cell>
          <cell r="AD21">
            <v>10.3</v>
          </cell>
          <cell r="AE21">
            <v>0.3</v>
          </cell>
          <cell r="AF21" t="str">
            <v>Sel &amp; Poivre</v>
          </cell>
          <cell r="AH21">
            <v>0</v>
          </cell>
          <cell r="AI21">
            <v>0</v>
          </cell>
          <cell r="AJ21">
            <v>0</v>
          </cell>
          <cell r="AK21">
            <v>0</v>
          </cell>
          <cell r="AL21">
            <v>0</v>
          </cell>
          <cell r="AM21">
            <v>0</v>
          </cell>
          <cell r="AN21">
            <v>0</v>
          </cell>
          <cell r="AO21">
            <v>0</v>
          </cell>
          <cell r="AP21" t="str">
            <v>Huile D'Olive</v>
          </cell>
          <cell r="AQ21">
            <v>10</v>
          </cell>
          <cell r="AR21">
            <v>80.900000000000006</v>
          </cell>
          <cell r="AS21">
            <v>0</v>
          </cell>
          <cell r="AT21">
            <v>8.99</v>
          </cell>
          <cell r="AU21">
            <v>0</v>
          </cell>
          <cell r="AV21">
            <v>809</v>
          </cell>
          <cell r="AW21">
            <v>0</v>
          </cell>
          <cell r="AX21">
            <v>89.9</v>
          </cell>
          <cell r="AY21">
            <v>0</v>
          </cell>
          <cell r="AZ21" t="str">
            <v>Avocat</v>
          </cell>
          <cell r="BA21">
            <v>110</v>
          </cell>
          <cell r="BB21">
            <v>158.4</v>
          </cell>
          <cell r="BC21">
            <v>1.98</v>
          </cell>
          <cell r="BD21">
            <v>15.62</v>
          </cell>
          <cell r="BE21">
            <v>0.88</v>
          </cell>
          <cell r="BF21">
            <v>144</v>
          </cell>
          <cell r="BG21">
            <v>1.8</v>
          </cell>
          <cell r="BH21">
            <v>14.2</v>
          </cell>
          <cell r="BI21">
            <v>0.8</v>
          </cell>
          <cell r="BJ21" t="str">
            <v>Jus De Citron</v>
          </cell>
          <cell r="BK21">
            <v>10</v>
          </cell>
          <cell r="BL21">
            <v>3</v>
          </cell>
          <cell r="BM21">
            <v>0.04</v>
          </cell>
          <cell r="BN21">
            <v>0.03</v>
          </cell>
          <cell r="BO21">
            <v>0.61</v>
          </cell>
          <cell r="BP21">
            <v>30</v>
          </cell>
          <cell r="BQ21">
            <v>0.4</v>
          </cell>
          <cell r="BR21">
            <v>0.3</v>
          </cell>
          <cell r="BS21">
            <v>6.1</v>
          </cell>
          <cell r="BT21" t="str">
            <v/>
          </cell>
          <cell r="BV21">
            <v>0</v>
          </cell>
          <cell r="BW21">
            <v>0</v>
          </cell>
          <cell r="BX21">
            <v>0</v>
          </cell>
          <cell r="BY21">
            <v>0</v>
          </cell>
          <cell r="BZ21">
            <v>0</v>
          </cell>
          <cell r="CA21">
            <v>0</v>
          </cell>
          <cell r="CB21">
            <v>0</v>
          </cell>
          <cell r="CC21">
            <v>0</v>
          </cell>
          <cell r="CD21" t="str">
            <v/>
          </cell>
          <cell r="CF21">
            <v>0</v>
          </cell>
          <cell r="CG21">
            <v>0</v>
          </cell>
          <cell r="CH21">
            <v>0</v>
          </cell>
          <cell r="CI21">
            <v>0</v>
          </cell>
          <cell r="CJ21">
            <v>0</v>
          </cell>
          <cell r="CK21">
            <v>0</v>
          </cell>
          <cell r="CL21">
            <v>0</v>
          </cell>
          <cell r="CM21">
            <v>0</v>
          </cell>
          <cell r="CN21" t="str">
            <v/>
          </cell>
          <cell r="CP21">
            <v>0</v>
          </cell>
          <cell r="CQ21">
            <v>0</v>
          </cell>
          <cell r="CR21">
            <v>0</v>
          </cell>
          <cell r="CS21">
            <v>0</v>
          </cell>
          <cell r="CT21">
            <v>0</v>
          </cell>
          <cell r="CU21">
            <v>0</v>
          </cell>
          <cell r="CV21">
            <v>0</v>
          </cell>
          <cell r="CW21">
            <v>0</v>
          </cell>
          <cell r="CX21" t="str">
            <v/>
          </cell>
          <cell r="CZ21">
            <v>0</v>
          </cell>
          <cell r="DA21">
            <v>0</v>
          </cell>
          <cell r="DB21">
            <v>0</v>
          </cell>
          <cell r="DC21">
            <v>0</v>
          </cell>
          <cell r="DD21">
            <v>0</v>
          </cell>
          <cell r="DE21">
            <v>0</v>
          </cell>
          <cell r="DF21">
            <v>0</v>
          </cell>
          <cell r="DG21">
            <v>0</v>
          </cell>
          <cell r="DH21" t="str">
            <v/>
          </cell>
          <cell r="DJ21">
            <v>0</v>
          </cell>
          <cell r="DK21">
            <v>0</v>
          </cell>
          <cell r="DL21">
            <v>0</v>
          </cell>
          <cell r="DM21">
            <v>0</v>
          </cell>
          <cell r="DN21">
            <v>0</v>
          </cell>
          <cell r="DO21">
            <v>0</v>
          </cell>
          <cell r="DP21">
            <v>0</v>
          </cell>
          <cell r="DQ21">
            <v>0</v>
          </cell>
          <cell r="DR21" t="str">
            <v/>
          </cell>
          <cell r="DT21">
            <v>0</v>
          </cell>
          <cell r="DU21">
            <v>0</v>
          </cell>
          <cell r="DV21">
            <v>0</v>
          </cell>
          <cell r="DW21">
            <v>0</v>
          </cell>
          <cell r="DX21">
            <v>0</v>
          </cell>
          <cell r="DY21">
            <v>0</v>
          </cell>
          <cell r="DZ21">
            <v>0</v>
          </cell>
          <cell r="EA21">
            <v>0</v>
          </cell>
          <cell r="EB21" t="str">
            <v/>
          </cell>
          <cell r="ED21">
            <v>0</v>
          </cell>
          <cell r="EE21">
            <v>0</v>
          </cell>
          <cell r="EF21">
            <v>0</v>
          </cell>
          <cell r="EG21">
            <v>0</v>
          </cell>
          <cell r="EH21">
            <v>0</v>
          </cell>
          <cell r="EI21">
            <v>0</v>
          </cell>
          <cell r="EJ21">
            <v>0</v>
          </cell>
          <cell r="EK21">
            <v>0</v>
          </cell>
          <cell r="EL21" t="str">
            <v/>
          </cell>
          <cell r="EN21">
            <v>0</v>
          </cell>
          <cell r="EO21">
            <v>0</v>
          </cell>
          <cell r="EP21">
            <v>0</v>
          </cell>
          <cell r="EQ21">
            <v>0</v>
          </cell>
          <cell r="ER21">
            <v>0</v>
          </cell>
          <cell r="ES21">
            <v>0</v>
          </cell>
          <cell r="ET21">
            <v>0</v>
          </cell>
          <cell r="EU21">
            <v>0</v>
          </cell>
          <cell r="EV21" t="str">
            <v/>
          </cell>
          <cell r="EX21">
            <v>0</v>
          </cell>
          <cell r="EY21">
            <v>0</v>
          </cell>
          <cell r="EZ21">
            <v>0</v>
          </cell>
          <cell r="FA21">
            <v>0</v>
          </cell>
          <cell r="FB21">
            <v>0</v>
          </cell>
          <cell r="FC21">
            <v>0</v>
          </cell>
          <cell r="FD21">
            <v>0</v>
          </cell>
          <cell r="FE21">
            <v>0</v>
          </cell>
          <cell r="FF21" t="str">
            <v/>
          </cell>
          <cell r="FH21">
            <v>0</v>
          </cell>
          <cell r="FI21">
            <v>0</v>
          </cell>
          <cell r="FJ21">
            <v>0</v>
          </cell>
          <cell r="FK21">
            <v>0</v>
          </cell>
          <cell r="FL21">
            <v>0</v>
          </cell>
          <cell r="FM21">
            <v>0</v>
          </cell>
          <cell r="FN21">
            <v>0</v>
          </cell>
          <cell r="FO21">
            <v>0</v>
          </cell>
          <cell r="FR21">
            <v>0</v>
          </cell>
          <cell r="FS21">
            <v>0</v>
          </cell>
          <cell r="FT21">
            <v>0</v>
          </cell>
          <cell r="FU21">
            <v>0</v>
          </cell>
          <cell r="FV21">
            <v>0</v>
          </cell>
          <cell r="FW21">
            <v>0</v>
          </cell>
          <cell r="FX21">
            <v>0</v>
          </cell>
          <cell r="FY21">
            <v>0</v>
          </cell>
          <cell r="GB21">
            <v>0</v>
          </cell>
          <cell r="GC21">
            <v>0</v>
          </cell>
          <cell r="GD21">
            <v>0</v>
          </cell>
          <cell r="GE21">
            <v>0</v>
          </cell>
          <cell r="GF21">
            <v>0</v>
          </cell>
          <cell r="GG21">
            <v>0</v>
          </cell>
          <cell r="GH21">
            <v>0</v>
          </cell>
          <cell r="GI21">
            <v>0</v>
          </cell>
          <cell r="GL21">
            <v>0</v>
          </cell>
          <cell r="GM21">
            <v>0</v>
          </cell>
          <cell r="GN21">
            <v>0</v>
          </cell>
          <cell r="GO21">
            <v>0</v>
          </cell>
          <cell r="GP21">
            <v>0</v>
          </cell>
          <cell r="GQ21">
            <v>0</v>
          </cell>
          <cell r="GR21">
            <v>0</v>
          </cell>
          <cell r="GS21">
            <v>0</v>
          </cell>
          <cell r="GU21" t="str">
            <v>Beignets De Chou-Fleur À L’Œuf Et À L'Avocat</v>
          </cell>
        </row>
        <row r="22">
          <cell r="E22" t="str">
            <v>Bifteck Mariné Aux Haricots</v>
          </cell>
          <cell r="F22" t="str">
            <v xml:space="preserve">Épluchez et émincez finement la gousse d'ail, et coupez l'oignon vert en rondelles.
Placez les haricots verts dans une petite casserole d'eau, et cuisez à feu moyen pendant 5 minutes. Égouttez.
Assaisonnez le yaourt à l'aide de sel et de poivre pour la sauce.
Mélangez la moitié de l'huile d'olive, du sel et du poivre, ainsi que le thym, la marjolaine et l'origan dans un petit bol. Assurez-vous d'utiliser le thym, la marjolaine et l'origan en quantités égales.
Marinez les steaks dans le mélange d'herbes et laissez les arômes infuser.
Faites chauffer le reste de l'huile d'olive dans une poêle, et ajoutez-y l'ail et les oignons verts. Conservez quelques rondelles d'oignons de côté pour le dressage.
Laissez cuire pendant quelques minutes, et ajoutez les steaks. Saisissez les deux côtés pendant 1 ou 2 minutes.
Emballez tout le contenu de la poêle dans du papier aluminium, et placez-le au four pendant 10 minutes à 120°C.
Enfin, placez les haricots, la viande et la sauce au yaourt sur une assiette, et décorez avec le reste des oignons verts.
</v>
          </cell>
          <cell r="H22">
            <v>458.15999999999997</v>
          </cell>
          <cell r="I22">
            <v>30.811</v>
          </cell>
          <cell r="J22">
            <v>30.158000000000001</v>
          </cell>
          <cell r="K22">
            <v>12.212999999999999</v>
          </cell>
          <cell r="L22" t="str">
            <v>Ail</v>
          </cell>
          <cell r="M22">
            <v>1</v>
          </cell>
          <cell r="N22">
            <v>1.36</v>
          </cell>
          <cell r="O22">
            <v>7.0000000000000007E-2</v>
          </cell>
          <cell r="P22">
            <v>5.0000000000000001E-3</v>
          </cell>
          <cell r="Q22">
            <v>0.245</v>
          </cell>
          <cell r="R22">
            <v>136</v>
          </cell>
          <cell r="S22">
            <v>7</v>
          </cell>
          <cell r="T22">
            <v>0.5</v>
          </cell>
          <cell r="U22">
            <v>24.5</v>
          </cell>
          <cell r="V22" t="str">
            <v>Haricot Vert</v>
          </cell>
          <cell r="W22">
            <v>250</v>
          </cell>
          <cell r="X22">
            <v>77.5</v>
          </cell>
          <cell r="Y22">
            <v>5.25</v>
          </cell>
          <cell r="Z22">
            <v>0.5</v>
          </cell>
          <cell r="AA22">
            <v>9</v>
          </cell>
          <cell r="AB22">
            <v>31</v>
          </cell>
          <cell r="AC22">
            <v>2.1</v>
          </cell>
          <cell r="AD22">
            <v>0.2</v>
          </cell>
          <cell r="AE22">
            <v>3.6</v>
          </cell>
          <cell r="AF22" t="str">
            <v>Sel &amp; Poivre</v>
          </cell>
          <cell r="AH22">
            <v>0</v>
          </cell>
          <cell r="AI22">
            <v>0</v>
          </cell>
          <cell r="AJ22">
            <v>0</v>
          </cell>
          <cell r="AK22">
            <v>0</v>
          </cell>
          <cell r="AL22">
            <v>0</v>
          </cell>
          <cell r="AM22">
            <v>0</v>
          </cell>
          <cell r="AN22">
            <v>0</v>
          </cell>
          <cell r="AO22">
            <v>0</v>
          </cell>
          <cell r="AP22" t="str">
            <v>Huile D'Olive</v>
          </cell>
          <cell r="AQ22">
            <v>10</v>
          </cell>
          <cell r="AR22">
            <v>80.900000000000006</v>
          </cell>
          <cell r="AS22">
            <v>0</v>
          </cell>
          <cell r="AT22">
            <v>8.99</v>
          </cell>
          <cell r="AU22">
            <v>0</v>
          </cell>
          <cell r="AV22">
            <v>809</v>
          </cell>
          <cell r="AW22">
            <v>0</v>
          </cell>
          <cell r="AX22">
            <v>89.9</v>
          </cell>
          <cell r="AY22">
            <v>0</v>
          </cell>
          <cell r="AZ22" t="str">
            <v>Thym</v>
          </cell>
          <cell r="BB22">
            <v>0</v>
          </cell>
          <cell r="BC22">
            <v>0</v>
          </cell>
          <cell r="BD22">
            <v>0</v>
          </cell>
          <cell r="BE22">
            <v>0</v>
          </cell>
          <cell r="BF22">
            <v>0</v>
          </cell>
          <cell r="BG22">
            <v>0</v>
          </cell>
          <cell r="BH22">
            <v>0</v>
          </cell>
          <cell r="BI22">
            <v>0</v>
          </cell>
          <cell r="BJ22" t="str">
            <v>Marjolaine</v>
          </cell>
          <cell r="BL22">
            <v>0</v>
          </cell>
          <cell r="BM22">
            <v>0</v>
          </cell>
          <cell r="BN22">
            <v>0</v>
          </cell>
          <cell r="BO22">
            <v>0</v>
          </cell>
          <cell r="BP22">
            <v>0</v>
          </cell>
          <cell r="BQ22">
            <v>0</v>
          </cell>
          <cell r="BR22">
            <v>0</v>
          </cell>
          <cell r="BS22">
            <v>0</v>
          </cell>
          <cell r="BT22" t="str">
            <v>Origan</v>
          </cell>
          <cell r="BV22">
            <v>0</v>
          </cell>
          <cell r="BW22">
            <v>0</v>
          </cell>
          <cell r="BX22">
            <v>0</v>
          </cell>
          <cell r="BY22">
            <v>0</v>
          </cell>
          <cell r="BZ22">
            <v>0</v>
          </cell>
          <cell r="CA22">
            <v>0</v>
          </cell>
          <cell r="CB22">
            <v>0</v>
          </cell>
          <cell r="CC22">
            <v>0</v>
          </cell>
          <cell r="CD22" t="str">
            <v>Oignons Verts</v>
          </cell>
          <cell r="CE22">
            <v>20</v>
          </cell>
          <cell r="CF22">
            <v>6.4</v>
          </cell>
          <cell r="CG22">
            <v>0.36599999999999999</v>
          </cell>
          <cell r="CH22">
            <v>3.7999999999999999E-2</v>
          </cell>
          <cell r="CI22">
            <v>1.4680000000000002</v>
          </cell>
          <cell r="CJ22">
            <v>32</v>
          </cell>
          <cell r="CK22">
            <v>1.83</v>
          </cell>
          <cell r="CL22">
            <v>0.19</v>
          </cell>
          <cell r="CM22">
            <v>7.34</v>
          </cell>
          <cell r="CN22" t="str">
            <v xml:space="preserve">Jogurt À La Grecque Nature </v>
          </cell>
          <cell r="CO22">
            <v>50</v>
          </cell>
          <cell r="CP22">
            <v>57</v>
          </cell>
          <cell r="CQ22">
            <v>1.5</v>
          </cell>
          <cell r="CR22">
            <v>5</v>
          </cell>
          <cell r="CS22">
            <v>1.5</v>
          </cell>
          <cell r="CT22">
            <v>114</v>
          </cell>
          <cell r="CU22">
            <v>3</v>
          </cell>
          <cell r="CV22">
            <v>10</v>
          </cell>
          <cell r="CW22">
            <v>3</v>
          </cell>
          <cell r="CX22" t="str">
            <v>Bœuf</v>
          </cell>
          <cell r="CY22">
            <v>125</v>
          </cell>
          <cell r="CZ22">
            <v>235</v>
          </cell>
          <cell r="DA22">
            <v>23.625</v>
          </cell>
          <cell r="DB22">
            <v>15.625</v>
          </cell>
          <cell r="DC22">
            <v>0</v>
          </cell>
          <cell r="DD22">
            <v>188</v>
          </cell>
          <cell r="DE22">
            <v>18.899999999999999</v>
          </cell>
          <cell r="DF22">
            <v>12.5</v>
          </cell>
          <cell r="DG22">
            <v>0</v>
          </cell>
          <cell r="DH22" t="str">
            <v/>
          </cell>
          <cell r="DJ22">
            <v>0</v>
          </cell>
          <cell r="DK22">
            <v>0</v>
          </cell>
          <cell r="DL22">
            <v>0</v>
          </cell>
          <cell r="DM22">
            <v>0</v>
          </cell>
          <cell r="DN22">
            <v>0</v>
          </cell>
          <cell r="DO22">
            <v>0</v>
          </cell>
          <cell r="DP22">
            <v>0</v>
          </cell>
          <cell r="DQ22">
            <v>0</v>
          </cell>
          <cell r="DR22" t="str">
            <v/>
          </cell>
          <cell r="DT22">
            <v>0</v>
          </cell>
          <cell r="DU22">
            <v>0</v>
          </cell>
          <cell r="DV22">
            <v>0</v>
          </cell>
          <cell r="DW22">
            <v>0</v>
          </cell>
          <cell r="DX22">
            <v>0</v>
          </cell>
          <cell r="DY22">
            <v>0</v>
          </cell>
          <cell r="DZ22">
            <v>0</v>
          </cell>
          <cell r="EA22">
            <v>0</v>
          </cell>
          <cell r="EB22" t="str">
            <v/>
          </cell>
          <cell r="ED22">
            <v>0</v>
          </cell>
          <cell r="EE22">
            <v>0</v>
          </cell>
          <cell r="EF22">
            <v>0</v>
          </cell>
          <cell r="EG22">
            <v>0</v>
          </cell>
          <cell r="EH22">
            <v>0</v>
          </cell>
          <cell r="EI22">
            <v>0</v>
          </cell>
          <cell r="EJ22">
            <v>0</v>
          </cell>
          <cell r="EK22">
            <v>0</v>
          </cell>
          <cell r="EL22" t="str">
            <v/>
          </cell>
          <cell r="EN22">
            <v>0</v>
          </cell>
          <cell r="EO22">
            <v>0</v>
          </cell>
          <cell r="EP22">
            <v>0</v>
          </cell>
          <cell r="EQ22">
            <v>0</v>
          </cell>
          <cell r="ER22">
            <v>0</v>
          </cell>
          <cell r="ES22">
            <v>0</v>
          </cell>
          <cell r="ET22">
            <v>0</v>
          </cell>
          <cell r="EU22">
            <v>0</v>
          </cell>
          <cell r="EV22" t="str">
            <v/>
          </cell>
          <cell r="EX22">
            <v>0</v>
          </cell>
          <cell r="EY22">
            <v>0</v>
          </cell>
          <cell r="EZ22">
            <v>0</v>
          </cell>
          <cell r="FA22">
            <v>0</v>
          </cell>
          <cell r="FB22">
            <v>0</v>
          </cell>
          <cell r="FC22">
            <v>0</v>
          </cell>
          <cell r="FD22">
            <v>0</v>
          </cell>
          <cell r="FE22">
            <v>0</v>
          </cell>
          <cell r="FF22" t="str">
            <v/>
          </cell>
          <cell r="FH22">
            <v>0</v>
          </cell>
          <cell r="FI22">
            <v>0</v>
          </cell>
          <cell r="FJ22">
            <v>0</v>
          </cell>
          <cell r="FK22">
            <v>0</v>
          </cell>
          <cell r="FL22">
            <v>0</v>
          </cell>
          <cell r="FM22">
            <v>0</v>
          </cell>
          <cell r="FN22">
            <v>0</v>
          </cell>
          <cell r="FO22">
            <v>0</v>
          </cell>
          <cell r="FR22">
            <v>0</v>
          </cell>
          <cell r="FS22">
            <v>0</v>
          </cell>
          <cell r="FT22">
            <v>0</v>
          </cell>
          <cell r="FU22">
            <v>0</v>
          </cell>
          <cell r="FV22">
            <v>0</v>
          </cell>
          <cell r="FW22">
            <v>0</v>
          </cell>
          <cell r="FX22">
            <v>0</v>
          </cell>
          <cell r="FY22">
            <v>0</v>
          </cell>
          <cell r="GB22">
            <v>0</v>
          </cell>
          <cell r="GC22">
            <v>0</v>
          </cell>
          <cell r="GD22">
            <v>0</v>
          </cell>
          <cell r="GE22">
            <v>0</v>
          </cell>
          <cell r="GF22">
            <v>0</v>
          </cell>
          <cell r="GG22">
            <v>0</v>
          </cell>
          <cell r="GH22">
            <v>0</v>
          </cell>
          <cell r="GI22">
            <v>0</v>
          </cell>
          <cell r="GL22">
            <v>0</v>
          </cell>
          <cell r="GM22">
            <v>0</v>
          </cell>
          <cell r="GN22">
            <v>0</v>
          </cell>
          <cell r="GO22">
            <v>0</v>
          </cell>
          <cell r="GP22">
            <v>0</v>
          </cell>
          <cell r="GQ22">
            <v>0</v>
          </cell>
          <cell r="GR22">
            <v>0</v>
          </cell>
          <cell r="GS22">
            <v>0</v>
          </cell>
          <cell r="GU22" t="str">
            <v>Bifteck Mariné Aux Haricots</v>
          </cell>
        </row>
        <row r="23">
          <cell r="E23" t="str">
            <v>Bircher D'Hivers</v>
          </cell>
          <cell r="F23" t="str">
            <v>Prendre des fruits surgelés. Penser à les sortir la veille et garder au réfrigérateur. Tous mélanger</v>
          </cell>
          <cell r="H23">
            <v>364.34999999999997</v>
          </cell>
          <cell r="I23">
            <v>20.790000000000003</v>
          </cell>
          <cell r="J23">
            <v>10.15</v>
          </cell>
          <cell r="K23">
            <v>42.900000000000006</v>
          </cell>
          <cell r="L23" t="str">
            <v>Banane</v>
          </cell>
          <cell r="M23">
            <v>50</v>
          </cell>
          <cell r="N23">
            <v>47.5</v>
          </cell>
          <cell r="O23">
            <v>0.55000000000000004</v>
          </cell>
          <cell r="P23">
            <v>0.15</v>
          </cell>
          <cell r="Q23">
            <v>10.5</v>
          </cell>
          <cell r="R23">
            <v>95</v>
          </cell>
          <cell r="S23">
            <v>1.1000000000000001</v>
          </cell>
          <cell r="T23">
            <v>0.3</v>
          </cell>
          <cell r="U23">
            <v>21</v>
          </cell>
          <cell r="V23" t="str">
            <v>Graines De Chia</v>
          </cell>
          <cell r="W23">
            <v>10</v>
          </cell>
          <cell r="X23">
            <v>43</v>
          </cell>
          <cell r="Y23">
            <v>2.2000000000000002</v>
          </cell>
          <cell r="Z23">
            <v>3</v>
          </cell>
          <cell r="AA23">
            <v>0.35</v>
          </cell>
          <cell r="AB23">
            <v>430</v>
          </cell>
          <cell r="AC23">
            <v>22</v>
          </cell>
          <cell r="AD23">
            <v>30</v>
          </cell>
          <cell r="AE23">
            <v>3.5</v>
          </cell>
          <cell r="AF23" t="str">
            <v>Framboise</v>
          </cell>
          <cell r="AG23">
            <v>50</v>
          </cell>
          <cell r="AH23">
            <v>26</v>
          </cell>
          <cell r="AI23">
            <v>0.6</v>
          </cell>
          <cell r="AJ23">
            <v>0.3</v>
          </cell>
          <cell r="AK23">
            <v>3.5</v>
          </cell>
          <cell r="AL23">
            <v>52</v>
          </cell>
          <cell r="AM23">
            <v>1.2</v>
          </cell>
          <cell r="AN23">
            <v>0.6</v>
          </cell>
          <cell r="AO23">
            <v>7</v>
          </cell>
          <cell r="AP23" t="str">
            <v>Noix De Coco</v>
          </cell>
          <cell r="AQ23">
            <v>10</v>
          </cell>
          <cell r="AR23">
            <v>49.7</v>
          </cell>
          <cell r="AS23">
            <v>0.89</v>
          </cell>
          <cell r="AT23">
            <v>4.2</v>
          </cell>
          <cell r="AU23">
            <v>1.6</v>
          </cell>
          <cell r="AV23">
            <v>497</v>
          </cell>
          <cell r="AW23">
            <v>8.9</v>
          </cell>
          <cell r="AX23">
            <v>42</v>
          </cell>
          <cell r="AY23">
            <v>16</v>
          </cell>
          <cell r="AZ23" t="str">
            <v>Séré Maigre</v>
          </cell>
          <cell r="BA23">
            <v>125</v>
          </cell>
          <cell r="BB23">
            <v>68.75</v>
          </cell>
          <cell r="BC23">
            <v>12.5</v>
          </cell>
          <cell r="BD23">
            <v>0.25</v>
          </cell>
          <cell r="BE23">
            <v>5.25</v>
          </cell>
          <cell r="BF23">
            <v>55</v>
          </cell>
          <cell r="BG23">
            <v>10</v>
          </cell>
          <cell r="BH23">
            <v>0.2</v>
          </cell>
          <cell r="BI23">
            <v>4.2</v>
          </cell>
          <cell r="BJ23" t="str">
            <v xml:space="preserve">Flocons D’Avoine </v>
          </cell>
          <cell r="BK23">
            <v>30</v>
          </cell>
          <cell r="BL23">
            <v>111.6</v>
          </cell>
          <cell r="BM23">
            <v>4.05</v>
          </cell>
          <cell r="BN23">
            <v>2.25</v>
          </cell>
          <cell r="BO23">
            <v>17.25</v>
          </cell>
          <cell r="BP23">
            <v>372</v>
          </cell>
          <cell r="BQ23">
            <v>13.5</v>
          </cell>
          <cell r="BR23">
            <v>7.5</v>
          </cell>
          <cell r="BS23">
            <v>57.5</v>
          </cell>
          <cell r="BT23" t="str">
            <v>Sirop D'Érable</v>
          </cell>
          <cell r="BU23">
            <v>5</v>
          </cell>
          <cell r="BV23">
            <v>17.8</v>
          </cell>
          <cell r="BW23">
            <v>0</v>
          </cell>
          <cell r="BX23">
            <v>0</v>
          </cell>
          <cell r="BY23">
            <v>4.45</v>
          </cell>
          <cell r="BZ23">
            <v>356</v>
          </cell>
          <cell r="CA23">
            <v>0</v>
          </cell>
          <cell r="CB23">
            <v>0</v>
          </cell>
          <cell r="CC23">
            <v>89</v>
          </cell>
          <cell r="CD23" t="str">
            <v/>
          </cell>
          <cell r="CF23">
            <v>0</v>
          </cell>
          <cell r="CG23">
            <v>0</v>
          </cell>
          <cell r="CH23">
            <v>0</v>
          </cell>
          <cell r="CI23">
            <v>0</v>
          </cell>
          <cell r="CJ23">
            <v>0</v>
          </cell>
          <cell r="CK23">
            <v>0</v>
          </cell>
          <cell r="CL23">
            <v>0</v>
          </cell>
          <cell r="CM23">
            <v>0</v>
          </cell>
          <cell r="CN23" t="str">
            <v/>
          </cell>
          <cell r="CP23">
            <v>0</v>
          </cell>
          <cell r="CQ23">
            <v>0</v>
          </cell>
          <cell r="CR23">
            <v>0</v>
          </cell>
          <cell r="CS23">
            <v>0</v>
          </cell>
          <cell r="CT23">
            <v>0</v>
          </cell>
          <cell r="CU23">
            <v>0</v>
          </cell>
          <cell r="CV23">
            <v>0</v>
          </cell>
          <cell r="CW23">
            <v>0</v>
          </cell>
          <cell r="CX23" t="str">
            <v/>
          </cell>
          <cell r="CZ23">
            <v>0</v>
          </cell>
          <cell r="DA23">
            <v>0</v>
          </cell>
          <cell r="DB23">
            <v>0</v>
          </cell>
          <cell r="DC23">
            <v>0</v>
          </cell>
          <cell r="DD23">
            <v>0</v>
          </cell>
          <cell r="DE23">
            <v>0</v>
          </cell>
          <cell r="DF23">
            <v>0</v>
          </cell>
          <cell r="DG23">
            <v>0</v>
          </cell>
          <cell r="DH23" t="str">
            <v/>
          </cell>
          <cell r="DJ23">
            <v>0</v>
          </cell>
          <cell r="DK23">
            <v>0</v>
          </cell>
          <cell r="DL23">
            <v>0</v>
          </cell>
          <cell r="DM23">
            <v>0</v>
          </cell>
          <cell r="DN23">
            <v>0</v>
          </cell>
          <cell r="DO23">
            <v>0</v>
          </cell>
          <cell r="DP23">
            <v>0</v>
          </cell>
          <cell r="DQ23">
            <v>0</v>
          </cell>
          <cell r="DR23" t="str">
            <v/>
          </cell>
          <cell r="DT23">
            <v>0</v>
          </cell>
          <cell r="DU23">
            <v>0</v>
          </cell>
          <cell r="DV23">
            <v>0</v>
          </cell>
          <cell r="DW23">
            <v>0</v>
          </cell>
          <cell r="DX23">
            <v>0</v>
          </cell>
          <cell r="DY23">
            <v>0</v>
          </cell>
          <cell r="DZ23">
            <v>0</v>
          </cell>
          <cell r="EA23">
            <v>0</v>
          </cell>
          <cell r="EB23" t="str">
            <v/>
          </cell>
          <cell r="ED23">
            <v>0</v>
          </cell>
          <cell r="EE23">
            <v>0</v>
          </cell>
          <cell r="EF23">
            <v>0</v>
          </cell>
          <cell r="EG23">
            <v>0</v>
          </cell>
          <cell r="EH23">
            <v>0</v>
          </cell>
          <cell r="EI23">
            <v>0</v>
          </cell>
          <cell r="EJ23">
            <v>0</v>
          </cell>
          <cell r="EK23">
            <v>0</v>
          </cell>
          <cell r="EL23" t="str">
            <v/>
          </cell>
          <cell r="EN23">
            <v>0</v>
          </cell>
          <cell r="EO23">
            <v>0</v>
          </cell>
          <cell r="EP23">
            <v>0</v>
          </cell>
          <cell r="EQ23">
            <v>0</v>
          </cell>
          <cell r="ER23">
            <v>0</v>
          </cell>
          <cell r="ES23">
            <v>0</v>
          </cell>
          <cell r="ET23">
            <v>0</v>
          </cell>
          <cell r="EU23">
            <v>0</v>
          </cell>
          <cell r="EV23" t="str">
            <v/>
          </cell>
          <cell r="EX23">
            <v>0</v>
          </cell>
          <cell r="EY23">
            <v>0</v>
          </cell>
          <cell r="EZ23">
            <v>0</v>
          </cell>
          <cell r="FA23">
            <v>0</v>
          </cell>
          <cell r="FB23">
            <v>0</v>
          </cell>
          <cell r="FC23">
            <v>0</v>
          </cell>
          <cell r="FD23">
            <v>0</v>
          </cell>
          <cell r="FE23">
            <v>0</v>
          </cell>
          <cell r="FF23" t="str">
            <v/>
          </cell>
          <cell r="FH23">
            <v>0</v>
          </cell>
          <cell r="FI23">
            <v>0</v>
          </cell>
          <cell r="FJ23">
            <v>0</v>
          </cell>
          <cell r="FK23">
            <v>0</v>
          </cell>
          <cell r="FL23">
            <v>0</v>
          </cell>
          <cell r="FM23">
            <v>0</v>
          </cell>
          <cell r="FN23">
            <v>0</v>
          </cell>
          <cell r="FO23">
            <v>0</v>
          </cell>
          <cell r="FR23">
            <v>0</v>
          </cell>
          <cell r="FS23">
            <v>0</v>
          </cell>
          <cell r="FT23">
            <v>0</v>
          </cell>
          <cell r="FU23">
            <v>0</v>
          </cell>
          <cell r="FV23">
            <v>0</v>
          </cell>
          <cell r="FW23">
            <v>0</v>
          </cell>
          <cell r="FX23">
            <v>0</v>
          </cell>
          <cell r="FY23">
            <v>0</v>
          </cell>
          <cell r="GB23">
            <v>0</v>
          </cell>
          <cell r="GC23">
            <v>0</v>
          </cell>
          <cell r="GD23">
            <v>0</v>
          </cell>
          <cell r="GE23">
            <v>0</v>
          </cell>
          <cell r="GF23">
            <v>0</v>
          </cell>
          <cell r="GG23">
            <v>0</v>
          </cell>
          <cell r="GH23">
            <v>0</v>
          </cell>
          <cell r="GI23">
            <v>0</v>
          </cell>
          <cell r="GL23">
            <v>0</v>
          </cell>
          <cell r="GM23">
            <v>0</v>
          </cell>
          <cell r="GN23">
            <v>0</v>
          </cell>
          <cell r="GO23">
            <v>0</v>
          </cell>
          <cell r="GP23">
            <v>0</v>
          </cell>
          <cell r="GQ23">
            <v>0</v>
          </cell>
          <cell r="GR23">
            <v>0</v>
          </cell>
          <cell r="GS23">
            <v>0</v>
          </cell>
          <cell r="GU23" t="str">
            <v>Bircher D'Hivers</v>
          </cell>
        </row>
        <row r="24">
          <cell r="E24" t="str">
            <v xml:space="preserve">Bircher Overnight </v>
          </cell>
          <cell r="F24" t="str">
            <v xml:space="preserve">Répartir les flocons d'avoine dans les verrines. 
Mélanger pomme, poire, raisins secs et jus d'orange, répartir dessus.
 Remuer le fromage blanc, répartir dessus, arroser avec le lait et miel.
Laisser tremper toute la nuit ou env. 12 h à couvert au réfrigérateur. </v>
          </cell>
          <cell r="H24">
            <v>432.8</v>
          </cell>
          <cell r="I24">
            <v>22.149999999999995</v>
          </cell>
          <cell r="J24">
            <v>4.0849999999999991</v>
          </cell>
          <cell r="K24">
            <v>72.674999999999997</v>
          </cell>
          <cell r="L24" t="str">
            <v>Avoine Flocons</v>
          </cell>
          <cell r="M24">
            <v>35</v>
          </cell>
          <cell r="N24">
            <v>130.19999999999999</v>
          </cell>
          <cell r="O24">
            <v>4.7249999999999996</v>
          </cell>
          <cell r="P24">
            <v>2.625</v>
          </cell>
          <cell r="Q24">
            <v>20.125</v>
          </cell>
          <cell r="R24">
            <v>372</v>
          </cell>
          <cell r="S24">
            <v>13.5</v>
          </cell>
          <cell r="T24">
            <v>7.5</v>
          </cell>
          <cell r="U24">
            <v>57.5</v>
          </cell>
          <cell r="V24" t="str">
            <v>Pomme</v>
          </cell>
          <cell r="W24">
            <v>100</v>
          </cell>
          <cell r="X24">
            <v>55</v>
          </cell>
          <cell r="Y24">
            <v>0.3</v>
          </cell>
          <cell r="Z24">
            <v>0.3</v>
          </cell>
          <cell r="AA24">
            <v>11.7</v>
          </cell>
          <cell r="AB24">
            <v>55</v>
          </cell>
          <cell r="AC24">
            <v>0.3</v>
          </cell>
          <cell r="AD24">
            <v>0.3</v>
          </cell>
          <cell r="AE24">
            <v>11.7</v>
          </cell>
          <cell r="AF24" t="str">
            <v>Poire</v>
          </cell>
          <cell r="AG24">
            <v>100</v>
          </cell>
          <cell r="AH24">
            <v>58</v>
          </cell>
          <cell r="AI24">
            <v>0.4</v>
          </cell>
          <cell r="AJ24">
            <v>0.3</v>
          </cell>
          <cell r="AK24">
            <v>12.2</v>
          </cell>
          <cell r="AL24">
            <v>58</v>
          </cell>
          <cell r="AM24">
            <v>0.4</v>
          </cell>
          <cell r="AN24">
            <v>0.3</v>
          </cell>
          <cell r="AO24">
            <v>12.2</v>
          </cell>
          <cell r="AP24" t="str">
            <v>Raisins Secs</v>
          </cell>
          <cell r="AQ24">
            <v>10</v>
          </cell>
          <cell r="AR24">
            <v>32.6</v>
          </cell>
          <cell r="AS24">
            <v>0.3</v>
          </cell>
          <cell r="AT24">
            <v>0.15</v>
          </cell>
          <cell r="AU24">
            <v>7.5</v>
          </cell>
          <cell r="AV24">
            <v>326</v>
          </cell>
          <cell r="AW24">
            <v>3</v>
          </cell>
          <cell r="AX24">
            <v>1.5</v>
          </cell>
          <cell r="AY24">
            <v>75</v>
          </cell>
          <cell r="AZ24" t="str">
            <v>Jus D'Orange</v>
          </cell>
          <cell r="BA24">
            <v>100</v>
          </cell>
          <cell r="BB24">
            <v>51</v>
          </cell>
          <cell r="BC24">
            <v>0.5</v>
          </cell>
          <cell r="BD24">
            <v>0.5</v>
          </cell>
          <cell r="BE24">
            <v>11.1</v>
          </cell>
          <cell r="BF24">
            <v>51</v>
          </cell>
          <cell r="BG24">
            <v>0.5</v>
          </cell>
          <cell r="BH24">
            <v>0.5</v>
          </cell>
          <cell r="BI24">
            <v>11.1</v>
          </cell>
          <cell r="BJ24" t="str">
            <v>Blanc Battu</v>
          </cell>
          <cell r="BK24">
            <v>200</v>
          </cell>
          <cell r="BL24">
            <v>86</v>
          </cell>
          <cell r="BM24">
            <v>15.2</v>
          </cell>
          <cell r="BN24">
            <v>0.2</v>
          </cell>
          <cell r="BO24">
            <v>5.8</v>
          </cell>
          <cell r="BP24">
            <v>43</v>
          </cell>
          <cell r="BQ24">
            <v>7.6</v>
          </cell>
          <cell r="BR24">
            <v>0.1</v>
          </cell>
          <cell r="BS24">
            <v>2.9</v>
          </cell>
          <cell r="BT24" t="str">
            <v>Lait Protéiné</v>
          </cell>
          <cell r="BU24">
            <v>10</v>
          </cell>
          <cell r="BV24">
            <v>3.9</v>
          </cell>
          <cell r="BW24">
            <v>0.7</v>
          </cell>
          <cell r="BX24">
            <v>0.01</v>
          </cell>
          <cell r="BY24">
            <v>0.25</v>
          </cell>
          <cell r="BZ24">
            <v>39</v>
          </cell>
          <cell r="CA24">
            <v>7</v>
          </cell>
          <cell r="CB24">
            <v>0.1</v>
          </cell>
          <cell r="CC24">
            <v>2.5</v>
          </cell>
          <cell r="CD24" t="str">
            <v>Miel</v>
          </cell>
          <cell r="CE24">
            <v>5</v>
          </cell>
          <cell r="CF24">
            <v>16.100000000000001</v>
          </cell>
          <cell r="CG24">
            <v>2.5000000000000001E-2</v>
          </cell>
          <cell r="CH24">
            <v>0</v>
          </cell>
          <cell r="CI24">
            <v>4</v>
          </cell>
          <cell r="CJ24">
            <v>322</v>
          </cell>
          <cell r="CK24">
            <v>0.5</v>
          </cell>
          <cell r="CL24">
            <v>0</v>
          </cell>
          <cell r="CM24">
            <v>80</v>
          </cell>
          <cell r="CN24" t="str">
            <v/>
          </cell>
          <cell r="CP24">
            <v>0</v>
          </cell>
          <cell r="CQ24">
            <v>0</v>
          </cell>
          <cell r="CR24">
            <v>0</v>
          </cell>
          <cell r="CS24">
            <v>0</v>
          </cell>
          <cell r="CT24">
            <v>0</v>
          </cell>
          <cell r="CU24">
            <v>0</v>
          </cell>
          <cell r="CV24">
            <v>0</v>
          </cell>
          <cell r="CW24">
            <v>0</v>
          </cell>
          <cell r="CX24" t="str">
            <v/>
          </cell>
          <cell r="CZ24">
            <v>0</v>
          </cell>
          <cell r="DA24">
            <v>0</v>
          </cell>
          <cell r="DB24">
            <v>0</v>
          </cell>
          <cell r="DC24">
            <v>0</v>
          </cell>
          <cell r="DD24">
            <v>0</v>
          </cell>
          <cell r="DE24">
            <v>0</v>
          </cell>
          <cell r="DF24">
            <v>0</v>
          </cell>
          <cell r="DG24">
            <v>0</v>
          </cell>
          <cell r="DH24" t="str">
            <v/>
          </cell>
          <cell r="DJ24">
            <v>0</v>
          </cell>
          <cell r="DK24">
            <v>0</v>
          </cell>
          <cell r="DL24">
            <v>0</v>
          </cell>
          <cell r="DM24">
            <v>0</v>
          </cell>
          <cell r="DN24">
            <v>0</v>
          </cell>
          <cell r="DO24">
            <v>0</v>
          </cell>
          <cell r="DP24">
            <v>0</v>
          </cell>
          <cell r="DQ24">
            <v>0</v>
          </cell>
          <cell r="DR24" t="str">
            <v/>
          </cell>
          <cell r="DT24">
            <v>0</v>
          </cell>
          <cell r="DU24">
            <v>0</v>
          </cell>
          <cell r="DV24">
            <v>0</v>
          </cell>
          <cell r="DW24">
            <v>0</v>
          </cell>
          <cell r="DX24">
            <v>0</v>
          </cell>
          <cell r="DY24">
            <v>0</v>
          </cell>
          <cell r="DZ24">
            <v>0</v>
          </cell>
          <cell r="EA24">
            <v>0</v>
          </cell>
          <cell r="EB24" t="str">
            <v/>
          </cell>
          <cell r="ED24">
            <v>0</v>
          </cell>
          <cell r="EE24">
            <v>0</v>
          </cell>
          <cell r="EF24">
            <v>0</v>
          </cell>
          <cell r="EG24">
            <v>0</v>
          </cell>
          <cell r="EH24">
            <v>0</v>
          </cell>
          <cell r="EI24">
            <v>0</v>
          </cell>
          <cell r="EJ24">
            <v>0</v>
          </cell>
          <cell r="EK24">
            <v>0</v>
          </cell>
          <cell r="EL24" t="str">
            <v/>
          </cell>
          <cell r="EN24">
            <v>0</v>
          </cell>
          <cell r="EO24">
            <v>0</v>
          </cell>
          <cell r="EP24">
            <v>0</v>
          </cell>
          <cell r="EQ24">
            <v>0</v>
          </cell>
          <cell r="ER24">
            <v>0</v>
          </cell>
          <cell r="ES24">
            <v>0</v>
          </cell>
          <cell r="ET24">
            <v>0</v>
          </cell>
          <cell r="EU24">
            <v>0</v>
          </cell>
          <cell r="EV24" t="str">
            <v/>
          </cell>
          <cell r="EX24">
            <v>0</v>
          </cell>
          <cell r="EY24">
            <v>0</v>
          </cell>
          <cell r="EZ24">
            <v>0</v>
          </cell>
          <cell r="FA24">
            <v>0</v>
          </cell>
          <cell r="FB24">
            <v>0</v>
          </cell>
          <cell r="FC24">
            <v>0</v>
          </cell>
          <cell r="FD24">
            <v>0</v>
          </cell>
          <cell r="FE24">
            <v>0</v>
          </cell>
          <cell r="FF24" t="str">
            <v/>
          </cell>
          <cell r="FH24">
            <v>0</v>
          </cell>
          <cell r="FI24">
            <v>0</v>
          </cell>
          <cell r="FJ24">
            <v>0</v>
          </cell>
          <cell r="FK24">
            <v>0</v>
          </cell>
          <cell r="FL24">
            <v>0</v>
          </cell>
          <cell r="FM24">
            <v>0</v>
          </cell>
          <cell r="FN24">
            <v>0</v>
          </cell>
          <cell r="FO24">
            <v>0</v>
          </cell>
          <cell r="FR24">
            <v>0</v>
          </cell>
          <cell r="FS24">
            <v>0</v>
          </cell>
          <cell r="FT24">
            <v>0</v>
          </cell>
          <cell r="FU24">
            <v>0</v>
          </cell>
          <cell r="FV24">
            <v>0</v>
          </cell>
          <cell r="FW24">
            <v>0</v>
          </cell>
          <cell r="FX24">
            <v>0</v>
          </cell>
          <cell r="FY24">
            <v>0</v>
          </cell>
          <cell r="GB24">
            <v>0</v>
          </cell>
          <cell r="GC24">
            <v>0</v>
          </cell>
          <cell r="GD24">
            <v>0</v>
          </cell>
          <cell r="GE24">
            <v>0</v>
          </cell>
          <cell r="GF24">
            <v>0</v>
          </cell>
          <cell r="GG24">
            <v>0</v>
          </cell>
          <cell r="GH24">
            <v>0</v>
          </cell>
          <cell r="GI24">
            <v>0</v>
          </cell>
          <cell r="GL24">
            <v>0</v>
          </cell>
          <cell r="GM24">
            <v>0</v>
          </cell>
          <cell r="GN24">
            <v>0</v>
          </cell>
          <cell r="GO24">
            <v>0</v>
          </cell>
          <cell r="GP24">
            <v>0</v>
          </cell>
          <cell r="GQ24">
            <v>0</v>
          </cell>
          <cell r="GR24">
            <v>0</v>
          </cell>
          <cell r="GS24">
            <v>0</v>
          </cell>
          <cell r="GU24" t="str">
            <v xml:space="preserve">Bircher Overnight </v>
          </cell>
        </row>
        <row r="25">
          <cell r="E25" t="str">
            <v>Biscuits Petit-Déjéuner</v>
          </cell>
          <cell r="F25" t="str">
            <v xml:space="preserve">Préchauffez le four à 200 degrés
Ecrasez la banane avec la fourchette dans un saladier, pour en faire une purée lisse.
Ajoutez-y les ﬂocons d'avoine et le carré de chocolat noir en miettes.
Sur une plaque de cuisson, recouverte de papier sulfurisé, faites des formes de biscuits avec vos mains.
Enfournez environ </v>
          </cell>
          <cell r="G25" t="str">
            <v>pour 3 biscuits</v>
          </cell>
          <cell r="H25">
            <v>272</v>
          </cell>
          <cell r="I25">
            <v>8.25</v>
          </cell>
          <cell r="J25">
            <v>7.45</v>
          </cell>
          <cell r="K25">
            <v>32.949999999999996</v>
          </cell>
          <cell r="L25" t="str">
            <v>banane</v>
          </cell>
          <cell r="M25">
            <v>100</v>
          </cell>
          <cell r="N25">
            <v>95</v>
          </cell>
          <cell r="O25">
            <v>1.1000000000000001</v>
          </cell>
          <cell r="P25">
            <v>0.3</v>
          </cell>
          <cell r="Q25">
            <v>21</v>
          </cell>
          <cell r="R25">
            <v>95</v>
          </cell>
          <cell r="S25">
            <v>1.1000000000000001</v>
          </cell>
          <cell r="T25">
            <v>0.3</v>
          </cell>
          <cell r="U25">
            <v>21</v>
          </cell>
          <cell r="V25" t="str">
            <v>ﬂocon d'avoine</v>
          </cell>
          <cell r="W25">
            <v>40</v>
          </cell>
          <cell r="X25">
            <v>0</v>
          </cell>
          <cell r="Y25">
            <v>0</v>
          </cell>
          <cell r="Z25">
            <v>0</v>
          </cell>
          <cell r="AA25">
            <v>0</v>
          </cell>
          <cell r="AB25">
            <v>0</v>
          </cell>
          <cell r="AC25">
            <v>0</v>
          </cell>
          <cell r="AD25">
            <v>0</v>
          </cell>
          <cell r="AE25">
            <v>0</v>
          </cell>
          <cell r="AF25" t="str">
            <v>pépites de chocolat noir</v>
          </cell>
          <cell r="AG25">
            <v>20</v>
          </cell>
          <cell r="AH25">
            <v>106</v>
          </cell>
          <cell r="AI25">
            <v>1.2</v>
          </cell>
          <cell r="AJ25">
            <v>2</v>
          </cell>
          <cell r="AK25">
            <v>11.8</v>
          </cell>
          <cell r="AL25">
            <v>530</v>
          </cell>
          <cell r="AM25">
            <v>6</v>
          </cell>
          <cell r="AN25">
            <v>10</v>
          </cell>
          <cell r="AO25">
            <v>59</v>
          </cell>
          <cell r="AP25" t="str">
            <v>œuf</v>
          </cell>
          <cell r="AQ25">
            <v>50</v>
          </cell>
          <cell r="AR25">
            <v>71</v>
          </cell>
          <cell r="AS25">
            <v>5.95</v>
          </cell>
          <cell r="AT25">
            <v>5.15</v>
          </cell>
          <cell r="AU25">
            <v>0.15</v>
          </cell>
          <cell r="AV25">
            <v>142</v>
          </cell>
          <cell r="AW25">
            <v>11.9</v>
          </cell>
          <cell r="AX25">
            <v>10.3</v>
          </cell>
          <cell r="AY25">
            <v>0.3</v>
          </cell>
          <cell r="BB25">
            <v>0</v>
          </cell>
          <cell r="BC25">
            <v>0</v>
          </cell>
          <cell r="BD25">
            <v>0</v>
          </cell>
          <cell r="BE25">
            <v>0</v>
          </cell>
          <cell r="BF25">
            <v>0</v>
          </cell>
          <cell r="BG25">
            <v>0</v>
          </cell>
          <cell r="BH25">
            <v>0</v>
          </cell>
          <cell r="BI25">
            <v>0</v>
          </cell>
          <cell r="BL25">
            <v>0</v>
          </cell>
          <cell r="BM25">
            <v>0</v>
          </cell>
          <cell r="BN25">
            <v>0</v>
          </cell>
          <cell r="BO25">
            <v>0</v>
          </cell>
          <cell r="BP25">
            <v>0</v>
          </cell>
          <cell r="BQ25">
            <v>0</v>
          </cell>
          <cell r="BR25">
            <v>0</v>
          </cell>
          <cell r="BS25">
            <v>0</v>
          </cell>
          <cell r="BV25">
            <v>0</v>
          </cell>
          <cell r="BW25">
            <v>0</v>
          </cell>
          <cell r="BX25">
            <v>0</v>
          </cell>
          <cell r="BY25">
            <v>0</v>
          </cell>
          <cell r="BZ25">
            <v>0</v>
          </cell>
          <cell r="CA25">
            <v>0</v>
          </cell>
          <cell r="CB25">
            <v>0</v>
          </cell>
          <cell r="CC25">
            <v>0</v>
          </cell>
          <cell r="CF25">
            <v>0</v>
          </cell>
          <cell r="CG25">
            <v>0</v>
          </cell>
          <cell r="CH25">
            <v>0</v>
          </cell>
          <cell r="CI25">
            <v>0</v>
          </cell>
          <cell r="CJ25">
            <v>0</v>
          </cell>
          <cell r="CK25">
            <v>0</v>
          </cell>
          <cell r="CL25">
            <v>0</v>
          </cell>
          <cell r="CM25">
            <v>0</v>
          </cell>
          <cell r="CP25">
            <v>0</v>
          </cell>
          <cell r="CQ25">
            <v>0</v>
          </cell>
          <cell r="CR25">
            <v>0</v>
          </cell>
          <cell r="CS25">
            <v>0</v>
          </cell>
          <cell r="CT25">
            <v>0</v>
          </cell>
          <cell r="CU25">
            <v>0</v>
          </cell>
          <cell r="CV25">
            <v>0</v>
          </cell>
          <cell r="CW25">
            <v>0</v>
          </cell>
          <cell r="CZ25">
            <v>0</v>
          </cell>
          <cell r="DA25">
            <v>0</v>
          </cell>
          <cell r="DB25">
            <v>0</v>
          </cell>
          <cell r="DC25">
            <v>0</v>
          </cell>
          <cell r="DD25">
            <v>0</v>
          </cell>
          <cell r="DE25">
            <v>0</v>
          </cell>
          <cell r="DF25">
            <v>0</v>
          </cell>
          <cell r="DG25">
            <v>0</v>
          </cell>
          <cell r="DJ25">
            <v>0</v>
          </cell>
          <cell r="DK25">
            <v>0</v>
          </cell>
          <cell r="DL25">
            <v>0</v>
          </cell>
          <cell r="DM25">
            <v>0</v>
          </cell>
          <cell r="DN25">
            <v>0</v>
          </cell>
          <cell r="DO25">
            <v>0</v>
          </cell>
          <cell r="DP25">
            <v>0</v>
          </cell>
          <cell r="DQ25">
            <v>0</v>
          </cell>
          <cell r="DT25">
            <v>0</v>
          </cell>
          <cell r="DU25">
            <v>0</v>
          </cell>
          <cell r="DV25">
            <v>0</v>
          </cell>
          <cell r="DW25">
            <v>0</v>
          </cell>
          <cell r="DX25">
            <v>0</v>
          </cell>
          <cell r="DY25">
            <v>0</v>
          </cell>
          <cell r="DZ25">
            <v>0</v>
          </cell>
          <cell r="EA25">
            <v>0</v>
          </cell>
          <cell r="ED25">
            <v>0</v>
          </cell>
          <cell r="EE25">
            <v>0</v>
          </cell>
          <cell r="EF25">
            <v>0</v>
          </cell>
          <cell r="EG25">
            <v>0</v>
          </cell>
          <cell r="EH25">
            <v>0</v>
          </cell>
          <cell r="EI25">
            <v>0</v>
          </cell>
          <cell r="EJ25">
            <v>0</v>
          </cell>
          <cell r="EK25">
            <v>0</v>
          </cell>
          <cell r="EN25">
            <v>0</v>
          </cell>
          <cell r="EO25">
            <v>0</v>
          </cell>
          <cell r="EP25">
            <v>0</v>
          </cell>
          <cell r="EQ25">
            <v>0</v>
          </cell>
          <cell r="ER25">
            <v>0</v>
          </cell>
          <cell r="ES25">
            <v>0</v>
          </cell>
          <cell r="ET25">
            <v>0</v>
          </cell>
          <cell r="EU25">
            <v>0</v>
          </cell>
          <cell r="EX25">
            <v>0</v>
          </cell>
          <cell r="EY25">
            <v>0</v>
          </cell>
          <cell r="EZ25">
            <v>0</v>
          </cell>
          <cell r="FA25">
            <v>0</v>
          </cell>
          <cell r="FB25">
            <v>0</v>
          </cell>
          <cell r="FC25">
            <v>0</v>
          </cell>
          <cell r="FD25">
            <v>0</v>
          </cell>
          <cell r="FE25">
            <v>0</v>
          </cell>
          <cell r="FH25">
            <v>0</v>
          </cell>
          <cell r="FI25">
            <v>0</v>
          </cell>
          <cell r="FJ25">
            <v>0</v>
          </cell>
          <cell r="FK25">
            <v>0</v>
          </cell>
          <cell r="FL25">
            <v>0</v>
          </cell>
          <cell r="FM25">
            <v>0</v>
          </cell>
          <cell r="FN25">
            <v>0</v>
          </cell>
          <cell r="FO25">
            <v>0</v>
          </cell>
          <cell r="FR25">
            <v>0</v>
          </cell>
          <cell r="FS25">
            <v>0</v>
          </cell>
          <cell r="FT25">
            <v>0</v>
          </cell>
          <cell r="FU25">
            <v>0</v>
          </cell>
          <cell r="FV25">
            <v>0</v>
          </cell>
          <cell r="FW25">
            <v>0</v>
          </cell>
          <cell r="FX25">
            <v>0</v>
          </cell>
          <cell r="FY25">
            <v>0</v>
          </cell>
          <cell r="GB25">
            <v>0</v>
          </cell>
          <cell r="GC25">
            <v>0</v>
          </cell>
          <cell r="GD25">
            <v>0</v>
          </cell>
          <cell r="GE25">
            <v>0</v>
          </cell>
          <cell r="GF25">
            <v>0</v>
          </cell>
          <cell r="GG25">
            <v>0</v>
          </cell>
          <cell r="GH25">
            <v>0</v>
          </cell>
          <cell r="GI25">
            <v>0</v>
          </cell>
          <cell r="GL25">
            <v>0</v>
          </cell>
          <cell r="GM25">
            <v>0</v>
          </cell>
          <cell r="GN25">
            <v>0</v>
          </cell>
          <cell r="GO25">
            <v>0</v>
          </cell>
          <cell r="GP25">
            <v>0</v>
          </cell>
          <cell r="GQ25">
            <v>0</v>
          </cell>
          <cell r="GR25">
            <v>0</v>
          </cell>
          <cell r="GS25">
            <v>0</v>
          </cell>
          <cell r="GU25" t="str">
            <v>Biscuits Petit-Déjéuner</v>
          </cell>
        </row>
        <row r="26">
          <cell r="E26" t="str">
            <v>Blévita &amp; Viande Séché</v>
          </cell>
          <cell r="F26" t="str">
            <v>Pas de recettes</v>
          </cell>
          <cell r="H26">
            <v>200.95</v>
          </cell>
          <cell r="I26">
            <v>14.75</v>
          </cell>
          <cell r="J26">
            <v>8.85</v>
          </cell>
          <cell r="K26">
            <v>14.225</v>
          </cell>
          <cell r="L26" t="str">
            <v>Viande Séchée</v>
          </cell>
          <cell r="M26">
            <v>25</v>
          </cell>
          <cell r="N26">
            <v>48.25</v>
          </cell>
          <cell r="O26">
            <v>10.25</v>
          </cell>
          <cell r="P26">
            <v>0.75</v>
          </cell>
          <cell r="Q26">
            <v>0.125</v>
          </cell>
          <cell r="R26">
            <v>193</v>
          </cell>
          <cell r="S26">
            <v>41</v>
          </cell>
          <cell r="T26">
            <v>3</v>
          </cell>
          <cell r="U26">
            <v>0.5</v>
          </cell>
          <cell r="V26" t="str">
            <v>Blévita Pois Chiche</v>
          </cell>
          <cell r="W26">
            <v>30</v>
          </cell>
          <cell r="X26">
            <v>152.69999999999999</v>
          </cell>
          <cell r="Y26">
            <v>4.5</v>
          </cell>
          <cell r="Z26">
            <v>8.1</v>
          </cell>
          <cell r="AA26">
            <v>14.1</v>
          </cell>
          <cell r="AB26">
            <v>509</v>
          </cell>
          <cell r="AC26">
            <v>15</v>
          </cell>
          <cell r="AD26">
            <v>27</v>
          </cell>
          <cell r="AE26">
            <v>47</v>
          </cell>
          <cell r="AF26" t="str">
            <v/>
          </cell>
          <cell r="AH26">
            <v>0</v>
          </cell>
          <cell r="AI26">
            <v>0</v>
          </cell>
          <cell r="AJ26">
            <v>0</v>
          </cell>
          <cell r="AK26">
            <v>0</v>
          </cell>
          <cell r="AL26">
            <v>0</v>
          </cell>
          <cell r="AM26">
            <v>0</v>
          </cell>
          <cell r="AN26">
            <v>0</v>
          </cell>
          <cell r="AO26">
            <v>0</v>
          </cell>
          <cell r="AP26" t="str">
            <v/>
          </cell>
          <cell r="AR26">
            <v>0</v>
          </cell>
          <cell r="AS26">
            <v>0</v>
          </cell>
          <cell r="AT26">
            <v>0</v>
          </cell>
          <cell r="AU26">
            <v>0</v>
          </cell>
          <cell r="AV26">
            <v>0</v>
          </cell>
          <cell r="AW26">
            <v>0</v>
          </cell>
          <cell r="AX26">
            <v>0</v>
          </cell>
          <cell r="AY26">
            <v>0</v>
          </cell>
          <cell r="AZ26" t="str">
            <v/>
          </cell>
          <cell r="BB26">
            <v>0</v>
          </cell>
          <cell r="BC26">
            <v>0</v>
          </cell>
          <cell r="BD26">
            <v>0</v>
          </cell>
          <cell r="BE26">
            <v>0</v>
          </cell>
          <cell r="BF26">
            <v>0</v>
          </cell>
          <cell r="BG26">
            <v>0</v>
          </cell>
          <cell r="BH26">
            <v>0</v>
          </cell>
          <cell r="BI26">
            <v>0</v>
          </cell>
          <cell r="BJ26" t="str">
            <v/>
          </cell>
          <cell r="BL26">
            <v>0</v>
          </cell>
          <cell r="BM26">
            <v>0</v>
          </cell>
          <cell r="BN26">
            <v>0</v>
          </cell>
          <cell r="BO26">
            <v>0</v>
          </cell>
          <cell r="BP26">
            <v>0</v>
          </cell>
          <cell r="BQ26">
            <v>0</v>
          </cell>
          <cell r="BR26">
            <v>0</v>
          </cell>
          <cell r="BS26">
            <v>0</v>
          </cell>
          <cell r="BT26" t="str">
            <v/>
          </cell>
          <cell r="BV26">
            <v>0</v>
          </cell>
          <cell r="BW26">
            <v>0</v>
          </cell>
          <cell r="BX26">
            <v>0</v>
          </cell>
          <cell r="BY26">
            <v>0</v>
          </cell>
          <cell r="BZ26">
            <v>0</v>
          </cell>
          <cell r="CA26">
            <v>0</v>
          </cell>
          <cell r="CB26">
            <v>0</v>
          </cell>
          <cell r="CC26">
            <v>0</v>
          </cell>
          <cell r="CD26" t="str">
            <v/>
          </cell>
          <cell r="CF26">
            <v>0</v>
          </cell>
          <cell r="CG26">
            <v>0</v>
          </cell>
          <cell r="CH26">
            <v>0</v>
          </cell>
          <cell r="CI26">
            <v>0</v>
          </cell>
          <cell r="CJ26">
            <v>0</v>
          </cell>
          <cell r="CK26">
            <v>0</v>
          </cell>
          <cell r="CL26">
            <v>0</v>
          </cell>
          <cell r="CM26">
            <v>0</v>
          </cell>
          <cell r="CN26" t="str">
            <v/>
          </cell>
          <cell r="CP26">
            <v>0</v>
          </cell>
          <cell r="CQ26">
            <v>0</v>
          </cell>
          <cell r="CR26">
            <v>0</v>
          </cell>
          <cell r="CS26">
            <v>0</v>
          </cell>
          <cell r="CT26">
            <v>0</v>
          </cell>
          <cell r="CU26">
            <v>0</v>
          </cell>
          <cell r="CV26">
            <v>0</v>
          </cell>
          <cell r="CW26">
            <v>0</v>
          </cell>
          <cell r="CX26" t="str">
            <v/>
          </cell>
          <cell r="CZ26">
            <v>0</v>
          </cell>
          <cell r="DA26">
            <v>0</v>
          </cell>
          <cell r="DB26">
            <v>0</v>
          </cell>
          <cell r="DC26">
            <v>0</v>
          </cell>
          <cell r="DD26">
            <v>0</v>
          </cell>
          <cell r="DE26">
            <v>0</v>
          </cell>
          <cell r="DF26">
            <v>0</v>
          </cell>
          <cell r="DG26">
            <v>0</v>
          </cell>
          <cell r="DH26" t="str">
            <v/>
          </cell>
          <cell r="DJ26">
            <v>0</v>
          </cell>
          <cell r="DK26">
            <v>0</v>
          </cell>
          <cell r="DL26">
            <v>0</v>
          </cell>
          <cell r="DM26">
            <v>0</v>
          </cell>
          <cell r="DN26">
            <v>0</v>
          </cell>
          <cell r="DO26">
            <v>0</v>
          </cell>
          <cell r="DP26">
            <v>0</v>
          </cell>
          <cell r="DQ26">
            <v>0</v>
          </cell>
          <cell r="DR26" t="str">
            <v/>
          </cell>
          <cell r="DT26">
            <v>0</v>
          </cell>
          <cell r="DU26">
            <v>0</v>
          </cell>
          <cell r="DV26">
            <v>0</v>
          </cell>
          <cell r="DW26">
            <v>0</v>
          </cell>
          <cell r="DX26">
            <v>0</v>
          </cell>
          <cell r="DY26">
            <v>0</v>
          </cell>
          <cell r="DZ26">
            <v>0</v>
          </cell>
          <cell r="EA26">
            <v>0</v>
          </cell>
          <cell r="EB26" t="str">
            <v/>
          </cell>
          <cell r="ED26">
            <v>0</v>
          </cell>
          <cell r="EE26">
            <v>0</v>
          </cell>
          <cell r="EF26">
            <v>0</v>
          </cell>
          <cell r="EG26">
            <v>0</v>
          </cell>
          <cell r="EH26">
            <v>0</v>
          </cell>
          <cell r="EI26">
            <v>0</v>
          </cell>
          <cell r="EJ26">
            <v>0</v>
          </cell>
          <cell r="EK26">
            <v>0</v>
          </cell>
          <cell r="EL26" t="str">
            <v/>
          </cell>
          <cell r="EN26">
            <v>0</v>
          </cell>
          <cell r="EO26">
            <v>0</v>
          </cell>
          <cell r="EP26">
            <v>0</v>
          </cell>
          <cell r="EQ26">
            <v>0</v>
          </cell>
          <cell r="ER26">
            <v>0</v>
          </cell>
          <cell r="ES26">
            <v>0</v>
          </cell>
          <cell r="ET26">
            <v>0</v>
          </cell>
          <cell r="EU26">
            <v>0</v>
          </cell>
          <cell r="EV26" t="str">
            <v/>
          </cell>
          <cell r="EX26">
            <v>0</v>
          </cell>
          <cell r="EY26">
            <v>0</v>
          </cell>
          <cell r="EZ26">
            <v>0</v>
          </cell>
          <cell r="FA26">
            <v>0</v>
          </cell>
          <cell r="FB26">
            <v>0</v>
          </cell>
          <cell r="FC26">
            <v>0</v>
          </cell>
          <cell r="FD26">
            <v>0</v>
          </cell>
          <cell r="FE26">
            <v>0</v>
          </cell>
          <cell r="FF26" t="str">
            <v/>
          </cell>
          <cell r="FH26">
            <v>0</v>
          </cell>
          <cell r="FI26">
            <v>0</v>
          </cell>
          <cell r="FJ26">
            <v>0</v>
          </cell>
          <cell r="FK26">
            <v>0</v>
          </cell>
          <cell r="FL26">
            <v>0</v>
          </cell>
          <cell r="FM26">
            <v>0</v>
          </cell>
          <cell r="FN26">
            <v>0</v>
          </cell>
          <cell r="FO26">
            <v>0</v>
          </cell>
          <cell r="FR26">
            <v>0</v>
          </cell>
          <cell r="FS26">
            <v>0</v>
          </cell>
          <cell r="FT26">
            <v>0</v>
          </cell>
          <cell r="FU26">
            <v>0</v>
          </cell>
          <cell r="FV26">
            <v>0</v>
          </cell>
          <cell r="FW26">
            <v>0</v>
          </cell>
          <cell r="FX26">
            <v>0</v>
          </cell>
          <cell r="FY26">
            <v>0</v>
          </cell>
          <cell r="GB26">
            <v>0</v>
          </cell>
          <cell r="GC26">
            <v>0</v>
          </cell>
          <cell r="GD26">
            <v>0</v>
          </cell>
          <cell r="GE26">
            <v>0</v>
          </cell>
          <cell r="GF26">
            <v>0</v>
          </cell>
          <cell r="GG26">
            <v>0</v>
          </cell>
          <cell r="GH26">
            <v>0</v>
          </cell>
          <cell r="GI26">
            <v>0</v>
          </cell>
          <cell r="GL26">
            <v>0</v>
          </cell>
          <cell r="GM26">
            <v>0</v>
          </cell>
          <cell r="GN26">
            <v>0</v>
          </cell>
          <cell r="GO26">
            <v>0</v>
          </cell>
          <cell r="GP26">
            <v>0</v>
          </cell>
          <cell r="GQ26">
            <v>0</v>
          </cell>
          <cell r="GR26">
            <v>0</v>
          </cell>
          <cell r="GS26">
            <v>0</v>
          </cell>
          <cell r="GU26" t="str">
            <v>Blévita &amp; Viande Séché</v>
          </cell>
        </row>
        <row r="27">
          <cell r="E27" t="str">
            <v>Blévita &amp; Viande Séché &amp; Café Au Lait</v>
          </cell>
          <cell r="F27" t="str">
            <v>Pas de recettes</v>
          </cell>
          <cell r="H27">
            <v>220.45</v>
          </cell>
          <cell r="I27">
            <v>18.25</v>
          </cell>
          <cell r="J27">
            <v>8.9</v>
          </cell>
          <cell r="K27">
            <v>15.475</v>
          </cell>
          <cell r="L27" t="str">
            <v>Viande Séchée</v>
          </cell>
          <cell r="M27">
            <v>25</v>
          </cell>
          <cell r="N27">
            <v>48.25</v>
          </cell>
          <cell r="O27">
            <v>10.25</v>
          </cell>
          <cell r="P27">
            <v>0.75</v>
          </cell>
          <cell r="Q27">
            <v>0.125</v>
          </cell>
          <cell r="R27">
            <v>193</v>
          </cell>
          <cell r="S27">
            <v>41</v>
          </cell>
          <cell r="T27">
            <v>3</v>
          </cell>
          <cell r="U27">
            <v>0.5</v>
          </cell>
          <cell r="V27" t="str">
            <v>Blévita Pois Chiche</v>
          </cell>
          <cell r="W27">
            <v>30</v>
          </cell>
          <cell r="X27">
            <v>152.69999999999999</v>
          </cell>
          <cell r="Y27">
            <v>4.5</v>
          </cell>
          <cell r="Z27">
            <v>8.1</v>
          </cell>
          <cell r="AA27">
            <v>14.1</v>
          </cell>
          <cell r="AB27">
            <v>509</v>
          </cell>
          <cell r="AC27">
            <v>15</v>
          </cell>
          <cell r="AD27">
            <v>27</v>
          </cell>
          <cell r="AE27">
            <v>47</v>
          </cell>
          <cell r="AF27" t="str">
            <v>Café Noir Non Sucré</v>
          </cell>
          <cell r="AH27">
            <v>0</v>
          </cell>
          <cell r="AI27">
            <v>0</v>
          </cell>
          <cell r="AJ27">
            <v>0</v>
          </cell>
          <cell r="AK27">
            <v>0</v>
          </cell>
          <cell r="AL27">
            <v>2</v>
          </cell>
          <cell r="AM27">
            <v>0.1</v>
          </cell>
          <cell r="AN27">
            <v>0</v>
          </cell>
          <cell r="AO27">
            <v>0.3</v>
          </cell>
          <cell r="AP27" t="str">
            <v>Lait Protéiné</v>
          </cell>
          <cell r="AQ27">
            <v>50</v>
          </cell>
          <cell r="AR27">
            <v>19.5</v>
          </cell>
          <cell r="AS27">
            <v>3.5</v>
          </cell>
          <cell r="AT27">
            <v>0.05</v>
          </cell>
          <cell r="AU27">
            <v>1.25</v>
          </cell>
          <cell r="AV27">
            <v>39</v>
          </cell>
          <cell r="AW27">
            <v>7</v>
          </cell>
          <cell r="AX27">
            <v>0.1</v>
          </cell>
          <cell r="AY27">
            <v>2.5</v>
          </cell>
          <cell r="AZ27" t="str">
            <v/>
          </cell>
          <cell r="BB27">
            <v>0</v>
          </cell>
          <cell r="BC27">
            <v>0</v>
          </cell>
          <cell r="BD27">
            <v>0</v>
          </cell>
          <cell r="BE27">
            <v>0</v>
          </cell>
          <cell r="BF27">
            <v>0</v>
          </cell>
          <cell r="BG27">
            <v>0</v>
          </cell>
          <cell r="BH27">
            <v>0</v>
          </cell>
          <cell r="BI27">
            <v>0</v>
          </cell>
          <cell r="BJ27" t="str">
            <v/>
          </cell>
          <cell r="BL27">
            <v>0</v>
          </cell>
          <cell r="BM27">
            <v>0</v>
          </cell>
          <cell r="BN27">
            <v>0</v>
          </cell>
          <cell r="BO27">
            <v>0</v>
          </cell>
          <cell r="BP27">
            <v>0</v>
          </cell>
          <cell r="BQ27">
            <v>0</v>
          </cell>
          <cell r="BR27">
            <v>0</v>
          </cell>
          <cell r="BS27">
            <v>0</v>
          </cell>
          <cell r="BT27" t="str">
            <v/>
          </cell>
          <cell r="BV27">
            <v>0</v>
          </cell>
          <cell r="BW27">
            <v>0</v>
          </cell>
          <cell r="BX27">
            <v>0</v>
          </cell>
          <cell r="BY27">
            <v>0</v>
          </cell>
          <cell r="BZ27">
            <v>0</v>
          </cell>
          <cell r="CA27">
            <v>0</v>
          </cell>
          <cell r="CB27">
            <v>0</v>
          </cell>
          <cell r="CC27">
            <v>0</v>
          </cell>
          <cell r="CD27" t="str">
            <v/>
          </cell>
          <cell r="CF27">
            <v>0</v>
          </cell>
          <cell r="CG27">
            <v>0</v>
          </cell>
          <cell r="CH27">
            <v>0</v>
          </cell>
          <cell r="CI27">
            <v>0</v>
          </cell>
          <cell r="CJ27">
            <v>0</v>
          </cell>
          <cell r="CK27">
            <v>0</v>
          </cell>
          <cell r="CL27">
            <v>0</v>
          </cell>
          <cell r="CM27">
            <v>0</v>
          </cell>
          <cell r="CN27" t="str">
            <v/>
          </cell>
          <cell r="CP27">
            <v>0</v>
          </cell>
          <cell r="CQ27">
            <v>0</v>
          </cell>
          <cell r="CR27">
            <v>0</v>
          </cell>
          <cell r="CS27">
            <v>0</v>
          </cell>
          <cell r="CT27">
            <v>0</v>
          </cell>
          <cell r="CU27">
            <v>0</v>
          </cell>
          <cell r="CV27">
            <v>0</v>
          </cell>
          <cell r="CW27">
            <v>0</v>
          </cell>
          <cell r="CX27" t="str">
            <v/>
          </cell>
          <cell r="CZ27">
            <v>0</v>
          </cell>
          <cell r="DA27">
            <v>0</v>
          </cell>
          <cell r="DB27">
            <v>0</v>
          </cell>
          <cell r="DC27">
            <v>0</v>
          </cell>
          <cell r="DD27">
            <v>0</v>
          </cell>
          <cell r="DE27">
            <v>0</v>
          </cell>
          <cell r="DF27">
            <v>0</v>
          </cell>
          <cell r="DG27">
            <v>0</v>
          </cell>
          <cell r="DH27" t="str">
            <v/>
          </cell>
          <cell r="DJ27">
            <v>0</v>
          </cell>
          <cell r="DK27">
            <v>0</v>
          </cell>
          <cell r="DL27">
            <v>0</v>
          </cell>
          <cell r="DM27">
            <v>0</v>
          </cell>
          <cell r="DN27">
            <v>0</v>
          </cell>
          <cell r="DO27">
            <v>0</v>
          </cell>
          <cell r="DP27">
            <v>0</v>
          </cell>
          <cell r="DQ27">
            <v>0</v>
          </cell>
          <cell r="DR27" t="str">
            <v/>
          </cell>
          <cell r="DT27">
            <v>0</v>
          </cell>
          <cell r="DU27">
            <v>0</v>
          </cell>
          <cell r="DV27">
            <v>0</v>
          </cell>
          <cell r="DW27">
            <v>0</v>
          </cell>
          <cell r="DX27">
            <v>0</v>
          </cell>
          <cell r="DY27">
            <v>0</v>
          </cell>
          <cell r="DZ27">
            <v>0</v>
          </cell>
          <cell r="EA27">
            <v>0</v>
          </cell>
          <cell r="EB27" t="str">
            <v/>
          </cell>
          <cell r="ED27">
            <v>0</v>
          </cell>
          <cell r="EE27">
            <v>0</v>
          </cell>
          <cell r="EF27">
            <v>0</v>
          </cell>
          <cell r="EG27">
            <v>0</v>
          </cell>
          <cell r="EH27">
            <v>0</v>
          </cell>
          <cell r="EI27">
            <v>0</v>
          </cell>
          <cell r="EJ27">
            <v>0</v>
          </cell>
          <cell r="EK27">
            <v>0</v>
          </cell>
          <cell r="EL27" t="str">
            <v/>
          </cell>
          <cell r="EN27">
            <v>0</v>
          </cell>
          <cell r="EO27">
            <v>0</v>
          </cell>
          <cell r="EP27">
            <v>0</v>
          </cell>
          <cell r="EQ27">
            <v>0</v>
          </cell>
          <cell r="ER27">
            <v>0</v>
          </cell>
          <cell r="ES27">
            <v>0</v>
          </cell>
          <cell r="ET27">
            <v>0</v>
          </cell>
          <cell r="EU27">
            <v>0</v>
          </cell>
          <cell r="EV27" t="str">
            <v/>
          </cell>
          <cell r="EX27">
            <v>0</v>
          </cell>
          <cell r="EY27">
            <v>0</v>
          </cell>
          <cell r="EZ27">
            <v>0</v>
          </cell>
          <cell r="FA27">
            <v>0</v>
          </cell>
          <cell r="FB27">
            <v>0</v>
          </cell>
          <cell r="FC27">
            <v>0</v>
          </cell>
          <cell r="FD27">
            <v>0</v>
          </cell>
          <cell r="FE27">
            <v>0</v>
          </cell>
          <cell r="FF27" t="str">
            <v/>
          </cell>
          <cell r="FH27">
            <v>0</v>
          </cell>
          <cell r="FI27">
            <v>0</v>
          </cell>
          <cell r="FJ27">
            <v>0</v>
          </cell>
          <cell r="FK27">
            <v>0</v>
          </cell>
          <cell r="FL27">
            <v>0</v>
          </cell>
          <cell r="FM27">
            <v>0</v>
          </cell>
          <cell r="FN27">
            <v>0</v>
          </cell>
          <cell r="FO27">
            <v>0</v>
          </cell>
          <cell r="FR27">
            <v>0</v>
          </cell>
          <cell r="FS27">
            <v>0</v>
          </cell>
          <cell r="FT27">
            <v>0</v>
          </cell>
          <cell r="FU27">
            <v>0</v>
          </cell>
          <cell r="FV27">
            <v>0</v>
          </cell>
          <cell r="FW27">
            <v>0</v>
          </cell>
          <cell r="FX27">
            <v>0</v>
          </cell>
          <cell r="FY27">
            <v>0</v>
          </cell>
          <cell r="GB27">
            <v>0</v>
          </cell>
          <cell r="GC27">
            <v>0</v>
          </cell>
          <cell r="GD27">
            <v>0</v>
          </cell>
          <cell r="GE27">
            <v>0</v>
          </cell>
          <cell r="GF27">
            <v>0</v>
          </cell>
          <cell r="GG27">
            <v>0</v>
          </cell>
          <cell r="GH27">
            <v>0</v>
          </cell>
          <cell r="GI27">
            <v>0</v>
          </cell>
          <cell r="GL27">
            <v>0</v>
          </cell>
          <cell r="GM27">
            <v>0</v>
          </cell>
          <cell r="GN27">
            <v>0</v>
          </cell>
          <cell r="GO27">
            <v>0</v>
          </cell>
          <cell r="GP27">
            <v>0</v>
          </cell>
          <cell r="GQ27">
            <v>0</v>
          </cell>
          <cell r="GR27">
            <v>0</v>
          </cell>
          <cell r="GS27">
            <v>0</v>
          </cell>
          <cell r="GU27" t="str">
            <v>Blévita &amp; Viande Séché &amp; Café Au Lait</v>
          </cell>
        </row>
        <row r="28">
          <cell r="E28" t="str">
            <v>Bœuf Haché au Cumin et nouilles chinoises</v>
          </cell>
          <cell r="F28" t="str">
            <v>Faîtes cuire vos nouilles de riz dans une casserole d’eau
Dans une poêle faîtes revenir vos carottes, tomates coupés en rondelles avec l’oignon, ail huile d’olive,  et cumin
Ajoutez le bœuf hachée et le citron pressé.
Mélangez les ingrédients de la poêle avec les nouilles de riz.</v>
          </cell>
          <cell r="H28">
            <v>426.55</v>
          </cell>
          <cell r="I28">
            <v>35.65</v>
          </cell>
          <cell r="J28">
            <v>13.294999999999998</v>
          </cell>
          <cell r="K28">
            <v>37.6</v>
          </cell>
          <cell r="L28" t="str">
            <v xml:space="preserve">boeuf haché 5% de mg </v>
          </cell>
          <cell r="M28">
            <v>150</v>
          </cell>
          <cell r="N28">
            <v>181.5</v>
          </cell>
          <cell r="O28">
            <v>29.4</v>
          </cell>
          <cell r="P28">
            <v>7.05</v>
          </cell>
          <cell r="Q28">
            <v>0</v>
          </cell>
          <cell r="R28">
            <v>121</v>
          </cell>
          <cell r="S28">
            <v>19.600000000000001</v>
          </cell>
          <cell r="T28">
            <v>4.7</v>
          </cell>
          <cell r="U28">
            <v>0</v>
          </cell>
          <cell r="V28" t="str">
            <v>carotte</v>
          </cell>
          <cell r="W28">
            <v>150</v>
          </cell>
          <cell r="X28">
            <v>57</v>
          </cell>
          <cell r="Y28">
            <v>1.2</v>
          </cell>
          <cell r="Z28">
            <v>0.45</v>
          </cell>
          <cell r="AA28">
            <v>9.9</v>
          </cell>
          <cell r="AB28">
            <v>38</v>
          </cell>
          <cell r="AC28">
            <v>0.8</v>
          </cell>
          <cell r="AD28">
            <v>0.3</v>
          </cell>
          <cell r="AE28">
            <v>6.6</v>
          </cell>
          <cell r="AF28" t="str">
            <v xml:space="preserve">cumin </v>
          </cell>
          <cell r="AG28">
            <v>5</v>
          </cell>
          <cell r="AH28">
            <v>0</v>
          </cell>
          <cell r="AI28">
            <v>0</v>
          </cell>
          <cell r="AJ28">
            <v>0</v>
          </cell>
          <cell r="AK28">
            <v>0</v>
          </cell>
          <cell r="AL28">
            <v>0</v>
          </cell>
          <cell r="AM28">
            <v>0</v>
          </cell>
          <cell r="AN28">
            <v>0</v>
          </cell>
          <cell r="AO28">
            <v>0</v>
          </cell>
          <cell r="AP28" t="str">
            <v>oignon</v>
          </cell>
          <cell r="AQ28">
            <v>50</v>
          </cell>
          <cell r="AR28">
            <v>19.5</v>
          </cell>
          <cell r="AS28">
            <v>0.65</v>
          </cell>
          <cell r="AT28">
            <v>0.1</v>
          </cell>
          <cell r="AU28">
            <v>3.5</v>
          </cell>
          <cell r="AV28">
            <v>39</v>
          </cell>
          <cell r="AW28">
            <v>1.3</v>
          </cell>
          <cell r="AX28">
            <v>0.2</v>
          </cell>
          <cell r="AY28">
            <v>7</v>
          </cell>
          <cell r="AZ28" t="str">
            <v>Tomate</v>
          </cell>
          <cell r="BA28">
            <v>100</v>
          </cell>
          <cell r="BB28">
            <v>21</v>
          </cell>
          <cell r="BC28">
            <v>0.8</v>
          </cell>
          <cell r="BD28">
            <v>0.3</v>
          </cell>
          <cell r="BE28">
            <v>3.2</v>
          </cell>
          <cell r="BF28">
            <v>21</v>
          </cell>
          <cell r="BG28">
            <v>0.8</v>
          </cell>
          <cell r="BH28">
            <v>0.3</v>
          </cell>
          <cell r="BI28">
            <v>3.2</v>
          </cell>
          <cell r="BJ28" t="str">
            <v xml:space="preserve">nouilles chinoises </v>
          </cell>
          <cell r="BK28">
            <v>30</v>
          </cell>
          <cell r="BL28">
            <v>107.1</v>
          </cell>
          <cell r="BM28">
            <v>3.6</v>
          </cell>
          <cell r="BN28">
            <v>0.9</v>
          </cell>
          <cell r="BO28">
            <v>21</v>
          </cell>
          <cell r="BP28">
            <v>357</v>
          </cell>
          <cell r="BQ28">
            <v>12</v>
          </cell>
          <cell r="BR28">
            <v>3</v>
          </cell>
          <cell r="BS28">
            <v>70</v>
          </cell>
          <cell r="BT28" t="str">
            <v>1 gousse d’ail</v>
          </cell>
          <cell r="BV28">
            <v>0</v>
          </cell>
          <cell r="BW28">
            <v>0</v>
          </cell>
          <cell r="BX28">
            <v>0</v>
          </cell>
          <cell r="BY28">
            <v>0</v>
          </cell>
          <cell r="BZ28">
            <v>0</v>
          </cell>
          <cell r="CA28">
            <v>0</v>
          </cell>
          <cell r="CB28">
            <v>0</v>
          </cell>
          <cell r="CC28">
            <v>0</v>
          </cell>
          <cell r="CD28" t="str">
            <v>1 citron pressé</v>
          </cell>
          <cell r="CF28">
            <v>0</v>
          </cell>
          <cell r="CG28">
            <v>0</v>
          </cell>
          <cell r="CH28">
            <v>0</v>
          </cell>
          <cell r="CI28">
            <v>0</v>
          </cell>
          <cell r="CJ28">
            <v>0</v>
          </cell>
          <cell r="CK28">
            <v>0</v>
          </cell>
          <cell r="CL28">
            <v>0</v>
          </cell>
          <cell r="CM28">
            <v>0</v>
          </cell>
          <cell r="CN28" t="str">
            <v>huile d’olive</v>
          </cell>
          <cell r="CO28">
            <v>5</v>
          </cell>
          <cell r="CP28">
            <v>40.450000000000003</v>
          </cell>
          <cell r="CQ28">
            <v>0</v>
          </cell>
          <cell r="CR28">
            <v>4.4950000000000001</v>
          </cell>
          <cell r="CS28">
            <v>0</v>
          </cell>
          <cell r="CT28">
            <v>809</v>
          </cell>
          <cell r="CU28">
            <v>0</v>
          </cell>
          <cell r="CV28">
            <v>89.9</v>
          </cell>
          <cell r="CW28">
            <v>0</v>
          </cell>
          <cell r="CZ28">
            <v>0</v>
          </cell>
          <cell r="DA28">
            <v>0</v>
          </cell>
          <cell r="DB28">
            <v>0</v>
          </cell>
          <cell r="DC28">
            <v>0</v>
          </cell>
          <cell r="DD28">
            <v>0</v>
          </cell>
          <cell r="DE28">
            <v>0</v>
          </cell>
          <cell r="DF28">
            <v>0</v>
          </cell>
          <cell r="DG28">
            <v>0</v>
          </cell>
          <cell r="DJ28">
            <v>0</v>
          </cell>
          <cell r="DK28">
            <v>0</v>
          </cell>
          <cell r="DL28">
            <v>0</v>
          </cell>
          <cell r="DM28">
            <v>0</v>
          </cell>
          <cell r="DN28">
            <v>0</v>
          </cell>
          <cell r="DO28">
            <v>0</v>
          </cell>
          <cell r="DP28">
            <v>0</v>
          </cell>
          <cell r="DQ28">
            <v>0</v>
          </cell>
          <cell r="DT28">
            <v>0</v>
          </cell>
          <cell r="DU28">
            <v>0</v>
          </cell>
          <cell r="DV28">
            <v>0</v>
          </cell>
          <cell r="DW28">
            <v>0</v>
          </cell>
          <cell r="DX28">
            <v>0</v>
          </cell>
          <cell r="DY28">
            <v>0</v>
          </cell>
          <cell r="DZ28">
            <v>0</v>
          </cell>
          <cell r="EA28">
            <v>0</v>
          </cell>
          <cell r="ED28">
            <v>0</v>
          </cell>
          <cell r="EE28">
            <v>0</v>
          </cell>
          <cell r="EF28">
            <v>0</v>
          </cell>
          <cell r="EG28">
            <v>0</v>
          </cell>
          <cell r="EH28">
            <v>0</v>
          </cell>
          <cell r="EI28">
            <v>0</v>
          </cell>
          <cell r="EJ28">
            <v>0</v>
          </cell>
          <cell r="EK28">
            <v>0</v>
          </cell>
          <cell r="EN28">
            <v>0</v>
          </cell>
          <cell r="EO28">
            <v>0</v>
          </cell>
          <cell r="EP28">
            <v>0</v>
          </cell>
          <cell r="EQ28">
            <v>0</v>
          </cell>
          <cell r="ER28">
            <v>0</v>
          </cell>
          <cell r="ES28">
            <v>0</v>
          </cell>
          <cell r="ET28">
            <v>0</v>
          </cell>
          <cell r="EU28">
            <v>0</v>
          </cell>
          <cell r="EX28">
            <v>0</v>
          </cell>
          <cell r="EY28">
            <v>0</v>
          </cell>
          <cell r="EZ28">
            <v>0</v>
          </cell>
          <cell r="FA28">
            <v>0</v>
          </cell>
          <cell r="FB28">
            <v>0</v>
          </cell>
          <cell r="FC28">
            <v>0</v>
          </cell>
          <cell r="FD28">
            <v>0</v>
          </cell>
          <cell r="FE28">
            <v>0</v>
          </cell>
          <cell r="FH28">
            <v>0</v>
          </cell>
          <cell r="FI28">
            <v>0</v>
          </cell>
          <cell r="FJ28">
            <v>0</v>
          </cell>
          <cell r="FK28">
            <v>0</v>
          </cell>
          <cell r="FL28">
            <v>0</v>
          </cell>
          <cell r="FM28">
            <v>0</v>
          </cell>
          <cell r="FN28">
            <v>0</v>
          </cell>
          <cell r="FO28">
            <v>0</v>
          </cell>
          <cell r="FR28">
            <v>0</v>
          </cell>
          <cell r="FS28">
            <v>0</v>
          </cell>
          <cell r="FT28">
            <v>0</v>
          </cell>
          <cell r="FU28">
            <v>0</v>
          </cell>
          <cell r="FV28">
            <v>0</v>
          </cell>
          <cell r="FW28">
            <v>0</v>
          </cell>
          <cell r="FX28">
            <v>0</v>
          </cell>
          <cell r="FY28">
            <v>0</v>
          </cell>
          <cell r="GB28">
            <v>0</v>
          </cell>
          <cell r="GC28">
            <v>0</v>
          </cell>
          <cell r="GD28">
            <v>0</v>
          </cell>
          <cell r="GE28">
            <v>0</v>
          </cell>
          <cell r="GF28">
            <v>0</v>
          </cell>
          <cell r="GG28">
            <v>0</v>
          </cell>
          <cell r="GH28">
            <v>0</v>
          </cell>
          <cell r="GI28">
            <v>0</v>
          </cell>
          <cell r="GL28">
            <v>0</v>
          </cell>
          <cell r="GM28">
            <v>0</v>
          </cell>
          <cell r="GN28">
            <v>0</v>
          </cell>
          <cell r="GO28">
            <v>0</v>
          </cell>
          <cell r="GP28">
            <v>0</v>
          </cell>
          <cell r="GQ28">
            <v>0</v>
          </cell>
          <cell r="GR28">
            <v>0</v>
          </cell>
          <cell r="GS28">
            <v>0</v>
          </cell>
          <cell r="GU28" t="str">
            <v>Bœuf Haché Au Cumin Et Nouilles Chinoises</v>
          </cell>
        </row>
        <row r="29">
          <cell r="E29" t="str">
            <v xml:space="preserve">Bœuf Piquant À L’Orange </v>
          </cell>
          <cell r="F29" t="str">
            <v xml:space="preserve">Laver, égoutter et détailler le chou blanc en larges lanières. 
Peler les oranges à vif et séparer les quartiers. 
Laver et égoutter les pousses de soja. Éponger et couper le steak de bœuf en lanières.
Laver, épépiner et émincer les piments.
Préparer marinade avec la sauce soja et les piments. 
La verser dans un bol et ajouter la viande. Fermer le sachet, bien malaxer et laisser mariner une dizaine de minutes.
Cuire le riz dans l'eau salée, selon les de l'emballage.
Chauffer l'huile dans un wok et faire sauter la viande par portion, env. 3 minutes.
Ajouter le chou blanc, les pousses de soja et laisser mijoter 5 minutes env. 
Ajouter les quartiers d'orange Saler et poivrer.
 Saupoudrer la préparation de noix de cajou hachées et servir accompagné de riz. 
</v>
          </cell>
          <cell r="H29">
            <v>517.04</v>
          </cell>
          <cell r="I29">
            <v>38.42</v>
          </cell>
          <cell r="J29">
            <v>16.649999999999999</v>
          </cell>
          <cell r="K29">
            <v>50.769999999999996</v>
          </cell>
          <cell r="L29" t="str">
            <v>Chou blanc</v>
          </cell>
          <cell r="M29">
            <v>120</v>
          </cell>
          <cell r="N29">
            <v>36</v>
          </cell>
          <cell r="O29">
            <v>1.68</v>
          </cell>
          <cell r="P29">
            <v>0.24</v>
          </cell>
          <cell r="Q29">
            <v>5.04</v>
          </cell>
          <cell r="R29">
            <v>30</v>
          </cell>
          <cell r="S29">
            <v>1.4</v>
          </cell>
          <cell r="T29">
            <v>0.2</v>
          </cell>
          <cell r="U29">
            <v>4.2</v>
          </cell>
          <cell r="V29" t="str">
            <v>Sauce Soja</v>
          </cell>
          <cell r="W29">
            <v>30</v>
          </cell>
          <cell r="X29">
            <v>18.84</v>
          </cell>
          <cell r="Y29">
            <v>2.64</v>
          </cell>
          <cell r="Z29">
            <v>0</v>
          </cell>
          <cell r="AA29">
            <v>2.0699999999999998</v>
          </cell>
          <cell r="AB29">
            <v>62.8</v>
          </cell>
          <cell r="AC29">
            <v>8.8000000000000007</v>
          </cell>
          <cell r="AD29">
            <v>0</v>
          </cell>
          <cell r="AE29">
            <v>6.9</v>
          </cell>
          <cell r="AF29" t="str">
            <v>Orange</v>
          </cell>
          <cell r="AG29">
            <v>100</v>
          </cell>
          <cell r="AH29">
            <v>44</v>
          </cell>
          <cell r="AI29">
            <v>1</v>
          </cell>
          <cell r="AJ29">
            <v>0.2</v>
          </cell>
          <cell r="AK29">
            <v>8.6</v>
          </cell>
          <cell r="AL29">
            <v>44</v>
          </cell>
          <cell r="AM29">
            <v>1</v>
          </cell>
          <cell r="AN29">
            <v>0.2</v>
          </cell>
          <cell r="AO29">
            <v>8.6</v>
          </cell>
          <cell r="AP29" t="str">
            <v>Riz Basmati</v>
          </cell>
          <cell r="AQ29">
            <v>40</v>
          </cell>
          <cell r="AR29">
            <v>138.80000000000001</v>
          </cell>
          <cell r="AS29">
            <v>4</v>
          </cell>
          <cell r="AT29">
            <v>0.2</v>
          </cell>
          <cell r="AU29">
            <v>30</v>
          </cell>
          <cell r="AV29">
            <v>347</v>
          </cell>
          <cell r="AW29">
            <v>10</v>
          </cell>
          <cell r="AX29">
            <v>0.5</v>
          </cell>
          <cell r="AY29">
            <v>75</v>
          </cell>
          <cell r="AZ29" t="str">
            <v>Pousses De Soja Crues</v>
          </cell>
          <cell r="BA29">
            <v>100</v>
          </cell>
          <cell r="BB29">
            <v>12</v>
          </cell>
          <cell r="BC29">
            <v>1</v>
          </cell>
          <cell r="BD29">
            <v>0.1</v>
          </cell>
          <cell r="BE29">
            <v>2.4</v>
          </cell>
          <cell r="BF29">
            <v>12</v>
          </cell>
          <cell r="BG29">
            <v>1</v>
          </cell>
          <cell r="BH29">
            <v>0.1</v>
          </cell>
          <cell r="BI29">
            <v>2.4</v>
          </cell>
          <cell r="BJ29" t="str">
            <v>Boeuf Filet Cru</v>
          </cell>
          <cell r="BK29">
            <v>120</v>
          </cell>
          <cell r="BL29">
            <v>127.2</v>
          </cell>
          <cell r="BM29">
            <v>26.28</v>
          </cell>
          <cell r="BN29">
            <v>2.4</v>
          </cell>
          <cell r="BO29">
            <v>0</v>
          </cell>
          <cell r="BP29">
            <v>106</v>
          </cell>
          <cell r="BQ29">
            <v>21.9</v>
          </cell>
          <cell r="BR29">
            <v>2</v>
          </cell>
          <cell r="BS29">
            <v>0</v>
          </cell>
          <cell r="BT29" t="str">
            <v>Huile D'Olive</v>
          </cell>
          <cell r="BU29">
            <v>10</v>
          </cell>
          <cell r="BV29">
            <v>80.900000000000006</v>
          </cell>
          <cell r="BW29">
            <v>0</v>
          </cell>
          <cell r="BX29">
            <v>8.99</v>
          </cell>
          <cell r="BY29">
            <v>0</v>
          </cell>
          <cell r="BZ29">
            <v>809</v>
          </cell>
          <cell r="CA29">
            <v>0</v>
          </cell>
          <cell r="CB29">
            <v>89.9</v>
          </cell>
          <cell r="CC29">
            <v>0</v>
          </cell>
          <cell r="CD29" t="str">
            <v>Piment Rouge</v>
          </cell>
          <cell r="CE29">
            <v>2</v>
          </cell>
          <cell r="CF29">
            <v>0</v>
          </cell>
          <cell r="CG29">
            <v>0</v>
          </cell>
          <cell r="CH29">
            <v>0</v>
          </cell>
          <cell r="CI29">
            <v>0</v>
          </cell>
          <cell r="CJ29">
            <v>0</v>
          </cell>
          <cell r="CK29">
            <v>0</v>
          </cell>
          <cell r="CL29">
            <v>0</v>
          </cell>
          <cell r="CM29">
            <v>0</v>
          </cell>
          <cell r="CN29" t="str">
            <v xml:space="preserve">Sel Et Poivre </v>
          </cell>
          <cell r="CP29">
            <v>0</v>
          </cell>
          <cell r="CQ29">
            <v>0</v>
          </cell>
          <cell r="CR29">
            <v>0</v>
          </cell>
          <cell r="CS29">
            <v>0</v>
          </cell>
          <cell r="CT29">
            <v>0</v>
          </cell>
          <cell r="CU29">
            <v>0</v>
          </cell>
          <cell r="CV29">
            <v>0</v>
          </cell>
          <cell r="CW29">
            <v>0</v>
          </cell>
          <cell r="CX29" t="str">
            <v>Noix De Cajou</v>
          </cell>
          <cell r="CY29">
            <v>10</v>
          </cell>
          <cell r="CZ29">
            <v>59.3</v>
          </cell>
          <cell r="DA29">
            <v>1.82</v>
          </cell>
          <cell r="DB29">
            <v>4.5199999999999996</v>
          </cell>
          <cell r="DC29">
            <v>2.66</v>
          </cell>
          <cell r="DD29">
            <v>593</v>
          </cell>
          <cell r="DE29">
            <v>18.2</v>
          </cell>
          <cell r="DF29">
            <v>45.2</v>
          </cell>
          <cell r="DG29">
            <v>26.6</v>
          </cell>
          <cell r="DH29" t="str">
            <v/>
          </cell>
          <cell r="DJ29">
            <v>0</v>
          </cell>
          <cell r="DK29">
            <v>0</v>
          </cell>
          <cell r="DL29">
            <v>0</v>
          </cell>
          <cell r="DM29">
            <v>0</v>
          </cell>
          <cell r="DN29">
            <v>0</v>
          </cell>
          <cell r="DO29">
            <v>0</v>
          </cell>
          <cell r="DP29">
            <v>0</v>
          </cell>
          <cell r="DQ29">
            <v>0</v>
          </cell>
          <cell r="DR29" t="str">
            <v/>
          </cell>
          <cell r="DT29">
            <v>0</v>
          </cell>
          <cell r="DU29">
            <v>0</v>
          </cell>
          <cell r="DV29">
            <v>0</v>
          </cell>
          <cell r="DW29">
            <v>0</v>
          </cell>
          <cell r="DX29">
            <v>0</v>
          </cell>
          <cell r="DY29">
            <v>0</v>
          </cell>
          <cell r="DZ29">
            <v>0</v>
          </cell>
          <cell r="EA29">
            <v>0</v>
          </cell>
          <cell r="EB29" t="str">
            <v/>
          </cell>
          <cell r="ED29">
            <v>0</v>
          </cell>
          <cell r="EE29">
            <v>0</v>
          </cell>
          <cell r="EF29">
            <v>0</v>
          </cell>
          <cell r="EG29">
            <v>0</v>
          </cell>
          <cell r="EH29">
            <v>0</v>
          </cell>
          <cell r="EI29">
            <v>0</v>
          </cell>
          <cell r="EJ29">
            <v>0</v>
          </cell>
          <cell r="EK29">
            <v>0</v>
          </cell>
          <cell r="EL29" t="str">
            <v/>
          </cell>
          <cell r="EN29">
            <v>0</v>
          </cell>
          <cell r="EO29">
            <v>0</v>
          </cell>
          <cell r="EP29">
            <v>0</v>
          </cell>
          <cell r="EQ29">
            <v>0</v>
          </cell>
          <cell r="ER29">
            <v>0</v>
          </cell>
          <cell r="ES29">
            <v>0</v>
          </cell>
          <cell r="ET29">
            <v>0</v>
          </cell>
          <cell r="EU29">
            <v>0</v>
          </cell>
          <cell r="EV29" t="str">
            <v/>
          </cell>
          <cell r="EX29">
            <v>0</v>
          </cell>
          <cell r="EY29">
            <v>0</v>
          </cell>
          <cell r="EZ29">
            <v>0</v>
          </cell>
          <cell r="FA29">
            <v>0</v>
          </cell>
          <cell r="FB29">
            <v>0</v>
          </cell>
          <cell r="FC29">
            <v>0</v>
          </cell>
          <cell r="FD29">
            <v>0</v>
          </cell>
          <cell r="FE29">
            <v>0</v>
          </cell>
          <cell r="FF29" t="str">
            <v/>
          </cell>
          <cell r="FH29">
            <v>0</v>
          </cell>
          <cell r="FI29">
            <v>0</v>
          </cell>
          <cell r="FJ29">
            <v>0</v>
          </cell>
          <cell r="FK29">
            <v>0</v>
          </cell>
          <cell r="FL29">
            <v>0</v>
          </cell>
          <cell r="FM29">
            <v>0</v>
          </cell>
          <cell r="FN29">
            <v>0</v>
          </cell>
          <cell r="FO29">
            <v>0</v>
          </cell>
          <cell r="FR29">
            <v>0</v>
          </cell>
          <cell r="FS29">
            <v>0</v>
          </cell>
          <cell r="FT29">
            <v>0</v>
          </cell>
          <cell r="FU29">
            <v>0</v>
          </cell>
          <cell r="FV29">
            <v>0</v>
          </cell>
          <cell r="FW29">
            <v>0</v>
          </cell>
          <cell r="FX29">
            <v>0</v>
          </cell>
          <cell r="FY29">
            <v>0</v>
          </cell>
          <cell r="GB29">
            <v>0</v>
          </cell>
          <cell r="GC29">
            <v>0</v>
          </cell>
          <cell r="GD29">
            <v>0</v>
          </cell>
          <cell r="GE29">
            <v>0</v>
          </cell>
          <cell r="GF29">
            <v>0</v>
          </cell>
          <cell r="GG29">
            <v>0</v>
          </cell>
          <cell r="GH29">
            <v>0</v>
          </cell>
          <cell r="GI29">
            <v>0</v>
          </cell>
          <cell r="GL29">
            <v>0</v>
          </cell>
          <cell r="GM29">
            <v>0</v>
          </cell>
          <cell r="GN29">
            <v>0</v>
          </cell>
          <cell r="GO29">
            <v>0</v>
          </cell>
          <cell r="GP29">
            <v>0</v>
          </cell>
          <cell r="GQ29">
            <v>0</v>
          </cell>
          <cell r="GR29">
            <v>0</v>
          </cell>
          <cell r="GS29">
            <v>0</v>
          </cell>
          <cell r="GU29" t="str">
            <v xml:space="preserve">Bœuf Piquant À L’Orange </v>
          </cell>
        </row>
        <row r="30">
          <cell r="E30" t="str">
            <v xml:space="preserve">Bol Aux Cerises </v>
          </cell>
          <cell r="F30" t="str">
            <v xml:space="preserve">Mixer les cerises avec le séré, sucre et jus de citron. 
Répartir dessus banane, kiwi et mendiant.
Remarque : prendre des cerises surgelées </v>
          </cell>
          <cell r="H30">
            <v>424.5</v>
          </cell>
          <cell r="I30">
            <v>25.150000000000002</v>
          </cell>
          <cell r="J30">
            <v>7.9</v>
          </cell>
          <cell r="K30">
            <v>62.13</v>
          </cell>
          <cell r="L30" t="str">
            <v>Cerise</v>
          </cell>
          <cell r="M30">
            <v>100</v>
          </cell>
          <cell r="N30">
            <v>74</v>
          </cell>
          <cell r="O30">
            <v>1.3</v>
          </cell>
          <cell r="P30">
            <v>0.5</v>
          </cell>
          <cell r="Q30">
            <v>15.3</v>
          </cell>
          <cell r="R30">
            <v>74</v>
          </cell>
          <cell r="S30">
            <v>1.3</v>
          </cell>
          <cell r="T30">
            <v>0.5</v>
          </cell>
          <cell r="U30">
            <v>15.3</v>
          </cell>
          <cell r="V30" t="str">
            <v>Séré Maigre</v>
          </cell>
          <cell r="W30">
            <v>200</v>
          </cell>
          <cell r="X30">
            <v>110</v>
          </cell>
          <cell r="Y30">
            <v>20</v>
          </cell>
          <cell r="Z30">
            <v>0.4</v>
          </cell>
          <cell r="AA30">
            <v>8.4</v>
          </cell>
          <cell r="AB30">
            <v>55</v>
          </cell>
          <cell r="AC30">
            <v>10</v>
          </cell>
          <cell r="AD30">
            <v>0.2</v>
          </cell>
          <cell r="AE30">
            <v>4.2</v>
          </cell>
          <cell r="AF30" t="str">
            <v>Sucre Roux</v>
          </cell>
          <cell r="AG30">
            <v>5</v>
          </cell>
          <cell r="AH30">
            <v>19.5</v>
          </cell>
          <cell r="AI30">
            <v>0</v>
          </cell>
          <cell r="AJ30">
            <v>0</v>
          </cell>
          <cell r="AK30">
            <v>4.88</v>
          </cell>
          <cell r="AL30">
            <v>390</v>
          </cell>
          <cell r="AM30">
            <v>0</v>
          </cell>
          <cell r="AN30">
            <v>0</v>
          </cell>
          <cell r="AO30">
            <v>97.6</v>
          </cell>
          <cell r="AP30" t="str">
            <v>Banane</v>
          </cell>
          <cell r="AQ30">
            <v>100</v>
          </cell>
          <cell r="AR30">
            <v>95</v>
          </cell>
          <cell r="AS30">
            <v>1.1000000000000001</v>
          </cell>
          <cell r="AT30">
            <v>0.3</v>
          </cell>
          <cell r="AU30">
            <v>21</v>
          </cell>
          <cell r="AV30">
            <v>95</v>
          </cell>
          <cell r="AW30">
            <v>1.1000000000000001</v>
          </cell>
          <cell r="AX30">
            <v>0.3</v>
          </cell>
          <cell r="AY30">
            <v>21</v>
          </cell>
          <cell r="AZ30" t="str">
            <v>Kiwi</v>
          </cell>
          <cell r="BA30">
            <v>50</v>
          </cell>
          <cell r="BB30">
            <v>27</v>
          </cell>
          <cell r="BC30">
            <v>0.55000000000000004</v>
          </cell>
          <cell r="BD30">
            <v>0.3</v>
          </cell>
          <cell r="BE30">
            <v>4.95</v>
          </cell>
          <cell r="BF30">
            <v>54</v>
          </cell>
          <cell r="BG30">
            <v>1.1000000000000001</v>
          </cell>
          <cell r="BH30">
            <v>0.6</v>
          </cell>
          <cell r="BI30">
            <v>9.9</v>
          </cell>
          <cell r="BJ30" t="str">
            <v>Mendiant</v>
          </cell>
          <cell r="BK30">
            <v>20</v>
          </cell>
          <cell r="BL30">
            <v>99</v>
          </cell>
          <cell r="BM30">
            <v>2.2000000000000002</v>
          </cell>
          <cell r="BN30">
            <v>6.4</v>
          </cell>
          <cell r="BO30">
            <v>7.6</v>
          </cell>
          <cell r="BP30">
            <v>495</v>
          </cell>
          <cell r="BQ30">
            <v>11</v>
          </cell>
          <cell r="BR30">
            <v>32</v>
          </cell>
          <cell r="BS30">
            <v>38</v>
          </cell>
          <cell r="BT30" t="str">
            <v/>
          </cell>
          <cell r="BV30">
            <v>0</v>
          </cell>
          <cell r="BW30">
            <v>0</v>
          </cell>
          <cell r="BX30">
            <v>0</v>
          </cell>
          <cell r="BY30">
            <v>0</v>
          </cell>
          <cell r="BZ30">
            <v>0</v>
          </cell>
          <cell r="CA30">
            <v>0</v>
          </cell>
          <cell r="CB30">
            <v>0</v>
          </cell>
          <cell r="CC30">
            <v>0</v>
          </cell>
          <cell r="CD30" t="str">
            <v/>
          </cell>
          <cell r="CF30">
            <v>0</v>
          </cell>
          <cell r="CG30">
            <v>0</v>
          </cell>
          <cell r="CH30">
            <v>0</v>
          </cell>
          <cell r="CI30">
            <v>0</v>
          </cell>
          <cell r="CJ30">
            <v>0</v>
          </cell>
          <cell r="CK30">
            <v>0</v>
          </cell>
          <cell r="CL30">
            <v>0</v>
          </cell>
          <cell r="CM30">
            <v>0</v>
          </cell>
          <cell r="CN30" t="str">
            <v/>
          </cell>
          <cell r="CP30">
            <v>0</v>
          </cell>
          <cell r="CQ30">
            <v>0</v>
          </cell>
          <cell r="CR30">
            <v>0</v>
          </cell>
          <cell r="CS30">
            <v>0</v>
          </cell>
          <cell r="CT30">
            <v>0</v>
          </cell>
          <cell r="CU30">
            <v>0</v>
          </cell>
          <cell r="CV30">
            <v>0</v>
          </cell>
          <cell r="CW30">
            <v>0</v>
          </cell>
          <cell r="CX30" t="str">
            <v/>
          </cell>
          <cell r="CZ30">
            <v>0</v>
          </cell>
          <cell r="DA30">
            <v>0</v>
          </cell>
          <cell r="DB30">
            <v>0</v>
          </cell>
          <cell r="DC30">
            <v>0</v>
          </cell>
          <cell r="DD30">
            <v>0</v>
          </cell>
          <cell r="DE30">
            <v>0</v>
          </cell>
          <cell r="DF30">
            <v>0</v>
          </cell>
          <cell r="DG30">
            <v>0</v>
          </cell>
          <cell r="DH30" t="str">
            <v/>
          </cell>
          <cell r="DJ30">
            <v>0</v>
          </cell>
          <cell r="DK30">
            <v>0</v>
          </cell>
          <cell r="DL30">
            <v>0</v>
          </cell>
          <cell r="DM30">
            <v>0</v>
          </cell>
          <cell r="DN30">
            <v>0</v>
          </cell>
          <cell r="DO30">
            <v>0</v>
          </cell>
          <cell r="DP30">
            <v>0</v>
          </cell>
          <cell r="DQ30">
            <v>0</v>
          </cell>
          <cell r="DR30" t="str">
            <v/>
          </cell>
          <cell r="DT30">
            <v>0</v>
          </cell>
          <cell r="DU30">
            <v>0</v>
          </cell>
          <cell r="DV30">
            <v>0</v>
          </cell>
          <cell r="DW30">
            <v>0</v>
          </cell>
          <cell r="DX30">
            <v>0</v>
          </cell>
          <cell r="DY30">
            <v>0</v>
          </cell>
          <cell r="DZ30">
            <v>0</v>
          </cell>
          <cell r="EA30">
            <v>0</v>
          </cell>
          <cell r="EB30" t="str">
            <v/>
          </cell>
          <cell r="ED30">
            <v>0</v>
          </cell>
          <cell r="EE30">
            <v>0</v>
          </cell>
          <cell r="EF30">
            <v>0</v>
          </cell>
          <cell r="EG30">
            <v>0</v>
          </cell>
          <cell r="EH30">
            <v>0</v>
          </cell>
          <cell r="EI30">
            <v>0</v>
          </cell>
          <cell r="EJ30">
            <v>0</v>
          </cell>
          <cell r="EK30">
            <v>0</v>
          </cell>
          <cell r="EL30" t="str">
            <v/>
          </cell>
          <cell r="EN30">
            <v>0</v>
          </cell>
          <cell r="EO30">
            <v>0</v>
          </cell>
          <cell r="EP30">
            <v>0</v>
          </cell>
          <cell r="EQ30">
            <v>0</v>
          </cell>
          <cell r="ER30">
            <v>0</v>
          </cell>
          <cell r="ES30">
            <v>0</v>
          </cell>
          <cell r="ET30">
            <v>0</v>
          </cell>
          <cell r="EU30">
            <v>0</v>
          </cell>
          <cell r="EV30" t="str">
            <v/>
          </cell>
          <cell r="EX30">
            <v>0</v>
          </cell>
          <cell r="EY30">
            <v>0</v>
          </cell>
          <cell r="EZ30">
            <v>0</v>
          </cell>
          <cell r="FA30">
            <v>0</v>
          </cell>
          <cell r="FB30">
            <v>0</v>
          </cell>
          <cell r="FC30">
            <v>0</v>
          </cell>
          <cell r="FD30">
            <v>0</v>
          </cell>
          <cell r="FE30">
            <v>0</v>
          </cell>
          <cell r="FF30" t="str">
            <v/>
          </cell>
          <cell r="FH30">
            <v>0</v>
          </cell>
          <cell r="FI30">
            <v>0</v>
          </cell>
          <cell r="FJ30">
            <v>0</v>
          </cell>
          <cell r="FK30">
            <v>0</v>
          </cell>
          <cell r="FL30">
            <v>0</v>
          </cell>
          <cell r="FM30">
            <v>0</v>
          </cell>
          <cell r="FN30">
            <v>0</v>
          </cell>
          <cell r="FO30">
            <v>0</v>
          </cell>
          <cell r="FR30">
            <v>0</v>
          </cell>
          <cell r="FS30">
            <v>0</v>
          </cell>
          <cell r="FT30">
            <v>0</v>
          </cell>
          <cell r="FU30">
            <v>0</v>
          </cell>
          <cell r="FV30">
            <v>0</v>
          </cell>
          <cell r="FW30">
            <v>0</v>
          </cell>
          <cell r="FX30">
            <v>0</v>
          </cell>
          <cell r="FY30">
            <v>0</v>
          </cell>
          <cell r="GB30">
            <v>0</v>
          </cell>
          <cell r="GC30">
            <v>0</v>
          </cell>
          <cell r="GD30">
            <v>0</v>
          </cell>
          <cell r="GE30">
            <v>0</v>
          </cell>
          <cell r="GF30">
            <v>0</v>
          </cell>
          <cell r="GG30">
            <v>0</v>
          </cell>
          <cell r="GH30">
            <v>0</v>
          </cell>
          <cell r="GI30">
            <v>0</v>
          </cell>
          <cell r="GL30">
            <v>0</v>
          </cell>
          <cell r="GM30">
            <v>0</v>
          </cell>
          <cell r="GN30">
            <v>0</v>
          </cell>
          <cell r="GO30">
            <v>0</v>
          </cell>
          <cell r="GP30">
            <v>0</v>
          </cell>
          <cell r="GQ30">
            <v>0</v>
          </cell>
          <cell r="GR30">
            <v>0</v>
          </cell>
          <cell r="GS30">
            <v>0</v>
          </cell>
          <cell r="GU30" t="str">
            <v xml:space="preserve">Bol Aux Cerises </v>
          </cell>
        </row>
        <row r="31">
          <cell r="E31" t="str">
            <v xml:space="preserve">Bol Aux Framboises Et Aux Noisettes </v>
          </cell>
          <cell r="F31" t="str">
            <v xml:space="preserve">Prendre de noisettes hachées grossièrement.
Mélangez le séré et les graines de vanille, dressez dans un bol avec les baies. Y répartir la confiture et les noisettes. </v>
          </cell>
          <cell r="H31">
            <v>286.95</v>
          </cell>
          <cell r="I31">
            <v>17.09</v>
          </cell>
          <cell r="J31">
            <v>12.950000000000001</v>
          </cell>
          <cell r="K31">
            <v>21.25</v>
          </cell>
          <cell r="L31" t="str">
            <v>Séré Maigre</v>
          </cell>
          <cell r="M31">
            <v>125</v>
          </cell>
          <cell r="N31">
            <v>68.75</v>
          </cell>
          <cell r="O31">
            <v>12.5</v>
          </cell>
          <cell r="P31">
            <v>0.25</v>
          </cell>
          <cell r="Q31">
            <v>5.25</v>
          </cell>
          <cell r="R31">
            <v>55</v>
          </cell>
          <cell r="S31">
            <v>10</v>
          </cell>
          <cell r="T31">
            <v>0.2</v>
          </cell>
          <cell r="U31">
            <v>4.2</v>
          </cell>
          <cell r="V31" t="str">
            <v>Vanille</v>
          </cell>
          <cell r="X31">
            <v>0</v>
          </cell>
          <cell r="Y31">
            <v>0</v>
          </cell>
          <cell r="Z31">
            <v>0</v>
          </cell>
          <cell r="AA31">
            <v>0</v>
          </cell>
          <cell r="AB31">
            <v>0</v>
          </cell>
          <cell r="AC31">
            <v>0</v>
          </cell>
          <cell r="AD31">
            <v>0</v>
          </cell>
          <cell r="AE31">
            <v>0</v>
          </cell>
          <cell r="AF31" t="str">
            <v>Framboise</v>
          </cell>
          <cell r="AG31">
            <v>125</v>
          </cell>
          <cell r="AH31">
            <v>65</v>
          </cell>
          <cell r="AI31">
            <v>1.5</v>
          </cell>
          <cell r="AJ31">
            <v>0.75</v>
          </cell>
          <cell r="AK31">
            <v>8.75</v>
          </cell>
          <cell r="AL31">
            <v>52</v>
          </cell>
          <cell r="AM31">
            <v>1.2</v>
          </cell>
          <cell r="AN31">
            <v>0.6</v>
          </cell>
          <cell r="AO31">
            <v>7</v>
          </cell>
          <cell r="AP31" t="str">
            <v>Confiture</v>
          </cell>
          <cell r="AQ31">
            <v>10</v>
          </cell>
          <cell r="AR31">
            <v>24.6</v>
          </cell>
          <cell r="AS31">
            <v>0.05</v>
          </cell>
          <cell r="AT31">
            <v>0.05</v>
          </cell>
          <cell r="AU31">
            <v>5.87</v>
          </cell>
          <cell r="AV31">
            <v>246</v>
          </cell>
          <cell r="AW31">
            <v>0.5</v>
          </cell>
          <cell r="AX31">
            <v>0.5</v>
          </cell>
          <cell r="AY31">
            <v>58.7</v>
          </cell>
          <cell r="AZ31" t="str">
            <v>Noisette</v>
          </cell>
          <cell r="BA31">
            <v>20</v>
          </cell>
          <cell r="BB31">
            <v>128.6</v>
          </cell>
          <cell r="BC31">
            <v>3.04</v>
          </cell>
          <cell r="BD31">
            <v>11.9</v>
          </cell>
          <cell r="BE31">
            <v>1.38</v>
          </cell>
          <cell r="BF31">
            <v>643</v>
          </cell>
          <cell r="BG31">
            <v>15.2</v>
          </cell>
          <cell r="BH31">
            <v>59.5</v>
          </cell>
          <cell r="BI31">
            <v>6.9</v>
          </cell>
          <cell r="BJ31" t="str">
            <v/>
          </cell>
          <cell r="BL31">
            <v>0</v>
          </cell>
          <cell r="BM31">
            <v>0</v>
          </cell>
          <cell r="BN31">
            <v>0</v>
          </cell>
          <cell r="BO31">
            <v>0</v>
          </cell>
          <cell r="BP31">
            <v>0</v>
          </cell>
          <cell r="BQ31">
            <v>0</v>
          </cell>
          <cell r="BR31">
            <v>0</v>
          </cell>
          <cell r="BS31">
            <v>0</v>
          </cell>
          <cell r="BT31" t="str">
            <v/>
          </cell>
          <cell r="BV31">
            <v>0</v>
          </cell>
          <cell r="BW31">
            <v>0</v>
          </cell>
          <cell r="BX31">
            <v>0</v>
          </cell>
          <cell r="BY31">
            <v>0</v>
          </cell>
          <cell r="BZ31">
            <v>0</v>
          </cell>
          <cell r="CA31">
            <v>0</v>
          </cell>
          <cell r="CB31">
            <v>0</v>
          </cell>
          <cell r="CC31">
            <v>0</v>
          </cell>
          <cell r="CD31" t="str">
            <v/>
          </cell>
          <cell r="CF31">
            <v>0</v>
          </cell>
          <cell r="CG31">
            <v>0</v>
          </cell>
          <cell r="CH31">
            <v>0</v>
          </cell>
          <cell r="CI31">
            <v>0</v>
          </cell>
          <cell r="CJ31">
            <v>0</v>
          </cell>
          <cell r="CK31">
            <v>0</v>
          </cell>
          <cell r="CL31">
            <v>0</v>
          </cell>
          <cell r="CM31">
            <v>0</v>
          </cell>
          <cell r="CN31" t="str">
            <v/>
          </cell>
          <cell r="CP31">
            <v>0</v>
          </cell>
          <cell r="CQ31">
            <v>0</v>
          </cell>
          <cell r="CR31">
            <v>0</v>
          </cell>
          <cell r="CS31">
            <v>0</v>
          </cell>
          <cell r="CT31">
            <v>0</v>
          </cell>
          <cell r="CU31">
            <v>0</v>
          </cell>
          <cell r="CV31">
            <v>0</v>
          </cell>
          <cell r="CW31">
            <v>0</v>
          </cell>
          <cell r="CX31" t="str">
            <v/>
          </cell>
          <cell r="CZ31">
            <v>0</v>
          </cell>
          <cell r="DA31">
            <v>0</v>
          </cell>
          <cell r="DB31">
            <v>0</v>
          </cell>
          <cell r="DC31">
            <v>0</v>
          </cell>
          <cell r="DD31">
            <v>0</v>
          </cell>
          <cell r="DE31">
            <v>0</v>
          </cell>
          <cell r="DF31">
            <v>0</v>
          </cell>
          <cell r="DG31">
            <v>0</v>
          </cell>
          <cell r="DH31" t="str">
            <v/>
          </cell>
          <cell r="DJ31">
            <v>0</v>
          </cell>
          <cell r="DK31">
            <v>0</v>
          </cell>
          <cell r="DL31">
            <v>0</v>
          </cell>
          <cell r="DM31">
            <v>0</v>
          </cell>
          <cell r="DN31">
            <v>0</v>
          </cell>
          <cell r="DO31">
            <v>0</v>
          </cell>
          <cell r="DP31">
            <v>0</v>
          </cell>
          <cell r="DQ31">
            <v>0</v>
          </cell>
          <cell r="DR31" t="str">
            <v/>
          </cell>
          <cell r="DT31">
            <v>0</v>
          </cell>
          <cell r="DU31">
            <v>0</v>
          </cell>
          <cell r="DV31">
            <v>0</v>
          </cell>
          <cell r="DW31">
            <v>0</v>
          </cell>
          <cell r="DX31">
            <v>0</v>
          </cell>
          <cell r="DY31">
            <v>0</v>
          </cell>
          <cell r="DZ31">
            <v>0</v>
          </cell>
          <cell r="EA31">
            <v>0</v>
          </cell>
          <cell r="EB31" t="str">
            <v/>
          </cell>
          <cell r="ED31">
            <v>0</v>
          </cell>
          <cell r="EE31">
            <v>0</v>
          </cell>
          <cell r="EF31">
            <v>0</v>
          </cell>
          <cell r="EG31">
            <v>0</v>
          </cell>
          <cell r="EH31">
            <v>0</v>
          </cell>
          <cell r="EI31">
            <v>0</v>
          </cell>
          <cell r="EJ31">
            <v>0</v>
          </cell>
          <cell r="EK31">
            <v>0</v>
          </cell>
          <cell r="EL31" t="str">
            <v/>
          </cell>
          <cell r="EN31">
            <v>0</v>
          </cell>
          <cell r="EO31">
            <v>0</v>
          </cell>
          <cell r="EP31">
            <v>0</v>
          </cell>
          <cell r="EQ31">
            <v>0</v>
          </cell>
          <cell r="ER31">
            <v>0</v>
          </cell>
          <cell r="ES31">
            <v>0</v>
          </cell>
          <cell r="ET31">
            <v>0</v>
          </cell>
          <cell r="EU31">
            <v>0</v>
          </cell>
          <cell r="EV31" t="str">
            <v/>
          </cell>
          <cell r="EX31">
            <v>0</v>
          </cell>
          <cell r="EY31">
            <v>0</v>
          </cell>
          <cell r="EZ31">
            <v>0</v>
          </cell>
          <cell r="FA31">
            <v>0</v>
          </cell>
          <cell r="FB31">
            <v>0</v>
          </cell>
          <cell r="FC31">
            <v>0</v>
          </cell>
          <cell r="FD31">
            <v>0</v>
          </cell>
          <cell r="FE31">
            <v>0</v>
          </cell>
          <cell r="FF31" t="str">
            <v/>
          </cell>
          <cell r="FH31">
            <v>0</v>
          </cell>
          <cell r="FI31">
            <v>0</v>
          </cell>
          <cell r="FJ31">
            <v>0</v>
          </cell>
          <cell r="FK31">
            <v>0</v>
          </cell>
          <cell r="FL31">
            <v>0</v>
          </cell>
          <cell r="FM31">
            <v>0</v>
          </cell>
          <cell r="FN31">
            <v>0</v>
          </cell>
          <cell r="FO31">
            <v>0</v>
          </cell>
          <cell r="FR31">
            <v>0</v>
          </cell>
          <cell r="FS31">
            <v>0</v>
          </cell>
          <cell r="FT31">
            <v>0</v>
          </cell>
          <cell r="FU31">
            <v>0</v>
          </cell>
          <cell r="FV31">
            <v>0</v>
          </cell>
          <cell r="FW31">
            <v>0</v>
          </cell>
          <cell r="FX31">
            <v>0</v>
          </cell>
          <cell r="FY31">
            <v>0</v>
          </cell>
          <cell r="GB31">
            <v>0</v>
          </cell>
          <cell r="GC31">
            <v>0</v>
          </cell>
          <cell r="GD31">
            <v>0</v>
          </cell>
          <cell r="GE31">
            <v>0</v>
          </cell>
          <cell r="GF31">
            <v>0</v>
          </cell>
          <cell r="GG31">
            <v>0</v>
          </cell>
          <cell r="GH31">
            <v>0</v>
          </cell>
          <cell r="GI31">
            <v>0</v>
          </cell>
          <cell r="GL31">
            <v>0</v>
          </cell>
          <cell r="GM31">
            <v>0</v>
          </cell>
          <cell r="GN31">
            <v>0</v>
          </cell>
          <cell r="GO31">
            <v>0</v>
          </cell>
          <cell r="GP31">
            <v>0</v>
          </cell>
          <cell r="GQ31">
            <v>0</v>
          </cell>
          <cell r="GR31">
            <v>0</v>
          </cell>
          <cell r="GS31">
            <v>0</v>
          </cell>
          <cell r="GU31" t="str">
            <v xml:space="preserve">Bol Aux Framboises Et Aux Noisettes </v>
          </cell>
        </row>
        <row r="32">
          <cell r="E32" t="str">
            <v>Bol Céréales &amp; Séré</v>
          </cell>
          <cell r="F32" t="str">
            <v>Verser le mueslis dans un bol, ajouter le lait d'amande
Dans un autre petit bol, ajouter le séré, puis les amandes effilées et le chocolat.
Agrémenter avec le sirop d'érable au choix ou la moitié dans chaque bol.</v>
          </cell>
          <cell r="H32">
            <v>524.5</v>
          </cell>
          <cell r="I32">
            <v>29.51</v>
          </cell>
          <cell r="J32">
            <v>22.509999999999998</v>
          </cell>
          <cell r="K32">
            <v>48.040000000000006</v>
          </cell>
          <cell r="L32" t="str">
            <v>Kellogg'S Muesli À La Noix De Coco &amp; Noix De Cajou</v>
          </cell>
          <cell r="M32">
            <v>50</v>
          </cell>
          <cell r="N32">
            <v>224.5</v>
          </cell>
          <cell r="O32">
            <v>4.25</v>
          </cell>
          <cell r="P32">
            <v>9</v>
          </cell>
          <cell r="Q32">
            <v>29.5</v>
          </cell>
          <cell r="R32">
            <v>449</v>
          </cell>
          <cell r="S32">
            <v>8.5</v>
          </cell>
          <cell r="T32">
            <v>18</v>
          </cell>
          <cell r="U32">
            <v>59</v>
          </cell>
          <cell r="V32" t="str">
            <v>Lait Protéiné</v>
          </cell>
          <cell r="W32">
            <v>150</v>
          </cell>
          <cell r="X32">
            <v>58.5</v>
          </cell>
          <cell r="Y32">
            <v>10.5</v>
          </cell>
          <cell r="Z32">
            <v>0.15</v>
          </cell>
          <cell r="AA32">
            <v>3.75</v>
          </cell>
          <cell r="AB32">
            <v>39</v>
          </cell>
          <cell r="AC32">
            <v>7</v>
          </cell>
          <cell r="AD32">
            <v>0.1</v>
          </cell>
          <cell r="AE32">
            <v>2.5</v>
          </cell>
          <cell r="AF32" t="str">
            <v>Séré Maigre</v>
          </cell>
          <cell r="AG32">
            <v>100</v>
          </cell>
          <cell r="AH32">
            <v>55</v>
          </cell>
          <cell r="AI32">
            <v>10</v>
          </cell>
          <cell r="AJ32">
            <v>0.2</v>
          </cell>
          <cell r="AK32">
            <v>4.2</v>
          </cell>
          <cell r="AL32">
            <v>55</v>
          </cell>
          <cell r="AM32">
            <v>10</v>
          </cell>
          <cell r="AN32">
            <v>0.2</v>
          </cell>
          <cell r="AO32">
            <v>4.2</v>
          </cell>
          <cell r="AP32" t="str">
            <v>Amande</v>
          </cell>
          <cell r="AQ32">
            <v>20</v>
          </cell>
          <cell r="AR32">
            <v>115.2</v>
          </cell>
          <cell r="AS32">
            <v>4.24</v>
          </cell>
          <cell r="AT32">
            <v>9.98</v>
          </cell>
          <cell r="AU32">
            <v>0.8</v>
          </cell>
          <cell r="AV32">
            <v>576</v>
          </cell>
          <cell r="AW32">
            <v>21.2</v>
          </cell>
          <cell r="AX32">
            <v>49.9</v>
          </cell>
          <cell r="AY32">
            <v>4</v>
          </cell>
          <cell r="AZ32" t="str">
            <v>Sirop D'Érable</v>
          </cell>
          <cell r="BA32">
            <v>5</v>
          </cell>
          <cell r="BB32">
            <v>17.8</v>
          </cell>
          <cell r="BC32">
            <v>0</v>
          </cell>
          <cell r="BD32">
            <v>0</v>
          </cell>
          <cell r="BE32">
            <v>4.45</v>
          </cell>
          <cell r="BF32">
            <v>356</v>
          </cell>
          <cell r="BG32">
            <v>0</v>
          </cell>
          <cell r="BH32">
            <v>0</v>
          </cell>
          <cell r="BI32">
            <v>89</v>
          </cell>
          <cell r="BJ32" t="str">
            <v>Chocolat Noir</v>
          </cell>
          <cell r="BK32">
            <v>10</v>
          </cell>
          <cell r="BL32">
            <v>53.5</v>
          </cell>
          <cell r="BM32">
            <v>0.52</v>
          </cell>
          <cell r="BN32">
            <v>3.18</v>
          </cell>
          <cell r="BO32">
            <v>5.34</v>
          </cell>
          <cell r="BP32">
            <v>535</v>
          </cell>
          <cell r="BQ32">
            <v>5.2</v>
          </cell>
          <cell r="BR32">
            <v>31.8</v>
          </cell>
          <cell r="BS32">
            <v>53.4</v>
          </cell>
          <cell r="BT32" t="str">
            <v/>
          </cell>
          <cell r="BV32">
            <v>0</v>
          </cell>
          <cell r="BW32">
            <v>0</v>
          </cell>
          <cell r="BX32">
            <v>0</v>
          </cell>
          <cell r="BY32">
            <v>0</v>
          </cell>
          <cell r="BZ32">
            <v>0</v>
          </cell>
          <cell r="CA32">
            <v>0</v>
          </cell>
          <cell r="CB32">
            <v>0</v>
          </cell>
          <cell r="CC32">
            <v>0</v>
          </cell>
          <cell r="CD32" t="str">
            <v/>
          </cell>
          <cell r="CF32">
            <v>0</v>
          </cell>
          <cell r="CG32">
            <v>0</v>
          </cell>
          <cell r="CH32">
            <v>0</v>
          </cell>
          <cell r="CI32">
            <v>0</v>
          </cell>
          <cell r="CJ32">
            <v>0</v>
          </cell>
          <cell r="CK32">
            <v>0</v>
          </cell>
          <cell r="CL32">
            <v>0</v>
          </cell>
          <cell r="CM32">
            <v>0</v>
          </cell>
          <cell r="CN32" t="str">
            <v/>
          </cell>
          <cell r="CP32">
            <v>0</v>
          </cell>
          <cell r="CQ32">
            <v>0</v>
          </cell>
          <cell r="CR32">
            <v>0</v>
          </cell>
          <cell r="CS32">
            <v>0</v>
          </cell>
          <cell r="CT32">
            <v>0</v>
          </cell>
          <cell r="CU32">
            <v>0</v>
          </cell>
          <cell r="CV32">
            <v>0</v>
          </cell>
          <cell r="CW32">
            <v>0</v>
          </cell>
          <cell r="CX32" t="str">
            <v/>
          </cell>
          <cell r="CZ32">
            <v>0</v>
          </cell>
          <cell r="DA32">
            <v>0</v>
          </cell>
          <cell r="DB32">
            <v>0</v>
          </cell>
          <cell r="DC32">
            <v>0</v>
          </cell>
          <cell r="DD32">
            <v>0</v>
          </cell>
          <cell r="DE32">
            <v>0</v>
          </cell>
          <cell r="DF32">
            <v>0</v>
          </cell>
          <cell r="DG32">
            <v>0</v>
          </cell>
          <cell r="DH32" t="str">
            <v/>
          </cell>
          <cell r="DJ32">
            <v>0</v>
          </cell>
          <cell r="DK32">
            <v>0</v>
          </cell>
          <cell r="DL32">
            <v>0</v>
          </cell>
          <cell r="DM32">
            <v>0</v>
          </cell>
          <cell r="DN32">
            <v>0</v>
          </cell>
          <cell r="DO32">
            <v>0</v>
          </cell>
          <cell r="DP32">
            <v>0</v>
          </cell>
          <cell r="DQ32">
            <v>0</v>
          </cell>
          <cell r="DR32" t="str">
            <v/>
          </cell>
          <cell r="DT32">
            <v>0</v>
          </cell>
          <cell r="DU32">
            <v>0</v>
          </cell>
          <cell r="DV32">
            <v>0</v>
          </cell>
          <cell r="DW32">
            <v>0</v>
          </cell>
          <cell r="DX32">
            <v>0</v>
          </cell>
          <cell r="DY32">
            <v>0</v>
          </cell>
          <cell r="DZ32">
            <v>0</v>
          </cell>
          <cell r="EA32">
            <v>0</v>
          </cell>
          <cell r="EB32" t="str">
            <v/>
          </cell>
          <cell r="ED32">
            <v>0</v>
          </cell>
          <cell r="EE32">
            <v>0</v>
          </cell>
          <cell r="EF32">
            <v>0</v>
          </cell>
          <cell r="EG32">
            <v>0</v>
          </cell>
          <cell r="EH32">
            <v>0</v>
          </cell>
          <cell r="EI32">
            <v>0</v>
          </cell>
          <cell r="EJ32">
            <v>0</v>
          </cell>
          <cell r="EK32">
            <v>0</v>
          </cell>
          <cell r="EL32" t="str">
            <v/>
          </cell>
          <cell r="EN32">
            <v>0</v>
          </cell>
          <cell r="EO32">
            <v>0</v>
          </cell>
          <cell r="EP32">
            <v>0</v>
          </cell>
          <cell r="EQ32">
            <v>0</v>
          </cell>
          <cell r="ER32">
            <v>0</v>
          </cell>
          <cell r="ES32">
            <v>0</v>
          </cell>
          <cell r="ET32">
            <v>0</v>
          </cell>
          <cell r="EU32">
            <v>0</v>
          </cell>
          <cell r="EV32" t="str">
            <v/>
          </cell>
          <cell r="EX32">
            <v>0</v>
          </cell>
          <cell r="EY32">
            <v>0</v>
          </cell>
          <cell r="EZ32">
            <v>0</v>
          </cell>
          <cell r="FA32">
            <v>0</v>
          </cell>
          <cell r="FB32">
            <v>0</v>
          </cell>
          <cell r="FC32">
            <v>0</v>
          </cell>
          <cell r="FD32">
            <v>0</v>
          </cell>
          <cell r="FE32">
            <v>0</v>
          </cell>
          <cell r="FF32" t="str">
            <v/>
          </cell>
          <cell r="FH32">
            <v>0</v>
          </cell>
          <cell r="FI32">
            <v>0</v>
          </cell>
          <cell r="FJ32">
            <v>0</v>
          </cell>
          <cell r="FK32">
            <v>0</v>
          </cell>
          <cell r="FL32">
            <v>0</v>
          </cell>
          <cell r="FM32">
            <v>0</v>
          </cell>
          <cell r="FN32">
            <v>0</v>
          </cell>
          <cell r="FO32">
            <v>0</v>
          </cell>
          <cell r="FR32">
            <v>0</v>
          </cell>
          <cell r="FS32">
            <v>0</v>
          </cell>
          <cell r="FT32">
            <v>0</v>
          </cell>
          <cell r="FU32">
            <v>0</v>
          </cell>
          <cell r="FV32">
            <v>0</v>
          </cell>
          <cell r="FW32">
            <v>0</v>
          </cell>
          <cell r="FX32">
            <v>0</v>
          </cell>
          <cell r="FY32">
            <v>0</v>
          </cell>
          <cell r="GB32">
            <v>0</v>
          </cell>
          <cell r="GC32">
            <v>0</v>
          </cell>
          <cell r="GD32">
            <v>0</v>
          </cell>
          <cell r="GE32">
            <v>0</v>
          </cell>
          <cell r="GF32">
            <v>0</v>
          </cell>
          <cell r="GG32">
            <v>0</v>
          </cell>
          <cell r="GH32">
            <v>0</v>
          </cell>
          <cell r="GI32">
            <v>0</v>
          </cell>
          <cell r="GL32">
            <v>0</v>
          </cell>
          <cell r="GM32">
            <v>0</v>
          </cell>
          <cell r="GN32">
            <v>0</v>
          </cell>
          <cell r="GO32">
            <v>0</v>
          </cell>
          <cell r="GP32">
            <v>0</v>
          </cell>
          <cell r="GQ32">
            <v>0</v>
          </cell>
          <cell r="GR32">
            <v>0</v>
          </cell>
          <cell r="GS32">
            <v>0</v>
          </cell>
          <cell r="GT32" t="str">
            <v>C:\\Users\\kenou\\OneDrive\\2019_MNFC_Recettes\\Image\\bolfraisfruitsdété.jpeg</v>
          </cell>
          <cell r="GU32" t="str">
            <v>Bol Céréales &amp; Séré</v>
          </cell>
        </row>
        <row r="33">
          <cell r="E33" t="str">
            <v xml:space="preserve">Bol De Cottage Cheese </v>
          </cell>
          <cell r="F33" t="str">
            <v>Dresser le cottage Cheese et les abricots dans un bol.
Répartir dessus la confiture et les noix.</v>
          </cell>
          <cell r="H33">
            <v>459.9</v>
          </cell>
          <cell r="I33">
            <v>29.504999999999999</v>
          </cell>
          <cell r="J33">
            <v>23.384999999999998</v>
          </cell>
          <cell r="K33">
            <v>30.875</v>
          </cell>
          <cell r="L33" t="str">
            <v>Cottage Cheese</v>
          </cell>
          <cell r="M33">
            <v>200</v>
          </cell>
          <cell r="N33">
            <v>202</v>
          </cell>
          <cell r="O33">
            <v>25.4</v>
          </cell>
          <cell r="P33">
            <v>9</v>
          </cell>
          <cell r="Q33">
            <v>4.8</v>
          </cell>
          <cell r="R33">
            <v>101</v>
          </cell>
          <cell r="S33">
            <v>12.7</v>
          </cell>
          <cell r="T33">
            <v>4.5</v>
          </cell>
          <cell r="U33">
            <v>2.4</v>
          </cell>
          <cell r="V33" t="str">
            <v>Abricot</v>
          </cell>
          <cell r="W33">
            <v>100</v>
          </cell>
          <cell r="X33">
            <v>48</v>
          </cell>
          <cell r="Y33">
            <v>0.8</v>
          </cell>
          <cell r="Z33">
            <v>0.1</v>
          </cell>
          <cell r="AA33">
            <v>10</v>
          </cell>
          <cell r="AB33">
            <v>48</v>
          </cell>
          <cell r="AC33">
            <v>0.8</v>
          </cell>
          <cell r="AD33">
            <v>0.1</v>
          </cell>
          <cell r="AE33">
            <v>10</v>
          </cell>
          <cell r="AF33" t="str">
            <v>Confiture</v>
          </cell>
          <cell r="AG33">
            <v>25</v>
          </cell>
          <cell r="AH33">
            <v>61.5</v>
          </cell>
          <cell r="AI33">
            <v>0.125</v>
          </cell>
          <cell r="AJ33">
            <v>0.125</v>
          </cell>
          <cell r="AK33">
            <v>14.675000000000001</v>
          </cell>
          <cell r="AL33">
            <v>246</v>
          </cell>
          <cell r="AM33">
            <v>0.5</v>
          </cell>
          <cell r="AN33">
            <v>0.5</v>
          </cell>
          <cell r="AO33">
            <v>58.7</v>
          </cell>
          <cell r="AP33" t="str">
            <v>Noix</v>
          </cell>
          <cell r="AQ33">
            <v>20</v>
          </cell>
          <cell r="AR33">
            <v>148.4</v>
          </cell>
          <cell r="AS33">
            <v>3.18</v>
          </cell>
          <cell r="AT33">
            <v>14.16</v>
          </cell>
          <cell r="AU33">
            <v>1.4</v>
          </cell>
          <cell r="AV33">
            <v>742</v>
          </cell>
          <cell r="AW33">
            <v>15.9</v>
          </cell>
          <cell r="AX33">
            <v>70.8</v>
          </cell>
          <cell r="AY33">
            <v>7</v>
          </cell>
          <cell r="AZ33" t="str">
            <v/>
          </cell>
          <cell r="BB33">
            <v>0</v>
          </cell>
          <cell r="BC33">
            <v>0</v>
          </cell>
          <cell r="BD33">
            <v>0</v>
          </cell>
          <cell r="BE33">
            <v>0</v>
          </cell>
          <cell r="BF33">
            <v>0</v>
          </cell>
          <cell r="BG33">
            <v>0</v>
          </cell>
          <cell r="BH33">
            <v>0</v>
          </cell>
          <cell r="BI33">
            <v>0</v>
          </cell>
          <cell r="BJ33" t="str">
            <v/>
          </cell>
          <cell r="BL33">
            <v>0</v>
          </cell>
          <cell r="BM33">
            <v>0</v>
          </cell>
          <cell r="BN33">
            <v>0</v>
          </cell>
          <cell r="BO33">
            <v>0</v>
          </cell>
          <cell r="BP33">
            <v>0</v>
          </cell>
          <cell r="BQ33">
            <v>0</v>
          </cell>
          <cell r="BR33">
            <v>0</v>
          </cell>
          <cell r="BS33">
            <v>0</v>
          </cell>
          <cell r="BT33" t="str">
            <v/>
          </cell>
          <cell r="BV33">
            <v>0</v>
          </cell>
          <cell r="BW33">
            <v>0</v>
          </cell>
          <cell r="BX33">
            <v>0</v>
          </cell>
          <cell r="BY33">
            <v>0</v>
          </cell>
          <cell r="BZ33">
            <v>0</v>
          </cell>
          <cell r="CA33">
            <v>0</v>
          </cell>
          <cell r="CB33">
            <v>0</v>
          </cell>
          <cell r="CC33">
            <v>0</v>
          </cell>
          <cell r="CD33" t="str">
            <v/>
          </cell>
          <cell r="CF33">
            <v>0</v>
          </cell>
          <cell r="CG33">
            <v>0</v>
          </cell>
          <cell r="CH33">
            <v>0</v>
          </cell>
          <cell r="CI33">
            <v>0</v>
          </cell>
          <cell r="CJ33">
            <v>0</v>
          </cell>
          <cell r="CK33">
            <v>0</v>
          </cell>
          <cell r="CL33">
            <v>0</v>
          </cell>
          <cell r="CM33">
            <v>0</v>
          </cell>
          <cell r="CN33" t="str">
            <v/>
          </cell>
          <cell r="CP33">
            <v>0</v>
          </cell>
          <cell r="CQ33">
            <v>0</v>
          </cell>
          <cell r="CR33">
            <v>0</v>
          </cell>
          <cell r="CS33">
            <v>0</v>
          </cell>
          <cell r="CT33">
            <v>0</v>
          </cell>
          <cell r="CU33">
            <v>0</v>
          </cell>
          <cell r="CV33">
            <v>0</v>
          </cell>
          <cell r="CW33">
            <v>0</v>
          </cell>
          <cell r="CX33" t="str">
            <v/>
          </cell>
          <cell r="CZ33">
            <v>0</v>
          </cell>
          <cell r="DA33">
            <v>0</v>
          </cell>
          <cell r="DB33">
            <v>0</v>
          </cell>
          <cell r="DC33">
            <v>0</v>
          </cell>
          <cell r="DD33">
            <v>0</v>
          </cell>
          <cell r="DE33">
            <v>0</v>
          </cell>
          <cell r="DF33">
            <v>0</v>
          </cell>
          <cell r="DG33">
            <v>0</v>
          </cell>
          <cell r="DH33" t="str">
            <v/>
          </cell>
          <cell r="DJ33">
            <v>0</v>
          </cell>
          <cell r="DK33">
            <v>0</v>
          </cell>
          <cell r="DL33">
            <v>0</v>
          </cell>
          <cell r="DM33">
            <v>0</v>
          </cell>
          <cell r="DN33">
            <v>0</v>
          </cell>
          <cell r="DO33">
            <v>0</v>
          </cell>
          <cell r="DP33">
            <v>0</v>
          </cell>
          <cell r="DQ33">
            <v>0</v>
          </cell>
          <cell r="DR33" t="str">
            <v/>
          </cell>
          <cell r="DT33">
            <v>0</v>
          </cell>
          <cell r="DU33">
            <v>0</v>
          </cell>
          <cell r="DV33">
            <v>0</v>
          </cell>
          <cell r="DW33">
            <v>0</v>
          </cell>
          <cell r="DX33">
            <v>0</v>
          </cell>
          <cell r="DY33">
            <v>0</v>
          </cell>
          <cell r="DZ33">
            <v>0</v>
          </cell>
          <cell r="EA33">
            <v>0</v>
          </cell>
          <cell r="EB33" t="str">
            <v/>
          </cell>
          <cell r="ED33">
            <v>0</v>
          </cell>
          <cell r="EE33">
            <v>0</v>
          </cell>
          <cell r="EF33">
            <v>0</v>
          </cell>
          <cell r="EG33">
            <v>0</v>
          </cell>
          <cell r="EH33">
            <v>0</v>
          </cell>
          <cell r="EI33">
            <v>0</v>
          </cell>
          <cell r="EJ33">
            <v>0</v>
          </cell>
          <cell r="EK33">
            <v>0</v>
          </cell>
          <cell r="EL33" t="str">
            <v/>
          </cell>
          <cell r="EN33">
            <v>0</v>
          </cell>
          <cell r="EO33">
            <v>0</v>
          </cell>
          <cell r="EP33">
            <v>0</v>
          </cell>
          <cell r="EQ33">
            <v>0</v>
          </cell>
          <cell r="ER33">
            <v>0</v>
          </cell>
          <cell r="ES33">
            <v>0</v>
          </cell>
          <cell r="ET33">
            <v>0</v>
          </cell>
          <cell r="EU33">
            <v>0</v>
          </cell>
          <cell r="EV33" t="str">
            <v/>
          </cell>
          <cell r="EX33">
            <v>0</v>
          </cell>
          <cell r="EY33">
            <v>0</v>
          </cell>
          <cell r="EZ33">
            <v>0</v>
          </cell>
          <cell r="FA33">
            <v>0</v>
          </cell>
          <cell r="FB33">
            <v>0</v>
          </cell>
          <cell r="FC33">
            <v>0</v>
          </cell>
          <cell r="FD33">
            <v>0</v>
          </cell>
          <cell r="FE33">
            <v>0</v>
          </cell>
          <cell r="FF33" t="str">
            <v/>
          </cell>
          <cell r="FH33">
            <v>0</v>
          </cell>
          <cell r="FI33">
            <v>0</v>
          </cell>
          <cell r="FJ33">
            <v>0</v>
          </cell>
          <cell r="FK33">
            <v>0</v>
          </cell>
          <cell r="FL33">
            <v>0</v>
          </cell>
          <cell r="FM33">
            <v>0</v>
          </cell>
          <cell r="FN33">
            <v>0</v>
          </cell>
          <cell r="FO33">
            <v>0</v>
          </cell>
          <cell r="FR33">
            <v>0</v>
          </cell>
          <cell r="FS33">
            <v>0</v>
          </cell>
          <cell r="FT33">
            <v>0</v>
          </cell>
          <cell r="FU33">
            <v>0</v>
          </cell>
          <cell r="FV33">
            <v>0</v>
          </cell>
          <cell r="FW33">
            <v>0</v>
          </cell>
          <cell r="FX33">
            <v>0</v>
          </cell>
          <cell r="FY33">
            <v>0</v>
          </cell>
          <cell r="GB33">
            <v>0</v>
          </cell>
          <cell r="GC33">
            <v>0</v>
          </cell>
          <cell r="GD33">
            <v>0</v>
          </cell>
          <cell r="GE33">
            <v>0</v>
          </cell>
          <cell r="GF33">
            <v>0</v>
          </cell>
          <cell r="GG33">
            <v>0</v>
          </cell>
          <cell r="GH33">
            <v>0</v>
          </cell>
          <cell r="GI33">
            <v>0</v>
          </cell>
          <cell r="GL33">
            <v>0</v>
          </cell>
          <cell r="GM33">
            <v>0</v>
          </cell>
          <cell r="GN33">
            <v>0</v>
          </cell>
          <cell r="GO33">
            <v>0</v>
          </cell>
          <cell r="GP33">
            <v>0</v>
          </cell>
          <cell r="GQ33">
            <v>0</v>
          </cell>
          <cell r="GR33">
            <v>0</v>
          </cell>
          <cell r="GS33">
            <v>0</v>
          </cell>
          <cell r="GU33" t="str">
            <v xml:space="preserve">Bol De Cottage Cheese </v>
          </cell>
        </row>
        <row r="34">
          <cell r="E34" t="str">
            <v xml:space="preserve">Bol De Séré Aux Fruits </v>
          </cell>
          <cell r="F34" t="str">
            <v>Dresser le séré maigre et les abricots dans un bol.
Répartir dessus la confiture et les noix.</v>
          </cell>
          <cell r="H34">
            <v>367.9</v>
          </cell>
          <cell r="I34">
            <v>24.105</v>
          </cell>
          <cell r="J34">
            <v>14.785</v>
          </cell>
          <cell r="K34">
            <v>34.475000000000001</v>
          </cell>
          <cell r="L34" t="str">
            <v>Séré maigre</v>
          </cell>
          <cell r="M34">
            <v>200</v>
          </cell>
          <cell r="N34">
            <v>110</v>
          </cell>
          <cell r="O34">
            <v>20</v>
          </cell>
          <cell r="P34">
            <v>0.4</v>
          </cell>
          <cell r="Q34">
            <v>8.4</v>
          </cell>
          <cell r="R34">
            <v>55</v>
          </cell>
          <cell r="S34">
            <v>10</v>
          </cell>
          <cell r="T34">
            <v>0.2</v>
          </cell>
          <cell r="U34">
            <v>4.2</v>
          </cell>
          <cell r="V34" t="str">
            <v>Abricot</v>
          </cell>
          <cell r="W34">
            <v>100</v>
          </cell>
          <cell r="X34">
            <v>48</v>
          </cell>
          <cell r="Y34">
            <v>0.8</v>
          </cell>
          <cell r="Z34">
            <v>0.1</v>
          </cell>
          <cell r="AA34">
            <v>10</v>
          </cell>
          <cell r="AB34">
            <v>48</v>
          </cell>
          <cell r="AC34">
            <v>0.8</v>
          </cell>
          <cell r="AD34">
            <v>0.1</v>
          </cell>
          <cell r="AE34">
            <v>10</v>
          </cell>
          <cell r="AF34" t="str">
            <v>Confiture</v>
          </cell>
          <cell r="AG34">
            <v>25</v>
          </cell>
          <cell r="AH34">
            <v>61.5</v>
          </cell>
          <cell r="AI34">
            <v>0.125</v>
          </cell>
          <cell r="AJ34">
            <v>0.125</v>
          </cell>
          <cell r="AK34">
            <v>14.675000000000001</v>
          </cell>
          <cell r="AL34">
            <v>246</v>
          </cell>
          <cell r="AM34">
            <v>0.5</v>
          </cell>
          <cell r="AN34">
            <v>0.5</v>
          </cell>
          <cell r="AO34">
            <v>58.7</v>
          </cell>
          <cell r="AP34" t="str">
            <v>Noix</v>
          </cell>
          <cell r="AQ34">
            <v>20</v>
          </cell>
          <cell r="AR34">
            <v>148.4</v>
          </cell>
          <cell r="AS34">
            <v>3.18</v>
          </cell>
          <cell r="AT34">
            <v>14.16</v>
          </cell>
          <cell r="AU34">
            <v>1.4</v>
          </cell>
          <cell r="AV34">
            <v>742</v>
          </cell>
          <cell r="AW34">
            <v>15.9</v>
          </cell>
          <cell r="AX34">
            <v>70.8</v>
          </cell>
          <cell r="AY34">
            <v>7</v>
          </cell>
          <cell r="AZ34" t="str">
            <v/>
          </cell>
          <cell r="BB34">
            <v>0</v>
          </cell>
          <cell r="BC34">
            <v>0</v>
          </cell>
          <cell r="BD34">
            <v>0</v>
          </cell>
          <cell r="BE34">
            <v>0</v>
          </cell>
          <cell r="BF34">
            <v>0</v>
          </cell>
          <cell r="BG34">
            <v>0</v>
          </cell>
          <cell r="BH34">
            <v>0</v>
          </cell>
          <cell r="BI34">
            <v>0</v>
          </cell>
          <cell r="BJ34" t="str">
            <v/>
          </cell>
          <cell r="BL34">
            <v>0</v>
          </cell>
          <cell r="BM34">
            <v>0</v>
          </cell>
          <cell r="BN34">
            <v>0</v>
          </cell>
          <cell r="BO34">
            <v>0</v>
          </cell>
          <cell r="BP34">
            <v>0</v>
          </cell>
          <cell r="BQ34">
            <v>0</v>
          </cell>
          <cell r="BR34">
            <v>0</v>
          </cell>
          <cell r="BS34">
            <v>0</v>
          </cell>
          <cell r="BT34" t="str">
            <v/>
          </cell>
          <cell r="BV34">
            <v>0</v>
          </cell>
          <cell r="BW34">
            <v>0</v>
          </cell>
          <cell r="BX34">
            <v>0</v>
          </cell>
          <cell r="BY34">
            <v>0</v>
          </cell>
          <cell r="BZ34">
            <v>0</v>
          </cell>
          <cell r="CA34">
            <v>0</v>
          </cell>
          <cell r="CB34">
            <v>0</v>
          </cell>
          <cell r="CC34">
            <v>0</v>
          </cell>
          <cell r="CD34" t="str">
            <v/>
          </cell>
          <cell r="CF34">
            <v>0</v>
          </cell>
          <cell r="CG34">
            <v>0</v>
          </cell>
          <cell r="CH34">
            <v>0</v>
          </cell>
          <cell r="CI34">
            <v>0</v>
          </cell>
          <cell r="CJ34">
            <v>0</v>
          </cell>
          <cell r="CK34">
            <v>0</v>
          </cell>
          <cell r="CL34">
            <v>0</v>
          </cell>
          <cell r="CM34">
            <v>0</v>
          </cell>
          <cell r="CN34" t="str">
            <v/>
          </cell>
          <cell r="CP34">
            <v>0</v>
          </cell>
          <cell r="CQ34">
            <v>0</v>
          </cell>
          <cell r="CR34">
            <v>0</v>
          </cell>
          <cell r="CS34">
            <v>0</v>
          </cell>
          <cell r="CT34">
            <v>0</v>
          </cell>
          <cell r="CU34">
            <v>0</v>
          </cell>
          <cell r="CV34">
            <v>0</v>
          </cell>
          <cell r="CW34">
            <v>0</v>
          </cell>
          <cell r="CX34" t="str">
            <v/>
          </cell>
          <cell r="CZ34">
            <v>0</v>
          </cell>
          <cell r="DA34">
            <v>0</v>
          </cell>
          <cell r="DB34">
            <v>0</v>
          </cell>
          <cell r="DC34">
            <v>0</v>
          </cell>
          <cell r="DD34">
            <v>0</v>
          </cell>
          <cell r="DE34">
            <v>0</v>
          </cell>
          <cell r="DF34">
            <v>0</v>
          </cell>
          <cell r="DG34">
            <v>0</v>
          </cell>
          <cell r="DH34" t="str">
            <v/>
          </cell>
          <cell r="DJ34">
            <v>0</v>
          </cell>
          <cell r="DK34">
            <v>0</v>
          </cell>
          <cell r="DL34">
            <v>0</v>
          </cell>
          <cell r="DM34">
            <v>0</v>
          </cell>
          <cell r="DN34">
            <v>0</v>
          </cell>
          <cell r="DO34">
            <v>0</v>
          </cell>
          <cell r="DP34">
            <v>0</v>
          </cell>
          <cell r="DQ34">
            <v>0</v>
          </cell>
          <cell r="DR34" t="str">
            <v/>
          </cell>
          <cell r="DT34">
            <v>0</v>
          </cell>
          <cell r="DU34">
            <v>0</v>
          </cell>
          <cell r="DV34">
            <v>0</v>
          </cell>
          <cell r="DW34">
            <v>0</v>
          </cell>
          <cell r="DX34">
            <v>0</v>
          </cell>
          <cell r="DY34">
            <v>0</v>
          </cell>
          <cell r="DZ34">
            <v>0</v>
          </cell>
          <cell r="EA34">
            <v>0</v>
          </cell>
          <cell r="EB34" t="str">
            <v/>
          </cell>
          <cell r="ED34">
            <v>0</v>
          </cell>
          <cell r="EE34">
            <v>0</v>
          </cell>
          <cell r="EF34">
            <v>0</v>
          </cell>
          <cell r="EG34">
            <v>0</v>
          </cell>
          <cell r="EH34">
            <v>0</v>
          </cell>
          <cell r="EI34">
            <v>0</v>
          </cell>
          <cell r="EJ34">
            <v>0</v>
          </cell>
          <cell r="EK34">
            <v>0</v>
          </cell>
          <cell r="EL34" t="str">
            <v/>
          </cell>
          <cell r="EN34">
            <v>0</v>
          </cell>
          <cell r="EO34">
            <v>0</v>
          </cell>
          <cell r="EP34">
            <v>0</v>
          </cell>
          <cell r="EQ34">
            <v>0</v>
          </cell>
          <cell r="ER34">
            <v>0</v>
          </cell>
          <cell r="ES34">
            <v>0</v>
          </cell>
          <cell r="ET34">
            <v>0</v>
          </cell>
          <cell r="EU34">
            <v>0</v>
          </cell>
          <cell r="EV34" t="str">
            <v/>
          </cell>
          <cell r="EX34">
            <v>0</v>
          </cell>
          <cell r="EY34">
            <v>0</v>
          </cell>
          <cell r="EZ34">
            <v>0</v>
          </cell>
          <cell r="FA34">
            <v>0</v>
          </cell>
          <cell r="FB34">
            <v>0</v>
          </cell>
          <cell r="FC34">
            <v>0</v>
          </cell>
          <cell r="FD34">
            <v>0</v>
          </cell>
          <cell r="FE34">
            <v>0</v>
          </cell>
          <cell r="FF34" t="str">
            <v/>
          </cell>
          <cell r="FH34">
            <v>0</v>
          </cell>
          <cell r="FI34">
            <v>0</v>
          </cell>
          <cell r="FJ34">
            <v>0</v>
          </cell>
          <cell r="FK34">
            <v>0</v>
          </cell>
          <cell r="FL34">
            <v>0</v>
          </cell>
          <cell r="FM34">
            <v>0</v>
          </cell>
          <cell r="FN34">
            <v>0</v>
          </cell>
          <cell r="FO34">
            <v>0</v>
          </cell>
          <cell r="FR34">
            <v>0</v>
          </cell>
          <cell r="FS34">
            <v>0</v>
          </cell>
          <cell r="FT34">
            <v>0</v>
          </cell>
          <cell r="FU34">
            <v>0</v>
          </cell>
          <cell r="FV34">
            <v>0</v>
          </cell>
          <cell r="FW34">
            <v>0</v>
          </cell>
          <cell r="FX34">
            <v>0</v>
          </cell>
          <cell r="FY34">
            <v>0</v>
          </cell>
          <cell r="GB34">
            <v>0</v>
          </cell>
          <cell r="GC34">
            <v>0</v>
          </cell>
          <cell r="GD34">
            <v>0</v>
          </cell>
          <cell r="GE34">
            <v>0</v>
          </cell>
          <cell r="GF34">
            <v>0</v>
          </cell>
          <cell r="GG34">
            <v>0</v>
          </cell>
          <cell r="GH34">
            <v>0</v>
          </cell>
          <cell r="GI34">
            <v>0</v>
          </cell>
          <cell r="GL34">
            <v>0</v>
          </cell>
          <cell r="GM34">
            <v>0</v>
          </cell>
          <cell r="GN34">
            <v>0</v>
          </cell>
          <cell r="GO34">
            <v>0</v>
          </cell>
          <cell r="GP34">
            <v>0</v>
          </cell>
          <cell r="GQ34">
            <v>0</v>
          </cell>
          <cell r="GR34">
            <v>0</v>
          </cell>
          <cell r="GS34">
            <v>0</v>
          </cell>
          <cell r="GT34" t="str">
            <v>C:\\Users\\kenou\\OneDrive\\2019_MNFC_Recettes\\Image\\bolfraisfruitsdété.jpeg</v>
          </cell>
          <cell r="GU34" t="str">
            <v xml:space="preserve">Bol De Séré Aux Fruits </v>
          </cell>
        </row>
        <row r="35">
          <cell r="E35" t="str">
            <v xml:space="preserve">Bol De Smoothie </v>
          </cell>
          <cell r="F35" t="str">
            <v>Mixer les abricots avec le lait et le miel, dresser dans un bol. Répartir dessus les baies et les amandes.
Prendre des abricots et baies surgelés en dehors des saisons</v>
          </cell>
          <cell r="H35">
            <v>299.39999999999998</v>
          </cell>
          <cell r="I35">
            <v>13.59</v>
          </cell>
          <cell r="J35">
            <v>10.93</v>
          </cell>
          <cell r="K35">
            <v>30.05</v>
          </cell>
          <cell r="L35" t="str">
            <v>Abricot</v>
          </cell>
          <cell r="M35">
            <v>100</v>
          </cell>
          <cell r="N35">
            <v>48</v>
          </cell>
          <cell r="O35">
            <v>0.8</v>
          </cell>
          <cell r="P35">
            <v>0.1</v>
          </cell>
          <cell r="Q35">
            <v>10</v>
          </cell>
          <cell r="R35">
            <v>48</v>
          </cell>
          <cell r="S35">
            <v>0.8</v>
          </cell>
          <cell r="T35">
            <v>0.1</v>
          </cell>
          <cell r="U35">
            <v>10</v>
          </cell>
          <cell r="V35" t="str">
            <v>Lait Protéiné</v>
          </cell>
          <cell r="W35">
            <v>100</v>
          </cell>
          <cell r="X35">
            <v>39</v>
          </cell>
          <cell r="Y35">
            <v>7</v>
          </cell>
          <cell r="Z35">
            <v>0.1</v>
          </cell>
          <cell r="AA35">
            <v>2.5</v>
          </cell>
          <cell r="AB35">
            <v>39</v>
          </cell>
          <cell r="AC35">
            <v>7</v>
          </cell>
          <cell r="AD35">
            <v>0.1</v>
          </cell>
          <cell r="AE35">
            <v>2.5</v>
          </cell>
          <cell r="AF35" t="str">
            <v>Miel</v>
          </cell>
          <cell r="AG35">
            <v>10</v>
          </cell>
          <cell r="AH35">
            <v>32.200000000000003</v>
          </cell>
          <cell r="AI35">
            <v>0.05</v>
          </cell>
          <cell r="AJ35">
            <v>0</v>
          </cell>
          <cell r="AK35">
            <v>8</v>
          </cell>
          <cell r="AL35">
            <v>322</v>
          </cell>
          <cell r="AM35">
            <v>0.5</v>
          </cell>
          <cell r="AN35">
            <v>0</v>
          </cell>
          <cell r="AO35">
            <v>80</v>
          </cell>
          <cell r="AP35" t="str">
            <v>Framboise</v>
          </cell>
          <cell r="AQ35">
            <v>125</v>
          </cell>
          <cell r="AR35">
            <v>65</v>
          </cell>
          <cell r="AS35">
            <v>1.5</v>
          </cell>
          <cell r="AT35">
            <v>0.75</v>
          </cell>
          <cell r="AU35">
            <v>8.75</v>
          </cell>
          <cell r="AV35">
            <v>52</v>
          </cell>
          <cell r="AW35">
            <v>1.2</v>
          </cell>
          <cell r="AX35">
            <v>0.6</v>
          </cell>
          <cell r="AY35">
            <v>7</v>
          </cell>
          <cell r="AZ35" t="str">
            <v>Amande</v>
          </cell>
          <cell r="BA35">
            <v>20</v>
          </cell>
          <cell r="BB35">
            <v>115.2</v>
          </cell>
          <cell r="BC35">
            <v>4.24</v>
          </cell>
          <cell r="BD35">
            <v>9.98</v>
          </cell>
          <cell r="BE35">
            <v>0.8</v>
          </cell>
          <cell r="BF35">
            <v>576</v>
          </cell>
          <cell r="BG35">
            <v>21.2</v>
          </cell>
          <cell r="BH35">
            <v>49.9</v>
          </cell>
          <cell r="BI35">
            <v>4</v>
          </cell>
          <cell r="BJ35" t="str">
            <v/>
          </cell>
          <cell r="BL35">
            <v>0</v>
          </cell>
          <cell r="BM35">
            <v>0</v>
          </cell>
          <cell r="BN35">
            <v>0</v>
          </cell>
          <cell r="BO35">
            <v>0</v>
          </cell>
          <cell r="BP35">
            <v>0</v>
          </cell>
          <cell r="BQ35">
            <v>0</v>
          </cell>
          <cell r="BR35">
            <v>0</v>
          </cell>
          <cell r="BS35">
            <v>0</v>
          </cell>
          <cell r="BT35" t="str">
            <v/>
          </cell>
          <cell r="BV35">
            <v>0</v>
          </cell>
          <cell r="BW35">
            <v>0</v>
          </cell>
          <cell r="BX35">
            <v>0</v>
          </cell>
          <cell r="BY35">
            <v>0</v>
          </cell>
          <cell r="BZ35">
            <v>0</v>
          </cell>
          <cell r="CA35">
            <v>0</v>
          </cell>
          <cell r="CB35">
            <v>0</v>
          </cell>
          <cell r="CC35">
            <v>0</v>
          </cell>
          <cell r="CD35" t="str">
            <v/>
          </cell>
          <cell r="CF35">
            <v>0</v>
          </cell>
          <cell r="CG35">
            <v>0</v>
          </cell>
          <cell r="CH35">
            <v>0</v>
          </cell>
          <cell r="CI35">
            <v>0</v>
          </cell>
          <cell r="CJ35">
            <v>0</v>
          </cell>
          <cell r="CK35">
            <v>0</v>
          </cell>
          <cell r="CL35">
            <v>0</v>
          </cell>
          <cell r="CM35">
            <v>0</v>
          </cell>
          <cell r="CN35" t="str">
            <v/>
          </cell>
          <cell r="CP35">
            <v>0</v>
          </cell>
          <cell r="CQ35">
            <v>0</v>
          </cell>
          <cell r="CR35">
            <v>0</v>
          </cell>
          <cell r="CS35">
            <v>0</v>
          </cell>
          <cell r="CT35">
            <v>0</v>
          </cell>
          <cell r="CU35">
            <v>0</v>
          </cell>
          <cell r="CV35">
            <v>0</v>
          </cell>
          <cell r="CW35">
            <v>0</v>
          </cell>
          <cell r="CX35" t="str">
            <v/>
          </cell>
          <cell r="CZ35">
            <v>0</v>
          </cell>
          <cell r="DA35">
            <v>0</v>
          </cell>
          <cell r="DB35">
            <v>0</v>
          </cell>
          <cell r="DC35">
            <v>0</v>
          </cell>
          <cell r="DD35">
            <v>0</v>
          </cell>
          <cell r="DE35">
            <v>0</v>
          </cell>
          <cell r="DF35">
            <v>0</v>
          </cell>
          <cell r="DG35">
            <v>0</v>
          </cell>
          <cell r="DH35" t="str">
            <v/>
          </cell>
          <cell r="DJ35">
            <v>0</v>
          </cell>
          <cell r="DK35">
            <v>0</v>
          </cell>
          <cell r="DL35">
            <v>0</v>
          </cell>
          <cell r="DM35">
            <v>0</v>
          </cell>
          <cell r="DN35">
            <v>0</v>
          </cell>
          <cell r="DO35">
            <v>0</v>
          </cell>
          <cell r="DP35">
            <v>0</v>
          </cell>
          <cell r="DQ35">
            <v>0</v>
          </cell>
          <cell r="DR35" t="str">
            <v/>
          </cell>
          <cell r="DT35">
            <v>0</v>
          </cell>
          <cell r="DU35">
            <v>0</v>
          </cell>
          <cell r="DV35">
            <v>0</v>
          </cell>
          <cell r="DW35">
            <v>0</v>
          </cell>
          <cell r="DX35">
            <v>0</v>
          </cell>
          <cell r="DY35">
            <v>0</v>
          </cell>
          <cell r="DZ35">
            <v>0</v>
          </cell>
          <cell r="EA35">
            <v>0</v>
          </cell>
          <cell r="EB35" t="str">
            <v/>
          </cell>
          <cell r="ED35">
            <v>0</v>
          </cell>
          <cell r="EE35">
            <v>0</v>
          </cell>
          <cell r="EF35">
            <v>0</v>
          </cell>
          <cell r="EG35">
            <v>0</v>
          </cell>
          <cell r="EH35">
            <v>0</v>
          </cell>
          <cell r="EI35">
            <v>0</v>
          </cell>
          <cell r="EJ35">
            <v>0</v>
          </cell>
          <cell r="EK35">
            <v>0</v>
          </cell>
          <cell r="EL35" t="str">
            <v/>
          </cell>
          <cell r="EN35">
            <v>0</v>
          </cell>
          <cell r="EO35">
            <v>0</v>
          </cell>
          <cell r="EP35">
            <v>0</v>
          </cell>
          <cell r="EQ35">
            <v>0</v>
          </cell>
          <cell r="ER35">
            <v>0</v>
          </cell>
          <cell r="ES35">
            <v>0</v>
          </cell>
          <cell r="ET35">
            <v>0</v>
          </cell>
          <cell r="EU35">
            <v>0</v>
          </cell>
          <cell r="EV35" t="str">
            <v/>
          </cell>
          <cell r="EX35">
            <v>0</v>
          </cell>
          <cell r="EY35">
            <v>0</v>
          </cell>
          <cell r="EZ35">
            <v>0</v>
          </cell>
          <cell r="FA35">
            <v>0</v>
          </cell>
          <cell r="FB35">
            <v>0</v>
          </cell>
          <cell r="FC35">
            <v>0</v>
          </cell>
          <cell r="FD35">
            <v>0</v>
          </cell>
          <cell r="FE35">
            <v>0</v>
          </cell>
          <cell r="FF35" t="str">
            <v/>
          </cell>
          <cell r="FH35">
            <v>0</v>
          </cell>
          <cell r="FI35">
            <v>0</v>
          </cell>
          <cell r="FJ35">
            <v>0</v>
          </cell>
          <cell r="FK35">
            <v>0</v>
          </cell>
          <cell r="FL35">
            <v>0</v>
          </cell>
          <cell r="FM35">
            <v>0</v>
          </cell>
          <cell r="FN35">
            <v>0</v>
          </cell>
          <cell r="FO35">
            <v>0</v>
          </cell>
          <cell r="FR35">
            <v>0</v>
          </cell>
          <cell r="FS35">
            <v>0</v>
          </cell>
          <cell r="FT35">
            <v>0</v>
          </cell>
          <cell r="FU35">
            <v>0</v>
          </cell>
          <cell r="FV35">
            <v>0</v>
          </cell>
          <cell r="FW35">
            <v>0</v>
          </cell>
          <cell r="FX35">
            <v>0</v>
          </cell>
          <cell r="FY35">
            <v>0</v>
          </cell>
          <cell r="GB35">
            <v>0</v>
          </cell>
          <cell r="GC35">
            <v>0</v>
          </cell>
          <cell r="GD35">
            <v>0</v>
          </cell>
          <cell r="GE35">
            <v>0</v>
          </cell>
          <cell r="GF35">
            <v>0</v>
          </cell>
          <cell r="GG35">
            <v>0</v>
          </cell>
          <cell r="GH35">
            <v>0</v>
          </cell>
          <cell r="GI35">
            <v>0</v>
          </cell>
          <cell r="GL35">
            <v>0</v>
          </cell>
          <cell r="GM35">
            <v>0</v>
          </cell>
          <cell r="GN35">
            <v>0</v>
          </cell>
          <cell r="GO35">
            <v>0</v>
          </cell>
          <cell r="GP35">
            <v>0</v>
          </cell>
          <cell r="GQ35">
            <v>0</v>
          </cell>
          <cell r="GR35">
            <v>0</v>
          </cell>
          <cell r="GS35">
            <v>0</v>
          </cell>
          <cell r="GU35" t="str">
            <v xml:space="preserve">Bol De Smoothie </v>
          </cell>
        </row>
        <row r="36">
          <cell r="E36" t="str">
            <v xml:space="preserve">Bol Estival Aux Baies </v>
          </cell>
          <cell r="F36" t="str">
            <v xml:space="preserve">Dresser le fromage blanc et les corn-flakes dans un bol.
Répartir dessus la pêche coupée, les mûres et les groseilles.
</v>
          </cell>
          <cell r="G36" t="str">
            <v>Suggestion: remplacer la pêche et les baies fraîches par des pruneaux et des baies surgelés dégelés.</v>
          </cell>
          <cell r="H36">
            <v>362.8</v>
          </cell>
          <cell r="I36">
            <v>20.149999999999999</v>
          </cell>
          <cell r="J36">
            <v>8.0500000000000007</v>
          </cell>
          <cell r="K36">
            <v>45.550000000000004</v>
          </cell>
          <cell r="L36" t="str">
            <v>Blanc battu</v>
          </cell>
          <cell r="M36">
            <v>200</v>
          </cell>
          <cell r="N36">
            <v>86</v>
          </cell>
          <cell r="O36">
            <v>15.2</v>
          </cell>
          <cell r="P36">
            <v>0.2</v>
          </cell>
          <cell r="Q36">
            <v>5.8</v>
          </cell>
          <cell r="R36">
            <v>43</v>
          </cell>
          <cell r="S36">
            <v>7.6</v>
          </cell>
          <cell r="T36">
            <v>0.1</v>
          </cell>
          <cell r="U36">
            <v>2.9</v>
          </cell>
          <cell r="V36" t="str">
            <v>Kellogg'S Muesli À La Noix De Coco &amp; Noix De Cajou</v>
          </cell>
          <cell r="W36">
            <v>40</v>
          </cell>
          <cell r="X36">
            <v>179.6</v>
          </cell>
          <cell r="Y36">
            <v>3.4</v>
          </cell>
          <cell r="Z36">
            <v>7.2</v>
          </cell>
          <cell r="AA36">
            <v>23.6</v>
          </cell>
          <cell r="AB36">
            <v>449</v>
          </cell>
          <cell r="AC36">
            <v>8.5</v>
          </cell>
          <cell r="AD36">
            <v>18</v>
          </cell>
          <cell r="AE36">
            <v>59</v>
          </cell>
          <cell r="AF36" t="str">
            <v>Pêche</v>
          </cell>
          <cell r="AG36">
            <v>100</v>
          </cell>
          <cell r="AH36">
            <v>48</v>
          </cell>
          <cell r="AI36">
            <v>0.5</v>
          </cell>
          <cell r="AJ36">
            <v>0.2</v>
          </cell>
          <cell r="AK36">
            <v>10</v>
          </cell>
          <cell r="AL36">
            <v>48</v>
          </cell>
          <cell r="AM36">
            <v>0.5</v>
          </cell>
          <cell r="AN36">
            <v>0.2</v>
          </cell>
          <cell r="AO36">
            <v>10</v>
          </cell>
          <cell r="AP36" t="str">
            <v>Mûre</v>
          </cell>
          <cell r="AQ36">
            <v>50</v>
          </cell>
          <cell r="AR36">
            <v>22</v>
          </cell>
          <cell r="AS36">
            <v>0.5</v>
          </cell>
          <cell r="AT36">
            <v>0.2</v>
          </cell>
          <cell r="AU36">
            <v>3.1</v>
          </cell>
          <cell r="AV36">
            <v>44</v>
          </cell>
          <cell r="AW36">
            <v>1</v>
          </cell>
          <cell r="AX36">
            <v>0.4</v>
          </cell>
          <cell r="AY36">
            <v>6.2</v>
          </cell>
          <cell r="AZ36" t="str">
            <v>Groseille</v>
          </cell>
          <cell r="BA36">
            <v>50</v>
          </cell>
          <cell r="BB36">
            <v>27.2</v>
          </cell>
          <cell r="BC36">
            <v>0.55000000000000004</v>
          </cell>
          <cell r="BD36">
            <v>0.25</v>
          </cell>
          <cell r="BE36">
            <v>3.05</v>
          </cell>
          <cell r="BF36">
            <v>54.4</v>
          </cell>
          <cell r="BG36">
            <v>1.1000000000000001</v>
          </cell>
          <cell r="BH36">
            <v>0.5</v>
          </cell>
          <cell r="BI36">
            <v>6.1</v>
          </cell>
          <cell r="BJ36" t="str">
            <v/>
          </cell>
          <cell r="BL36">
            <v>0</v>
          </cell>
          <cell r="BM36">
            <v>0</v>
          </cell>
          <cell r="BN36">
            <v>0</v>
          </cell>
          <cell r="BO36">
            <v>0</v>
          </cell>
          <cell r="BP36">
            <v>0</v>
          </cell>
          <cell r="BQ36">
            <v>0</v>
          </cell>
          <cell r="BR36">
            <v>0</v>
          </cell>
          <cell r="BS36">
            <v>0</v>
          </cell>
          <cell r="BT36" t="str">
            <v/>
          </cell>
          <cell r="BV36">
            <v>0</v>
          </cell>
          <cell r="BW36">
            <v>0</v>
          </cell>
          <cell r="BX36">
            <v>0</v>
          </cell>
          <cell r="BY36">
            <v>0</v>
          </cell>
          <cell r="BZ36">
            <v>0</v>
          </cell>
          <cell r="CA36">
            <v>0</v>
          </cell>
          <cell r="CB36">
            <v>0</v>
          </cell>
          <cell r="CC36">
            <v>0</v>
          </cell>
          <cell r="CD36" t="str">
            <v/>
          </cell>
          <cell r="CF36">
            <v>0</v>
          </cell>
          <cell r="CG36">
            <v>0</v>
          </cell>
          <cell r="CH36">
            <v>0</v>
          </cell>
          <cell r="CI36">
            <v>0</v>
          </cell>
          <cell r="CJ36">
            <v>0</v>
          </cell>
          <cell r="CK36">
            <v>0</v>
          </cell>
          <cell r="CL36">
            <v>0</v>
          </cell>
          <cell r="CM36">
            <v>0</v>
          </cell>
          <cell r="CN36" t="str">
            <v/>
          </cell>
          <cell r="CP36">
            <v>0</v>
          </cell>
          <cell r="CQ36">
            <v>0</v>
          </cell>
          <cell r="CR36">
            <v>0</v>
          </cell>
          <cell r="CS36">
            <v>0</v>
          </cell>
          <cell r="CT36">
            <v>0</v>
          </cell>
          <cell r="CU36">
            <v>0</v>
          </cell>
          <cell r="CV36">
            <v>0</v>
          </cell>
          <cell r="CW36">
            <v>0</v>
          </cell>
          <cell r="CX36" t="str">
            <v/>
          </cell>
          <cell r="CZ36">
            <v>0</v>
          </cell>
          <cell r="DA36">
            <v>0</v>
          </cell>
          <cell r="DB36">
            <v>0</v>
          </cell>
          <cell r="DC36">
            <v>0</v>
          </cell>
          <cell r="DD36">
            <v>0</v>
          </cell>
          <cell r="DE36">
            <v>0</v>
          </cell>
          <cell r="DF36">
            <v>0</v>
          </cell>
          <cell r="DG36">
            <v>0</v>
          </cell>
          <cell r="DH36" t="str">
            <v/>
          </cell>
          <cell r="DJ36">
            <v>0</v>
          </cell>
          <cell r="DK36">
            <v>0</v>
          </cell>
          <cell r="DL36">
            <v>0</v>
          </cell>
          <cell r="DM36">
            <v>0</v>
          </cell>
          <cell r="DN36">
            <v>0</v>
          </cell>
          <cell r="DO36">
            <v>0</v>
          </cell>
          <cell r="DP36">
            <v>0</v>
          </cell>
          <cell r="DQ36">
            <v>0</v>
          </cell>
          <cell r="DR36" t="str">
            <v/>
          </cell>
          <cell r="DT36">
            <v>0</v>
          </cell>
          <cell r="DU36">
            <v>0</v>
          </cell>
          <cell r="DV36">
            <v>0</v>
          </cell>
          <cell r="DW36">
            <v>0</v>
          </cell>
          <cell r="DX36">
            <v>0</v>
          </cell>
          <cell r="DY36">
            <v>0</v>
          </cell>
          <cell r="DZ36">
            <v>0</v>
          </cell>
          <cell r="EA36">
            <v>0</v>
          </cell>
          <cell r="EB36" t="str">
            <v/>
          </cell>
          <cell r="ED36">
            <v>0</v>
          </cell>
          <cell r="EE36">
            <v>0</v>
          </cell>
          <cell r="EF36">
            <v>0</v>
          </cell>
          <cell r="EG36">
            <v>0</v>
          </cell>
          <cell r="EH36">
            <v>0</v>
          </cell>
          <cell r="EI36">
            <v>0</v>
          </cell>
          <cell r="EJ36">
            <v>0</v>
          </cell>
          <cell r="EK36">
            <v>0</v>
          </cell>
          <cell r="EL36" t="str">
            <v/>
          </cell>
          <cell r="EN36">
            <v>0</v>
          </cell>
          <cell r="EO36">
            <v>0</v>
          </cell>
          <cell r="EP36">
            <v>0</v>
          </cell>
          <cell r="EQ36">
            <v>0</v>
          </cell>
          <cell r="ER36">
            <v>0</v>
          </cell>
          <cell r="ES36">
            <v>0</v>
          </cell>
          <cell r="ET36">
            <v>0</v>
          </cell>
          <cell r="EU36">
            <v>0</v>
          </cell>
          <cell r="EV36" t="str">
            <v/>
          </cell>
          <cell r="EX36">
            <v>0</v>
          </cell>
          <cell r="EY36">
            <v>0</v>
          </cell>
          <cell r="EZ36">
            <v>0</v>
          </cell>
          <cell r="FA36">
            <v>0</v>
          </cell>
          <cell r="FB36">
            <v>0</v>
          </cell>
          <cell r="FC36">
            <v>0</v>
          </cell>
          <cell r="FD36">
            <v>0</v>
          </cell>
          <cell r="FE36">
            <v>0</v>
          </cell>
          <cell r="FF36" t="str">
            <v/>
          </cell>
          <cell r="FH36">
            <v>0</v>
          </cell>
          <cell r="FI36">
            <v>0</v>
          </cell>
          <cell r="FJ36">
            <v>0</v>
          </cell>
          <cell r="FK36">
            <v>0</v>
          </cell>
          <cell r="FL36">
            <v>0</v>
          </cell>
          <cell r="FM36">
            <v>0</v>
          </cell>
          <cell r="FN36">
            <v>0</v>
          </cell>
          <cell r="FO36">
            <v>0</v>
          </cell>
          <cell r="FR36">
            <v>0</v>
          </cell>
          <cell r="FS36">
            <v>0</v>
          </cell>
          <cell r="FT36">
            <v>0</v>
          </cell>
          <cell r="FU36">
            <v>0</v>
          </cell>
          <cell r="FV36">
            <v>0</v>
          </cell>
          <cell r="FW36">
            <v>0</v>
          </cell>
          <cell r="FX36">
            <v>0</v>
          </cell>
          <cell r="FY36">
            <v>0</v>
          </cell>
          <cell r="GB36">
            <v>0</v>
          </cell>
          <cell r="GC36">
            <v>0</v>
          </cell>
          <cell r="GD36">
            <v>0</v>
          </cell>
          <cell r="GE36">
            <v>0</v>
          </cell>
          <cell r="GF36">
            <v>0</v>
          </cell>
          <cell r="GG36">
            <v>0</v>
          </cell>
          <cell r="GH36">
            <v>0</v>
          </cell>
          <cell r="GI36">
            <v>0</v>
          </cell>
          <cell r="GL36">
            <v>0</v>
          </cell>
          <cell r="GM36">
            <v>0</v>
          </cell>
          <cell r="GN36">
            <v>0</v>
          </cell>
          <cell r="GO36">
            <v>0</v>
          </cell>
          <cell r="GP36">
            <v>0</v>
          </cell>
          <cell r="GQ36">
            <v>0</v>
          </cell>
          <cell r="GR36">
            <v>0</v>
          </cell>
          <cell r="GS36">
            <v>0</v>
          </cell>
          <cell r="GT36" t="str">
            <v>C:\\Users\\kenou\\OneDrive\\2019_MNFC_Recettes\\Image\\bolfraisfraise.jpeg</v>
          </cell>
          <cell r="GU36" t="str">
            <v xml:space="preserve">Bol Estival Aux Baies </v>
          </cell>
        </row>
        <row r="37">
          <cell r="E37" t="str">
            <v>Bol Frais - Blanc Battu</v>
          </cell>
          <cell r="F37" t="str">
            <v>Tout mélanger</v>
          </cell>
          <cell r="H37">
            <v>402.45</v>
          </cell>
          <cell r="I37">
            <v>24.765000000000001</v>
          </cell>
          <cell r="J37">
            <v>11.625</v>
          </cell>
          <cell r="K37">
            <v>46.25</v>
          </cell>
          <cell r="L37" t="str">
            <v>Slimline Blanc Battu Nature</v>
          </cell>
          <cell r="M37">
            <v>250</v>
          </cell>
          <cell r="N37">
            <v>129.5</v>
          </cell>
          <cell r="O37">
            <v>20</v>
          </cell>
          <cell r="P37">
            <v>0.5</v>
          </cell>
          <cell r="Q37">
            <v>11.25</v>
          </cell>
          <cell r="R37">
            <v>51.8</v>
          </cell>
          <cell r="S37">
            <v>8</v>
          </cell>
          <cell r="T37">
            <v>0.2</v>
          </cell>
          <cell r="U37">
            <v>4.5</v>
          </cell>
          <cell r="V37" t="str">
            <v>Fraise</v>
          </cell>
          <cell r="W37">
            <v>125</v>
          </cell>
          <cell r="X37">
            <v>50</v>
          </cell>
          <cell r="Y37">
            <v>0.875</v>
          </cell>
          <cell r="Z37">
            <v>0.625</v>
          </cell>
          <cell r="AA37">
            <v>8.75</v>
          </cell>
          <cell r="AB37">
            <v>40</v>
          </cell>
          <cell r="AC37">
            <v>0.7</v>
          </cell>
          <cell r="AD37">
            <v>0.5</v>
          </cell>
          <cell r="AE37">
            <v>7</v>
          </cell>
          <cell r="AF37" t="str">
            <v>Noix De Coco</v>
          </cell>
          <cell r="AG37">
            <v>10</v>
          </cell>
          <cell r="AH37">
            <v>49.7</v>
          </cell>
          <cell r="AI37">
            <v>0.89</v>
          </cell>
          <cell r="AJ37">
            <v>4.2</v>
          </cell>
          <cell r="AK37">
            <v>1.6</v>
          </cell>
          <cell r="AL37">
            <v>497</v>
          </cell>
          <cell r="AM37">
            <v>8.9</v>
          </cell>
          <cell r="AN37">
            <v>42</v>
          </cell>
          <cell r="AO37">
            <v>16</v>
          </cell>
          <cell r="AP37" t="str">
            <v>Miel</v>
          </cell>
          <cell r="AQ37">
            <v>5</v>
          </cell>
          <cell r="AR37">
            <v>16.100000000000001</v>
          </cell>
          <cell r="AS37">
            <v>2.5000000000000001E-2</v>
          </cell>
          <cell r="AT37">
            <v>0</v>
          </cell>
          <cell r="AU37">
            <v>4</v>
          </cell>
          <cell r="AV37">
            <v>322</v>
          </cell>
          <cell r="AW37">
            <v>0.5</v>
          </cell>
          <cell r="AX37">
            <v>0</v>
          </cell>
          <cell r="AY37">
            <v>80</v>
          </cell>
          <cell r="AZ37" t="str">
            <v>Kellogg'S Muesli À La Noix De Coco &amp; Noix De Cajou</v>
          </cell>
          <cell r="BA37">
            <v>35</v>
          </cell>
          <cell r="BB37">
            <v>157.15</v>
          </cell>
          <cell r="BC37">
            <v>2.9750000000000001</v>
          </cell>
          <cell r="BD37">
            <v>6.3</v>
          </cell>
          <cell r="BE37">
            <v>20.65</v>
          </cell>
          <cell r="BF37">
            <v>449</v>
          </cell>
          <cell r="BG37">
            <v>8.5</v>
          </cell>
          <cell r="BH37">
            <v>18</v>
          </cell>
          <cell r="BI37">
            <v>59</v>
          </cell>
          <cell r="BJ37" t="str">
            <v/>
          </cell>
          <cell r="BL37">
            <v>0</v>
          </cell>
          <cell r="BM37">
            <v>0</v>
          </cell>
          <cell r="BN37">
            <v>0</v>
          </cell>
          <cell r="BO37">
            <v>0</v>
          </cell>
          <cell r="BP37">
            <v>0</v>
          </cell>
          <cell r="BQ37">
            <v>0</v>
          </cell>
          <cell r="BR37">
            <v>0</v>
          </cell>
          <cell r="BS37">
            <v>0</v>
          </cell>
          <cell r="BT37" t="str">
            <v/>
          </cell>
          <cell r="BV37">
            <v>0</v>
          </cell>
          <cell r="BW37">
            <v>0</v>
          </cell>
          <cell r="BX37">
            <v>0</v>
          </cell>
          <cell r="BY37">
            <v>0</v>
          </cell>
          <cell r="BZ37">
            <v>0</v>
          </cell>
          <cell r="CA37">
            <v>0</v>
          </cell>
          <cell r="CB37">
            <v>0</v>
          </cell>
          <cell r="CC37">
            <v>0</v>
          </cell>
          <cell r="CD37" t="str">
            <v/>
          </cell>
          <cell r="CF37">
            <v>0</v>
          </cell>
          <cell r="CG37">
            <v>0</v>
          </cell>
          <cell r="CH37">
            <v>0</v>
          </cell>
          <cell r="CI37">
            <v>0</v>
          </cell>
          <cell r="CJ37">
            <v>0</v>
          </cell>
          <cell r="CK37">
            <v>0</v>
          </cell>
          <cell r="CL37">
            <v>0</v>
          </cell>
          <cell r="CM37">
            <v>0</v>
          </cell>
          <cell r="CN37" t="str">
            <v/>
          </cell>
          <cell r="CP37">
            <v>0</v>
          </cell>
          <cell r="CQ37">
            <v>0</v>
          </cell>
          <cell r="CR37">
            <v>0</v>
          </cell>
          <cell r="CS37">
            <v>0</v>
          </cell>
          <cell r="CT37">
            <v>0</v>
          </cell>
          <cell r="CU37">
            <v>0</v>
          </cell>
          <cell r="CV37">
            <v>0</v>
          </cell>
          <cell r="CW37">
            <v>0</v>
          </cell>
          <cell r="CX37" t="str">
            <v/>
          </cell>
          <cell r="CZ37">
            <v>0</v>
          </cell>
          <cell r="DA37">
            <v>0</v>
          </cell>
          <cell r="DB37">
            <v>0</v>
          </cell>
          <cell r="DC37">
            <v>0</v>
          </cell>
          <cell r="DD37">
            <v>0</v>
          </cell>
          <cell r="DE37">
            <v>0</v>
          </cell>
          <cell r="DF37">
            <v>0</v>
          </cell>
          <cell r="DG37">
            <v>0</v>
          </cell>
          <cell r="DH37" t="str">
            <v/>
          </cell>
          <cell r="DJ37">
            <v>0</v>
          </cell>
          <cell r="DK37">
            <v>0</v>
          </cell>
          <cell r="DL37">
            <v>0</v>
          </cell>
          <cell r="DM37">
            <v>0</v>
          </cell>
          <cell r="DN37">
            <v>0</v>
          </cell>
          <cell r="DO37">
            <v>0</v>
          </cell>
          <cell r="DP37">
            <v>0</v>
          </cell>
          <cell r="DQ37">
            <v>0</v>
          </cell>
          <cell r="DR37" t="str">
            <v/>
          </cell>
          <cell r="DT37">
            <v>0</v>
          </cell>
          <cell r="DU37">
            <v>0</v>
          </cell>
          <cell r="DV37">
            <v>0</v>
          </cell>
          <cell r="DW37">
            <v>0</v>
          </cell>
          <cell r="DX37">
            <v>0</v>
          </cell>
          <cell r="DY37">
            <v>0</v>
          </cell>
          <cell r="DZ37">
            <v>0</v>
          </cell>
          <cell r="EA37">
            <v>0</v>
          </cell>
          <cell r="EB37" t="str">
            <v/>
          </cell>
          <cell r="ED37">
            <v>0</v>
          </cell>
          <cell r="EE37">
            <v>0</v>
          </cell>
          <cell r="EF37">
            <v>0</v>
          </cell>
          <cell r="EG37">
            <v>0</v>
          </cell>
          <cell r="EH37">
            <v>0</v>
          </cell>
          <cell r="EI37">
            <v>0</v>
          </cell>
          <cell r="EJ37">
            <v>0</v>
          </cell>
          <cell r="EK37">
            <v>0</v>
          </cell>
          <cell r="EL37" t="str">
            <v/>
          </cell>
          <cell r="EN37">
            <v>0</v>
          </cell>
          <cell r="EO37">
            <v>0</v>
          </cell>
          <cell r="EP37">
            <v>0</v>
          </cell>
          <cell r="EQ37">
            <v>0</v>
          </cell>
          <cell r="ER37">
            <v>0</v>
          </cell>
          <cell r="ES37">
            <v>0</v>
          </cell>
          <cell r="ET37">
            <v>0</v>
          </cell>
          <cell r="EU37">
            <v>0</v>
          </cell>
          <cell r="EV37" t="str">
            <v/>
          </cell>
          <cell r="EX37">
            <v>0</v>
          </cell>
          <cell r="EY37">
            <v>0</v>
          </cell>
          <cell r="EZ37">
            <v>0</v>
          </cell>
          <cell r="FA37">
            <v>0</v>
          </cell>
          <cell r="FB37">
            <v>0</v>
          </cell>
          <cell r="FC37">
            <v>0</v>
          </cell>
          <cell r="FD37">
            <v>0</v>
          </cell>
          <cell r="FE37">
            <v>0</v>
          </cell>
          <cell r="FF37" t="str">
            <v/>
          </cell>
          <cell r="FH37">
            <v>0</v>
          </cell>
          <cell r="FI37">
            <v>0</v>
          </cell>
          <cell r="FJ37">
            <v>0</v>
          </cell>
          <cell r="FK37">
            <v>0</v>
          </cell>
          <cell r="FL37">
            <v>0</v>
          </cell>
          <cell r="FM37">
            <v>0</v>
          </cell>
          <cell r="FN37">
            <v>0</v>
          </cell>
          <cell r="FO37">
            <v>0</v>
          </cell>
          <cell r="FR37">
            <v>0</v>
          </cell>
          <cell r="FS37">
            <v>0</v>
          </cell>
          <cell r="FT37">
            <v>0</v>
          </cell>
          <cell r="FU37">
            <v>0</v>
          </cell>
          <cell r="FV37">
            <v>0</v>
          </cell>
          <cell r="FW37">
            <v>0</v>
          </cell>
          <cell r="FX37">
            <v>0</v>
          </cell>
          <cell r="FY37">
            <v>0</v>
          </cell>
          <cell r="GB37">
            <v>0</v>
          </cell>
          <cell r="GC37">
            <v>0</v>
          </cell>
          <cell r="GD37">
            <v>0</v>
          </cell>
          <cell r="GE37">
            <v>0</v>
          </cell>
          <cell r="GF37">
            <v>0</v>
          </cell>
          <cell r="GG37">
            <v>0</v>
          </cell>
          <cell r="GH37">
            <v>0</v>
          </cell>
          <cell r="GI37">
            <v>0</v>
          </cell>
          <cell r="GL37">
            <v>0</v>
          </cell>
          <cell r="GM37">
            <v>0</v>
          </cell>
          <cell r="GN37">
            <v>0</v>
          </cell>
          <cell r="GO37">
            <v>0</v>
          </cell>
          <cell r="GP37">
            <v>0</v>
          </cell>
          <cell r="GQ37">
            <v>0</v>
          </cell>
          <cell r="GR37">
            <v>0</v>
          </cell>
          <cell r="GS37">
            <v>0</v>
          </cell>
          <cell r="GU37" t="str">
            <v>Bol Frais - Blanc Battu</v>
          </cell>
        </row>
        <row r="38">
          <cell r="E38" t="str">
            <v>Bol Frais Skyr</v>
          </cell>
          <cell r="F38" t="str">
            <v>Pas de recettes</v>
          </cell>
          <cell r="H38">
            <v>376.65</v>
          </cell>
          <cell r="I38">
            <v>11.565</v>
          </cell>
          <cell r="J38">
            <v>11.125</v>
          </cell>
          <cell r="K38">
            <v>35</v>
          </cell>
          <cell r="L38" t="str">
            <v>Skyr Nature</v>
          </cell>
          <cell r="M38">
            <v>170</v>
          </cell>
          <cell r="N38">
            <v>103.7</v>
          </cell>
          <cell r="O38">
            <v>6.8</v>
          </cell>
          <cell r="P38">
            <v>0</v>
          </cell>
          <cell r="Q38">
            <v>0</v>
          </cell>
          <cell r="R38">
            <v>61</v>
          </cell>
          <cell r="S38">
            <v>4</v>
          </cell>
          <cell r="T38">
            <v>0</v>
          </cell>
          <cell r="U38">
            <v>0</v>
          </cell>
          <cell r="V38" t="str">
            <v>Fraise</v>
          </cell>
          <cell r="W38">
            <v>125</v>
          </cell>
          <cell r="X38">
            <v>50</v>
          </cell>
          <cell r="Y38">
            <v>0.875</v>
          </cell>
          <cell r="Z38">
            <v>0.625</v>
          </cell>
          <cell r="AA38">
            <v>8.75</v>
          </cell>
          <cell r="AB38">
            <v>40</v>
          </cell>
          <cell r="AC38">
            <v>0.7</v>
          </cell>
          <cell r="AD38">
            <v>0.5</v>
          </cell>
          <cell r="AE38">
            <v>7</v>
          </cell>
          <cell r="AF38" t="str">
            <v>Noix De Coco</v>
          </cell>
          <cell r="AG38">
            <v>10</v>
          </cell>
          <cell r="AH38">
            <v>49.7</v>
          </cell>
          <cell r="AI38">
            <v>0.89</v>
          </cell>
          <cell r="AJ38">
            <v>4.2</v>
          </cell>
          <cell r="AK38">
            <v>1.6</v>
          </cell>
          <cell r="AL38">
            <v>497</v>
          </cell>
          <cell r="AM38">
            <v>8.9</v>
          </cell>
          <cell r="AN38">
            <v>42</v>
          </cell>
          <cell r="AO38">
            <v>16</v>
          </cell>
          <cell r="AP38" t="str">
            <v>Miel</v>
          </cell>
          <cell r="AQ38">
            <v>5</v>
          </cell>
          <cell r="AR38">
            <v>16.100000000000001</v>
          </cell>
          <cell r="AS38">
            <v>2.5000000000000001E-2</v>
          </cell>
          <cell r="AT38">
            <v>0</v>
          </cell>
          <cell r="AU38">
            <v>4</v>
          </cell>
          <cell r="AV38">
            <v>322</v>
          </cell>
          <cell r="AW38">
            <v>0.5</v>
          </cell>
          <cell r="AX38">
            <v>0</v>
          </cell>
          <cell r="AY38">
            <v>80</v>
          </cell>
          <cell r="AZ38" t="str">
            <v>Kellogg'S Muesli À La Noix De Coco &amp; Noix De Cajou</v>
          </cell>
          <cell r="BA38">
            <v>35</v>
          </cell>
          <cell r="BB38">
            <v>157.15</v>
          </cell>
          <cell r="BC38">
            <v>2.9750000000000001</v>
          </cell>
          <cell r="BD38">
            <v>6.3</v>
          </cell>
          <cell r="BE38">
            <v>20.65</v>
          </cell>
          <cell r="BF38">
            <v>449</v>
          </cell>
          <cell r="BG38">
            <v>8.5</v>
          </cell>
          <cell r="BH38">
            <v>18</v>
          </cell>
          <cell r="BI38">
            <v>59</v>
          </cell>
          <cell r="BJ38" t="str">
            <v/>
          </cell>
          <cell r="BL38">
            <v>0</v>
          </cell>
          <cell r="BM38">
            <v>0</v>
          </cell>
          <cell r="BN38">
            <v>0</v>
          </cell>
          <cell r="BO38">
            <v>0</v>
          </cell>
          <cell r="BP38">
            <v>0</v>
          </cell>
          <cell r="BQ38">
            <v>0</v>
          </cell>
          <cell r="BR38">
            <v>0</v>
          </cell>
          <cell r="BS38">
            <v>0</v>
          </cell>
          <cell r="BT38" t="str">
            <v/>
          </cell>
          <cell r="BV38">
            <v>0</v>
          </cell>
          <cell r="BW38">
            <v>0</v>
          </cell>
          <cell r="BX38">
            <v>0</v>
          </cell>
          <cell r="BY38">
            <v>0</v>
          </cell>
          <cell r="BZ38">
            <v>0</v>
          </cell>
          <cell r="CA38">
            <v>0</v>
          </cell>
          <cell r="CB38">
            <v>0</v>
          </cell>
          <cell r="CC38">
            <v>0</v>
          </cell>
          <cell r="CD38" t="str">
            <v/>
          </cell>
          <cell r="CF38">
            <v>0</v>
          </cell>
          <cell r="CG38">
            <v>0</v>
          </cell>
          <cell r="CH38">
            <v>0</v>
          </cell>
          <cell r="CI38">
            <v>0</v>
          </cell>
          <cell r="CJ38">
            <v>0</v>
          </cell>
          <cell r="CK38">
            <v>0</v>
          </cell>
          <cell r="CL38">
            <v>0</v>
          </cell>
          <cell r="CM38">
            <v>0</v>
          </cell>
          <cell r="CN38" t="str">
            <v/>
          </cell>
          <cell r="CP38">
            <v>0</v>
          </cell>
          <cell r="CQ38">
            <v>0</v>
          </cell>
          <cell r="CR38">
            <v>0</v>
          </cell>
          <cell r="CS38">
            <v>0</v>
          </cell>
          <cell r="CT38">
            <v>0</v>
          </cell>
          <cell r="CU38">
            <v>0</v>
          </cell>
          <cell r="CV38">
            <v>0</v>
          </cell>
          <cell r="CW38">
            <v>0</v>
          </cell>
          <cell r="CX38" t="str">
            <v/>
          </cell>
          <cell r="CZ38">
            <v>0</v>
          </cell>
          <cell r="DA38">
            <v>0</v>
          </cell>
          <cell r="DB38">
            <v>0</v>
          </cell>
          <cell r="DC38">
            <v>0</v>
          </cell>
          <cell r="DD38">
            <v>0</v>
          </cell>
          <cell r="DE38">
            <v>0</v>
          </cell>
          <cell r="DF38">
            <v>0</v>
          </cell>
          <cell r="DG38">
            <v>0</v>
          </cell>
          <cell r="DH38" t="str">
            <v/>
          </cell>
          <cell r="DJ38">
            <v>0</v>
          </cell>
          <cell r="DK38">
            <v>0</v>
          </cell>
          <cell r="DL38">
            <v>0</v>
          </cell>
          <cell r="DM38">
            <v>0</v>
          </cell>
          <cell r="DN38">
            <v>0</v>
          </cell>
          <cell r="DO38">
            <v>0</v>
          </cell>
          <cell r="DP38">
            <v>0</v>
          </cell>
          <cell r="DQ38">
            <v>0</v>
          </cell>
          <cell r="DR38" t="str">
            <v/>
          </cell>
          <cell r="DT38">
            <v>0</v>
          </cell>
          <cell r="DU38">
            <v>0</v>
          </cell>
          <cell r="DV38">
            <v>0</v>
          </cell>
          <cell r="DW38">
            <v>0</v>
          </cell>
          <cell r="DX38">
            <v>0</v>
          </cell>
          <cell r="DY38">
            <v>0</v>
          </cell>
          <cell r="DZ38">
            <v>0</v>
          </cell>
          <cell r="EA38">
            <v>0</v>
          </cell>
          <cell r="EB38" t="str">
            <v/>
          </cell>
          <cell r="ED38">
            <v>0</v>
          </cell>
          <cell r="EE38">
            <v>0</v>
          </cell>
          <cell r="EF38">
            <v>0</v>
          </cell>
          <cell r="EG38">
            <v>0</v>
          </cell>
          <cell r="EH38">
            <v>0</v>
          </cell>
          <cell r="EI38">
            <v>0</v>
          </cell>
          <cell r="EJ38">
            <v>0</v>
          </cell>
          <cell r="EK38">
            <v>0</v>
          </cell>
          <cell r="EL38" t="str">
            <v/>
          </cell>
          <cell r="EN38">
            <v>0</v>
          </cell>
          <cell r="EO38">
            <v>0</v>
          </cell>
          <cell r="EP38">
            <v>0</v>
          </cell>
          <cell r="EQ38">
            <v>0</v>
          </cell>
          <cell r="ER38">
            <v>0</v>
          </cell>
          <cell r="ES38">
            <v>0</v>
          </cell>
          <cell r="ET38">
            <v>0</v>
          </cell>
          <cell r="EU38">
            <v>0</v>
          </cell>
          <cell r="EV38" t="str">
            <v/>
          </cell>
          <cell r="EX38">
            <v>0</v>
          </cell>
          <cell r="EY38">
            <v>0</v>
          </cell>
          <cell r="EZ38">
            <v>0</v>
          </cell>
          <cell r="FA38">
            <v>0</v>
          </cell>
          <cell r="FB38">
            <v>0</v>
          </cell>
          <cell r="FC38">
            <v>0</v>
          </cell>
          <cell r="FD38">
            <v>0</v>
          </cell>
          <cell r="FE38">
            <v>0</v>
          </cell>
          <cell r="FF38" t="str">
            <v/>
          </cell>
          <cell r="FH38">
            <v>0</v>
          </cell>
          <cell r="FI38">
            <v>0</v>
          </cell>
          <cell r="FJ38">
            <v>0</v>
          </cell>
          <cell r="FK38">
            <v>0</v>
          </cell>
          <cell r="FL38">
            <v>0</v>
          </cell>
          <cell r="FM38">
            <v>0</v>
          </cell>
          <cell r="FN38">
            <v>0</v>
          </cell>
          <cell r="FO38">
            <v>0</v>
          </cell>
          <cell r="FR38">
            <v>0</v>
          </cell>
          <cell r="FS38">
            <v>0</v>
          </cell>
          <cell r="FT38">
            <v>0</v>
          </cell>
          <cell r="FU38">
            <v>0</v>
          </cell>
          <cell r="FV38">
            <v>0</v>
          </cell>
          <cell r="FW38">
            <v>0</v>
          </cell>
          <cell r="FX38">
            <v>0</v>
          </cell>
          <cell r="FY38">
            <v>0</v>
          </cell>
          <cell r="GB38">
            <v>0</v>
          </cell>
          <cell r="GC38">
            <v>0</v>
          </cell>
          <cell r="GD38">
            <v>0</v>
          </cell>
          <cell r="GE38">
            <v>0</v>
          </cell>
          <cell r="GF38">
            <v>0</v>
          </cell>
          <cell r="GG38">
            <v>0</v>
          </cell>
          <cell r="GH38">
            <v>0</v>
          </cell>
          <cell r="GI38">
            <v>0</v>
          </cell>
          <cell r="GL38">
            <v>0</v>
          </cell>
          <cell r="GM38">
            <v>0</v>
          </cell>
          <cell r="GN38">
            <v>0</v>
          </cell>
          <cell r="GO38">
            <v>0</v>
          </cell>
          <cell r="GP38">
            <v>0</v>
          </cell>
          <cell r="GQ38">
            <v>0</v>
          </cell>
          <cell r="GR38">
            <v>0</v>
          </cell>
          <cell r="GS38">
            <v>0</v>
          </cell>
          <cell r="GT38" t="str">
            <v>C:\\Users\\kenou\\OneDrive\\2019_MNFC_Recettes\\Image\\you-skyr-nature.jpg</v>
          </cell>
          <cell r="GU38" t="str">
            <v>Bol Frais Skyr</v>
          </cell>
        </row>
        <row r="39">
          <cell r="E39" t="str">
            <v>Bol Fraises-Framboises</v>
          </cell>
          <cell r="F39" t="str">
            <v xml:space="preserve">Mixer la moitié des baies avec le jus d'orange.
Dresser dans un bol avec le fromage nature. 
Y répartir le reste des baies, les flocons et les pistaches. </v>
          </cell>
          <cell r="H39">
            <v>344</v>
          </cell>
          <cell r="I39">
            <v>21.21</v>
          </cell>
          <cell r="J39">
            <v>8.02</v>
          </cell>
          <cell r="K39">
            <v>42.33</v>
          </cell>
          <cell r="L39" t="str">
            <v>Fraise</v>
          </cell>
          <cell r="M39">
            <v>50</v>
          </cell>
          <cell r="N39">
            <v>20</v>
          </cell>
          <cell r="O39">
            <v>0.35</v>
          </cell>
          <cell r="P39">
            <v>0.25</v>
          </cell>
          <cell r="Q39">
            <v>3.5</v>
          </cell>
          <cell r="R39">
            <v>40</v>
          </cell>
          <cell r="S39">
            <v>0.7</v>
          </cell>
          <cell r="T39">
            <v>0.5</v>
          </cell>
          <cell r="U39">
            <v>7</v>
          </cell>
          <cell r="V39" t="str">
            <v>Framboise</v>
          </cell>
          <cell r="W39">
            <v>50</v>
          </cell>
          <cell r="X39">
            <v>26</v>
          </cell>
          <cell r="Y39">
            <v>0.6</v>
          </cell>
          <cell r="Z39">
            <v>0.3</v>
          </cell>
          <cell r="AA39">
            <v>3.5</v>
          </cell>
          <cell r="AB39">
            <v>52</v>
          </cell>
          <cell r="AC39">
            <v>1.2</v>
          </cell>
          <cell r="AD39">
            <v>0.6</v>
          </cell>
          <cell r="AE39">
            <v>7</v>
          </cell>
          <cell r="AF39" t="str">
            <v>Jus D'Orange</v>
          </cell>
          <cell r="AG39">
            <v>100</v>
          </cell>
          <cell r="AH39">
            <v>51</v>
          </cell>
          <cell r="AI39">
            <v>0.5</v>
          </cell>
          <cell r="AJ39">
            <v>0.5</v>
          </cell>
          <cell r="AK39">
            <v>11.1</v>
          </cell>
          <cell r="AL39">
            <v>51</v>
          </cell>
          <cell r="AM39">
            <v>0.5</v>
          </cell>
          <cell r="AN39">
            <v>0.5</v>
          </cell>
          <cell r="AO39">
            <v>11.1</v>
          </cell>
          <cell r="AP39" t="str">
            <v>Blanc Battu</v>
          </cell>
          <cell r="AQ39">
            <v>180</v>
          </cell>
          <cell r="AR39">
            <v>77.400000000000006</v>
          </cell>
          <cell r="AS39">
            <v>13.68</v>
          </cell>
          <cell r="AT39">
            <v>0.18</v>
          </cell>
          <cell r="AU39">
            <v>5.22</v>
          </cell>
          <cell r="AV39">
            <v>43</v>
          </cell>
          <cell r="AW39">
            <v>7.6</v>
          </cell>
          <cell r="AX39">
            <v>0.1</v>
          </cell>
          <cell r="AY39">
            <v>2.9</v>
          </cell>
          <cell r="AZ39" t="str">
            <v>Avoine Flocons</v>
          </cell>
          <cell r="BA39">
            <v>30</v>
          </cell>
          <cell r="BB39">
            <v>111.6</v>
          </cell>
          <cell r="BC39">
            <v>4.05</v>
          </cell>
          <cell r="BD39">
            <v>2.25</v>
          </cell>
          <cell r="BE39">
            <v>17.25</v>
          </cell>
          <cell r="BF39">
            <v>372</v>
          </cell>
          <cell r="BG39">
            <v>13.5</v>
          </cell>
          <cell r="BH39">
            <v>7.5</v>
          </cell>
          <cell r="BI39">
            <v>57.5</v>
          </cell>
          <cell r="BJ39" t="str">
            <v>Pistache</v>
          </cell>
          <cell r="BK39">
            <v>10</v>
          </cell>
          <cell r="BL39">
            <v>58</v>
          </cell>
          <cell r="BM39">
            <v>2.0299999999999998</v>
          </cell>
          <cell r="BN39">
            <v>4.54</v>
          </cell>
          <cell r="BO39">
            <v>1.76</v>
          </cell>
          <cell r="BP39">
            <v>580</v>
          </cell>
          <cell r="BQ39">
            <v>20.3</v>
          </cell>
          <cell r="BR39">
            <v>45.4</v>
          </cell>
          <cell r="BS39">
            <v>17.600000000000001</v>
          </cell>
          <cell r="BT39" t="str">
            <v/>
          </cell>
          <cell r="BV39">
            <v>0</v>
          </cell>
          <cell r="BW39">
            <v>0</v>
          </cell>
          <cell r="BX39">
            <v>0</v>
          </cell>
          <cell r="BY39">
            <v>0</v>
          </cell>
          <cell r="BZ39">
            <v>0</v>
          </cell>
          <cell r="CA39">
            <v>0</v>
          </cell>
          <cell r="CB39">
            <v>0</v>
          </cell>
          <cell r="CC39">
            <v>0</v>
          </cell>
          <cell r="CD39" t="str">
            <v/>
          </cell>
          <cell r="CF39">
            <v>0</v>
          </cell>
          <cell r="CG39">
            <v>0</v>
          </cell>
          <cell r="CH39">
            <v>0</v>
          </cell>
          <cell r="CI39">
            <v>0</v>
          </cell>
          <cell r="CJ39">
            <v>0</v>
          </cell>
          <cell r="CK39">
            <v>0</v>
          </cell>
          <cell r="CL39">
            <v>0</v>
          </cell>
          <cell r="CM39">
            <v>0</v>
          </cell>
          <cell r="CN39" t="str">
            <v/>
          </cell>
          <cell r="CP39">
            <v>0</v>
          </cell>
          <cell r="CQ39">
            <v>0</v>
          </cell>
          <cell r="CR39">
            <v>0</v>
          </cell>
          <cell r="CS39">
            <v>0</v>
          </cell>
          <cell r="CT39">
            <v>0</v>
          </cell>
          <cell r="CU39">
            <v>0</v>
          </cell>
          <cell r="CV39">
            <v>0</v>
          </cell>
          <cell r="CW39">
            <v>0</v>
          </cell>
          <cell r="CX39" t="str">
            <v/>
          </cell>
          <cell r="CZ39">
            <v>0</v>
          </cell>
          <cell r="DA39">
            <v>0</v>
          </cell>
          <cell r="DB39">
            <v>0</v>
          </cell>
          <cell r="DC39">
            <v>0</v>
          </cell>
          <cell r="DD39">
            <v>0</v>
          </cell>
          <cell r="DE39">
            <v>0</v>
          </cell>
          <cell r="DF39">
            <v>0</v>
          </cell>
          <cell r="DG39">
            <v>0</v>
          </cell>
          <cell r="DH39" t="str">
            <v/>
          </cell>
          <cell r="DJ39">
            <v>0</v>
          </cell>
          <cell r="DK39">
            <v>0</v>
          </cell>
          <cell r="DL39">
            <v>0</v>
          </cell>
          <cell r="DM39">
            <v>0</v>
          </cell>
          <cell r="DN39">
            <v>0</v>
          </cell>
          <cell r="DO39">
            <v>0</v>
          </cell>
          <cell r="DP39">
            <v>0</v>
          </cell>
          <cell r="DQ39">
            <v>0</v>
          </cell>
          <cell r="DR39" t="str">
            <v/>
          </cell>
          <cell r="DT39">
            <v>0</v>
          </cell>
          <cell r="DU39">
            <v>0</v>
          </cell>
          <cell r="DV39">
            <v>0</v>
          </cell>
          <cell r="DW39">
            <v>0</v>
          </cell>
          <cell r="DX39">
            <v>0</v>
          </cell>
          <cell r="DY39">
            <v>0</v>
          </cell>
          <cell r="DZ39">
            <v>0</v>
          </cell>
          <cell r="EA39">
            <v>0</v>
          </cell>
          <cell r="EB39" t="str">
            <v/>
          </cell>
          <cell r="ED39">
            <v>0</v>
          </cell>
          <cell r="EE39">
            <v>0</v>
          </cell>
          <cell r="EF39">
            <v>0</v>
          </cell>
          <cell r="EG39">
            <v>0</v>
          </cell>
          <cell r="EH39">
            <v>0</v>
          </cell>
          <cell r="EI39">
            <v>0</v>
          </cell>
          <cell r="EJ39">
            <v>0</v>
          </cell>
          <cell r="EK39">
            <v>0</v>
          </cell>
          <cell r="EL39" t="str">
            <v/>
          </cell>
          <cell r="EN39">
            <v>0</v>
          </cell>
          <cell r="EO39">
            <v>0</v>
          </cell>
          <cell r="EP39">
            <v>0</v>
          </cell>
          <cell r="EQ39">
            <v>0</v>
          </cell>
          <cell r="ER39">
            <v>0</v>
          </cell>
          <cell r="ES39">
            <v>0</v>
          </cell>
          <cell r="ET39">
            <v>0</v>
          </cell>
          <cell r="EU39">
            <v>0</v>
          </cell>
          <cell r="EV39" t="str">
            <v/>
          </cell>
          <cell r="EX39">
            <v>0</v>
          </cell>
          <cell r="EY39">
            <v>0</v>
          </cell>
          <cell r="EZ39">
            <v>0</v>
          </cell>
          <cell r="FA39">
            <v>0</v>
          </cell>
          <cell r="FB39">
            <v>0</v>
          </cell>
          <cell r="FC39">
            <v>0</v>
          </cell>
          <cell r="FD39">
            <v>0</v>
          </cell>
          <cell r="FE39">
            <v>0</v>
          </cell>
          <cell r="FF39" t="str">
            <v/>
          </cell>
          <cell r="FH39">
            <v>0</v>
          </cell>
          <cell r="FI39">
            <v>0</v>
          </cell>
          <cell r="FJ39">
            <v>0</v>
          </cell>
          <cell r="FK39">
            <v>0</v>
          </cell>
          <cell r="FL39">
            <v>0</v>
          </cell>
          <cell r="FM39">
            <v>0</v>
          </cell>
          <cell r="FN39">
            <v>0</v>
          </cell>
          <cell r="FO39">
            <v>0</v>
          </cell>
          <cell r="FR39">
            <v>0</v>
          </cell>
          <cell r="FS39">
            <v>0</v>
          </cell>
          <cell r="FT39">
            <v>0</v>
          </cell>
          <cell r="FU39">
            <v>0</v>
          </cell>
          <cell r="FV39">
            <v>0</v>
          </cell>
          <cell r="FW39">
            <v>0</v>
          </cell>
          <cell r="FX39">
            <v>0</v>
          </cell>
          <cell r="FY39">
            <v>0</v>
          </cell>
          <cell r="GB39">
            <v>0</v>
          </cell>
          <cell r="GC39">
            <v>0</v>
          </cell>
          <cell r="GD39">
            <v>0</v>
          </cell>
          <cell r="GE39">
            <v>0</v>
          </cell>
          <cell r="GF39">
            <v>0</v>
          </cell>
          <cell r="GG39">
            <v>0</v>
          </cell>
          <cell r="GH39">
            <v>0</v>
          </cell>
          <cell r="GI39">
            <v>0</v>
          </cell>
          <cell r="GL39">
            <v>0</v>
          </cell>
          <cell r="GM39">
            <v>0</v>
          </cell>
          <cell r="GN39">
            <v>0</v>
          </cell>
          <cell r="GO39">
            <v>0</v>
          </cell>
          <cell r="GP39">
            <v>0</v>
          </cell>
          <cell r="GQ39">
            <v>0</v>
          </cell>
          <cell r="GR39">
            <v>0</v>
          </cell>
          <cell r="GS39">
            <v>0</v>
          </cell>
          <cell r="GU39" t="str">
            <v>Bol Fraises-Framboises</v>
          </cell>
        </row>
        <row r="40">
          <cell r="E40" t="str">
            <v xml:space="preserve">Bol Framboises &amp; Melon </v>
          </cell>
          <cell r="F40" t="str">
            <v>Mélanger le melon et tous les ingrédients, menthe comprise, dresser dans un bol
Répartir le cottage Cheese sur les tranches de pain croquant.</v>
          </cell>
          <cell r="H40">
            <v>462.6</v>
          </cell>
          <cell r="I40">
            <v>32.4</v>
          </cell>
          <cell r="J40">
            <v>12.175000000000001</v>
          </cell>
          <cell r="K40">
            <v>49.85</v>
          </cell>
          <cell r="L40" t="str">
            <v>Melon</v>
          </cell>
          <cell r="M40">
            <v>125</v>
          </cell>
          <cell r="N40">
            <v>47.5</v>
          </cell>
          <cell r="O40">
            <v>0.875</v>
          </cell>
          <cell r="P40">
            <v>0.125</v>
          </cell>
          <cell r="Q40">
            <v>10</v>
          </cell>
          <cell r="R40">
            <v>38</v>
          </cell>
          <cell r="S40">
            <v>0.7</v>
          </cell>
          <cell r="T40">
            <v>0.1</v>
          </cell>
          <cell r="U40">
            <v>8</v>
          </cell>
          <cell r="V40" t="str">
            <v>Framboise</v>
          </cell>
          <cell r="W40">
            <v>125</v>
          </cell>
          <cell r="X40">
            <v>65</v>
          </cell>
          <cell r="Y40">
            <v>1.5</v>
          </cell>
          <cell r="Z40">
            <v>0.75</v>
          </cell>
          <cell r="AA40">
            <v>8.75</v>
          </cell>
          <cell r="AB40">
            <v>52</v>
          </cell>
          <cell r="AC40">
            <v>1.2</v>
          </cell>
          <cell r="AD40">
            <v>0.6</v>
          </cell>
          <cell r="AE40">
            <v>7</v>
          </cell>
          <cell r="AF40" t="str">
            <v>Miel</v>
          </cell>
          <cell r="AG40">
            <v>5</v>
          </cell>
          <cell r="AH40">
            <v>16.100000000000001</v>
          </cell>
          <cell r="AI40">
            <v>2.5000000000000001E-2</v>
          </cell>
          <cell r="AJ40">
            <v>0</v>
          </cell>
          <cell r="AK40">
            <v>4</v>
          </cell>
          <cell r="AL40">
            <v>322</v>
          </cell>
          <cell r="AM40">
            <v>0.5</v>
          </cell>
          <cell r="AN40">
            <v>0</v>
          </cell>
          <cell r="AO40">
            <v>80</v>
          </cell>
          <cell r="AP40" t="str">
            <v xml:space="preserve">Menthe </v>
          </cell>
          <cell r="AR40">
            <v>0</v>
          </cell>
          <cell r="AS40">
            <v>0</v>
          </cell>
          <cell r="AT40">
            <v>0</v>
          </cell>
          <cell r="AU40">
            <v>0</v>
          </cell>
          <cell r="AV40">
            <v>0</v>
          </cell>
          <cell r="AW40">
            <v>0</v>
          </cell>
          <cell r="AX40">
            <v>0</v>
          </cell>
          <cell r="AY40">
            <v>0</v>
          </cell>
          <cell r="AZ40" t="str">
            <v>Cottage Cheese Nature</v>
          </cell>
          <cell r="BA40">
            <v>200</v>
          </cell>
          <cell r="BB40">
            <v>202</v>
          </cell>
          <cell r="BC40">
            <v>25.4</v>
          </cell>
          <cell r="BD40">
            <v>9</v>
          </cell>
          <cell r="BE40">
            <v>4.8</v>
          </cell>
          <cell r="BF40">
            <v>101</v>
          </cell>
          <cell r="BG40">
            <v>12.7</v>
          </cell>
          <cell r="BH40">
            <v>4.5</v>
          </cell>
          <cell r="BI40">
            <v>2.4</v>
          </cell>
          <cell r="BJ40" t="str">
            <v>Pain</v>
          </cell>
          <cell r="BK40">
            <v>50</v>
          </cell>
          <cell r="BL40">
            <v>132</v>
          </cell>
          <cell r="BM40">
            <v>4.5999999999999996</v>
          </cell>
          <cell r="BN40">
            <v>2.2999999999999998</v>
          </cell>
          <cell r="BO40">
            <v>22.3</v>
          </cell>
          <cell r="BP40">
            <v>264</v>
          </cell>
          <cell r="BQ40">
            <v>9.1999999999999993</v>
          </cell>
          <cell r="BR40">
            <v>4.5999999999999996</v>
          </cell>
          <cell r="BS40">
            <v>44.6</v>
          </cell>
          <cell r="BT40" t="str">
            <v/>
          </cell>
          <cell r="BV40">
            <v>0</v>
          </cell>
          <cell r="BW40">
            <v>0</v>
          </cell>
          <cell r="BX40">
            <v>0</v>
          </cell>
          <cell r="BY40">
            <v>0</v>
          </cell>
          <cell r="BZ40">
            <v>0</v>
          </cell>
          <cell r="CA40">
            <v>0</v>
          </cell>
          <cell r="CB40">
            <v>0</v>
          </cell>
          <cell r="CC40">
            <v>0</v>
          </cell>
          <cell r="CD40" t="str">
            <v/>
          </cell>
          <cell r="CF40">
            <v>0</v>
          </cell>
          <cell r="CG40">
            <v>0</v>
          </cell>
          <cell r="CH40">
            <v>0</v>
          </cell>
          <cell r="CI40">
            <v>0</v>
          </cell>
          <cell r="CJ40">
            <v>0</v>
          </cell>
          <cell r="CK40">
            <v>0</v>
          </cell>
          <cell r="CL40">
            <v>0</v>
          </cell>
          <cell r="CM40">
            <v>0</v>
          </cell>
          <cell r="CN40" t="str">
            <v/>
          </cell>
          <cell r="CP40">
            <v>0</v>
          </cell>
          <cell r="CQ40">
            <v>0</v>
          </cell>
          <cell r="CR40">
            <v>0</v>
          </cell>
          <cell r="CS40">
            <v>0</v>
          </cell>
          <cell r="CT40">
            <v>0</v>
          </cell>
          <cell r="CU40">
            <v>0</v>
          </cell>
          <cell r="CV40">
            <v>0</v>
          </cell>
          <cell r="CW40">
            <v>0</v>
          </cell>
          <cell r="CX40" t="str">
            <v/>
          </cell>
          <cell r="CZ40">
            <v>0</v>
          </cell>
          <cell r="DA40">
            <v>0</v>
          </cell>
          <cell r="DB40">
            <v>0</v>
          </cell>
          <cell r="DC40">
            <v>0</v>
          </cell>
          <cell r="DD40">
            <v>0</v>
          </cell>
          <cell r="DE40">
            <v>0</v>
          </cell>
          <cell r="DF40">
            <v>0</v>
          </cell>
          <cell r="DG40">
            <v>0</v>
          </cell>
          <cell r="DH40" t="str">
            <v/>
          </cell>
          <cell r="DJ40">
            <v>0</v>
          </cell>
          <cell r="DK40">
            <v>0</v>
          </cell>
          <cell r="DL40">
            <v>0</v>
          </cell>
          <cell r="DM40">
            <v>0</v>
          </cell>
          <cell r="DN40">
            <v>0</v>
          </cell>
          <cell r="DO40">
            <v>0</v>
          </cell>
          <cell r="DP40">
            <v>0</v>
          </cell>
          <cell r="DQ40">
            <v>0</v>
          </cell>
          <cell r="DR40" t="str">
            <v/>
          </cell>
          <cell r="DT40">
            <v>0</v>
          </cell>
          <cell r="DU40">
            <v>0</v>
          </cell>
          <cell r="DV40">
            <v>0</v>
          </cell>
          <cell r="DW40">
            <v>0</v>
          </cell>
          <cell r="DX40">
            <v>0</v>
          </cell>
          <cell r="DY40">
            <v>0</v>
          </cell>
          <cell r="DZ40">
            <v>0</v>
          </cell>
          <cell r="EA40">
            <v>0</v>
          </cell>
          <cell r="EB40" t="str">
            <v/>
          </cell>
          <cell r="ED40">
            <v>0</v>
          </cell>
          <cell r="EE40">
            <v>0</v>
          </cell>
          <cell r="EF40">
            <v>0</v>
          </cell>
          <cell r="EG40">
            <v>0</v>
          </cell>
          <cell r="EH40">
            <v>0</v>
          </cell>
          <cell r="EI40">
            <v>0</v>
          </cell>
          <cell r="EJ40">
            <v>0</v>
          </cell>
          <cell r="EK40">
            <v>0</v>
          </cell>
          <cell r="EL40" t="str">
            <v/>
          </cell>
          <cell r="EN40">
            <v>0</v>
          </cell>
          <cell r="EO40">
            <v>0</v>
          </cell>
          <cell r="EP40">
            <v>0</v>
          </cell>
          <cell r="EQ40">
            <v>0</v>
          </cell>
          <cell r="ER40">
            <v>0</v>
          </cell>
          <cell r="ES40">
            <v>0</v>
          </cell>
          <cell r="ET40">
            <v>0</v>
          </cell>
          <cell r="EU40">
            <v>0</v>
          </cell>
          <cell r="EV40" t="str">
            <v/>
          </cell>
          <cell r="EX40">
            <v>0</v>
          </cell>
          <cell r="EY40">
            <v>0</v>
          </cell>
          <cell r="EZ40">
            <v>0</v>
          </cell>
          <cell r="FA40">
            <v>0</v>
          </cell>
          <cell r="FB40">
            <v>0</v>
          </cell>
          <cell r="FC40">
            <v>0</v>
          </cell>
          <cell r="FD40">
            <v>0</v>
          </cell>
          <cell r="FE40">
            <v>0</v>
          </cell>
          <cell r="FF40" t="str">
            <v/>
          </cell>
          <cell r="FH40">
            <v>0</v>
          </cell>
          <cell r="FI40">
            <v>0</v>
          </cell>
          <cell r="FJ40">
            <v>0</v>
          </cell>
          <cell r="FK40">
            <v>0</v>
          </cell>
          <cell r="FL40">
            <v>0</v>
          </cell>
          <cell r="FM40">
            <v>0</v>
          </cell>
          <cell r="FN40">
            <v>0</v>
          </cell>
          <cell r="FO40">
            <v>0</v>
          </cell>
          <cell r="FR40">
            <v>0</v>
          </cell>
          <cell r="FS40">
            <v>0</v>
          </cell>
          <cell r="FT40">
            <v>0</v>
          </cell>
          <cell r="FU40">
            <v>0</v>
          </cell>
          <cell r="FV40">
            <v>0</v>
          </cell>
          <cell r="FW40">
            <v>0</v>
          </cell>
          <cell r="FX40">
            <v>0</v>
          </cell>
          <cell r="FY40">
            <v>0</v>
          </cell>
          <cell r="GB40">
            <v>0</v>
          </cell>
          <cell r="GC40">
            <v>0</v>
          </cell>
          <cell r="GD40">
            <v>0</v>
          </cell>
          <cell r="GE40">
            <v>0</v>
          </cell>
          <cell r="GF40">
            <v>0</v>
          </cell>
          <cell r="GG40">
            <v>0</v>
          </cell>
          <cell r="GH40">
            <v>0</v>
          </cell>
          <cell r="GI40">
            <v>0</v>
          </cell>
          <cell r="GL40">
            <v>0</v>
          </cell>
          <cell r="GM40">
            <v>0</v>
          </cell>
          <cell r="GN40">
            <v>0</v>
          </cell>
          <cell r="GO40">
            <v>0</v>
          </cell>
          <cell r="GP40">
            <v>0</v>
          </cell>
          <cell r="GQ40">
            <v>0</v>
          </cell>
          <cell r="GR40">
            <v>0</v>
          </cell>
          <cell r="GS40">
            <v>0</v>
          </cell>
          <cell r="GU40" t="str">
            <v xml:space="preserve">Bol Framboises &amp; Melon </v>
          </cell>
        </row>
        <row r="41">
          <cell r="E41" t="str">
            <v>Bol Gourmand</v>
          </cell>
          <cell r="F41" t="str">
            <v>Coupez votre fruit en morceaux et dans un bol mélangez tous les ingrédients.</v>
          </cell>
          <cell r="G41" t="str">
            <v>possibibité de prendre un yaourt nature</v>
          </cell>
          <cell r="H41">
            <v>281.8</v>
          </cell>
          <cell r="I41">
            <v>14.684999999999999</v>
          </cell>
          <cell r="J41">
            <v>15.22</v>
          </cell>
          <cell r="K41">
            <v>18.099999999999998</v>
          </cell>
          <cell r="L41" t="str">
            <v>fromage blanc</v>
          </cell>
          <cell r="M41">
            <v>100</v>
          </cell>
          <cell r="N41">
            <v>49</v>
          </cell>
          <cell r="O41">
            <v>7.7</v>
          </cell>
          <cell r="P41">
            <v>0</v>
          </cell>
          <cell r="Q41">
            <v>4.4000000000000004</v>
          </cell>
          <cell r="R41">
            <v>49</v>
          </cell>
          <cell r="S41">
            <v>7.7</v>
          </cell>
          <cell r="T41">
            <v>0</v>
          </cell>
          <cell r="U41">
            <v>4.4000000000000004</v>
          </cell>
          <cell r="V41" t="str">
            <v>pêche</v>
          </cell>
          <cell r="W41">
            <v>125</v>
          </cell>
          <cell r="X41">
            <v>60</v>
          </cell>
          <cell r="Y41">
            <v>0.625</v>
          </cell>
          <cell r="Z41">
            <v>0.25</v>
          </cell>
          <cell r="AA41">
            <v>12.5</v>
          </cell>
          <cell r="AB41">
            <v>48</v>
          </cell>
          <cell r="AC41">
            <v>0.5</v>
          </cell>
          <cell r="AD41">
            <v>0.2</v>
          </cell>
          <cell r="AE41">
            <v>10</v>
          </cell>
          <cell r="AF41" t="str">
            <v>amande</v>
          </cell>
          <cell r="AG41">
            <v>30</v>
          </cell>
          <cell r="AH41">
            <v>172.8</v>
          </cell>
          <cell r="AI41">
            <v>6.36</v>
          </cell>
          <cell r="AJ41">
            <v>14.97</v>
          </cell>
          <cell r="AK41">
            <v>1.2</v>
          </cell>
          <cell r="AL41">
            <v>576</v>
          </cell>
          <cell r="AM41">
            <v>21.2</v>
          </cell>
          <cell r="AN41">
            <v>49.9</v>
          </cell>
          <cell r="AO41">
            <v>4</v>
          </cell>
          <cell r="AP41" t="str">
            <v>canelle</v>
          </cell>
          <cell r="AQ41">
            <v>5</v>
          </cell>
          <cell r="AR41">
            <v>0</v>
          </cell>
          <cell r="AS41">
            <v>0</v>
          </cell>
          <cell r="AT41">
            <v>0</v>
          </cell>
          <cell r="AU41">
            <v>0</v>
          </cell>
          <cell r="AV41">
            <v>0</v>
          </cell>
          <cell r="AW41">
            <v>0</v>
          </cell>
          <cell r="AX41">
            <v>0</v>
          </cell>
          <cell r="AY41">
            <v>0</v>
          </cell>
          <cell r="BB41">
            <v>0</v>
          </cell>
          <cell r="BC41">
            <v>0</v>
          </cell>
          <cell r="BD41">
            <v>0</v>
          </cell>
          <cell r="BE41">
            <v>0</v>
          </cell>
          <cell r="BF41">
            <v>0</v>
          </cell>
          <cell r="BG41">
            <v>0</v>
          </cell>
          <cell r="BH41">
            <v>0</v>
          </cell>
          <cell r="BI41">
            <v>0</v>
          </cell>
          <cell r="BL41">
            <v>0</v>
          </cell>
          <cell r="BM41">
            <v>0</v>
          </cell>
          <cell r="BN41">
            <v>0</v>
          </cell>
          <cell r="BO41">
            <v>0</v>
          </cell>
          <cell r="BP41">
            <v>0</v>
          </cell>
          <cell r="BQ41">
            <v>0</v>
          </cell>
          <cell r="BR41">
            <v>0</v>
          </cell>
          <cell r="BS41">
            <v>0</v>
          </cell>
          <cell r="BV41">
            <v>0</v>
          </cell>
          <cell r="BW41">
            <v>0</v>
          </cell>
          <cell r="BX41">
            <v>0</v>
          </cell>
          <cell r="BY41">
            <v>0</v>
          </cell>
          <cell r="BZ41">
            <v>0</v>
          </cell>
          <cell r="CA41">
            <v>0</v>
          </cell>
          <cell r="CB41">
            <v>0</v>
          </cell>
          <cell r="CC41">
            <v>0</v>
          </cell>
          <cell r="CF41">
            <v>0</v>
          </cell>
          <cell r="CG41">
            <v>0</v>
          </cell>
          <cell r="CH41">
            <v>0</v>
          </cell>
          <cell r="CI41">
            <v>0</v>
          </cell>
          <cell r="CJ41">
            <v>0</v>
          </cell>
          <cell r="CK41">
            <v>0</v>
          </cell>
          <cell r="CL41">
            <v>0</v>
          </cell>
          <cell r="CM41">
            <v>0</v>
          </cell>
          <cell r="CP41">
            <v>0</v>
          </cell>
          <cell r="CQ41">
            <v>0</v>
          </cell>
          <cell r="CR41">
            <v>0</v>
          </cell>
          <cell r="CS41">
            <v>0</v>
          </cell>
          <cell r="CT41">
            <v>0</v>
          </cell>
          <cell r="CU41">
            <v>0</v>
          </cell>
          <cell r="CV41">
            <v>0</v>
          </cell>
          <cell r="CW41">
            <v>0</v>
          </cell>
          <cell r="CZ41">
            <v>0</v>
          </cell>
          <cell r="DA41">
            <v>0</v>
          </cell>
          <cell r="DB41">
            <v>0</v>
          </cell>
          <cell r="DC41">
            <v>0</v>
          </cell>
          <cell r="DD41">
            <v>0</v>
          </cell>
          <cell r="DE41">
            <v>0</v>
          </cell>
          <cell r="DF41">
            <v>0</v>
          </cell>
          <cell r="DG41">
            <v>0</v>
          </cell>
          <cell r="DJ41">
            <v>0</v>
          </cell>
          <cell r="DK41">
            <v>0</v>
          </cell>
          <cell r="DL41">
            <v>0</v>
          </cell>
          <cell r="DM41">
            <v>0</v>
          </cell>
          <cell r="DN41">
            <v>0</v>
          </cell>
          <cell r="DO41">
            <v>0</v>
          </cell>
          <cell r="DP41">
            <v>0</v>
          </cell>
          <cell r="DQ41">
            <v>0</v>
          </cell>
          <cell r="DT41">
            <v>0</v>
          </cell>
          <cell r="DU41">
            <v>0</v>
          </cell>
          <cell r="DV41">
            <v>0</v>
          </cell>
          <cell r="DW41">
            <v>0</v>
          </cell>
          <cell r="DX41">
            <v>0</v>
          </cell>
          <cell r="DY41">
            <v>0</v>
          </cell>
          <cell r="DZ41">
            <v>0</v>
          </cell>
          <cell r="EA41">
            <v>0</v>
          </cell>
          <cell r="ED41">
            <v>0</v>
          </cell>
          <cell r="EE41">
            <v>0</v>
          </cell>
          <cell r="EF41">
            <v>0</v>
          </cell>
          <cell r="EG41">
            <v>0</v>
          </cell>
          <cell r="EH41">
            <v>0</v>
          </cell>
          <cell r="EI41">
            <v>0</v>
          </cell>
          <cell r="EJ41">
            <v>0</v>
          </cell>
          <cell r="EK41">
            <v>0</v>
          </cell>
          <cell r="EN41">
            <v>0</v>
          </cell>
          <cell r="EO41">
            <v>0</v>
          </cell>
          <cell r="EP41">
            <v>0</v>
          </cell>
          <cell r="EQ41">
            <v>0</v>
          </cell>
          <cell r="ER41">
            <v>0</v>
          </cell>
          <cell r="ES41">
            <v>0</v>
          </cell>
          <cell r="ET41">
            <v>0</v>
          </cell>
          <cell r="EU41">
            <v>0</v>
          </cell>
          <cell r="EX41">
            <v>0</v>
          </cell>
          <cell r="EY41">
            <v>0</v>
          </cell>
          <cell r="EZ41">
            <v>0</v>
          </cell>
          <cell r="FA41">
            <v>0</v>
          </cell>
          <cell r="FB41">
            <v>0</v>
          </cell>
          <cell r="FC41">
            <v>0</v>
          </cell>
          <cell r="FD41">
            <v>0</v>
          </cell>
          <cell r="FE41">
            <v>0</v>
          </cell>
          <cell r="FH41">
            <v>0</v>
          </cell>
          <cell r="FI41">
            <v>0</v>
          </cell>
          <cell r="FJ41">
            <v>0</v>
          </cell>
          <cell r="FK41">
            <v>0</v>
          </cell>
          <cell r="FL41">
            <v>0</v>
          </cell>
          <cell r="FM41">
            <v>0</v>
          </cell>
          <cell r="FN41">
            <v>0</v>
          </cell>
          <cell r="FO41">
            <v>0</v>
          </cell>
          <cell r="FR41">
            <v>0</v>
          </cell>
          <cell r="FS41">
            <v>0</v>
          </cell>
          <cell r="FT41">
            <v>0</v>
          </cell>
          <cell r="FU41">
            <v>0</v>
          </cell>
          <cell r="FV41">
            <v>0</v>
          </cell>
          <cell r="FW41">
            <v>0</v>
          </cell>
          <cell r="FX41">
            <v>0</v>
          </cell>
          <cell r="FY41">
            <v>0</v>
          </cell>
          <cell r="GB41">
            <v>0</v>
          </cell>
          <cell r="GC41">
            <v>0</v>
          </cell>
          <cell r="GD41">
            <v>0</v>
          </cell>
          <cell r="GE41">
            <v>0</v>
          </cell>
          <cell r="GF41">
            <v>0</v>
          </cell>
          <cell r="GG41">
            <v>0</v>
          </cell>
          <cell r="GH41">
            <v>0</v>
          </cell>
          <cell r="GI41">
            <v>0</v>
          </cell>
          <cell r="GL41">
            <v>0</v>
          </cell>
          <cell r="GM41">
            <v>0</v>
          </cell>
          <cell r="GN41">
            <v>0</v>
          </cell>
          <cell r="GO41">
            <v>0</v>
          </cell>
          <cell r="GP41">
            <v>0</v>
          </cell>
          <cell r="GQ41">
            <v>0</v>
          </cell>
          <cell r="GR41">
            <v>0</v>
          </cell>
          <cell r="GS41">
            <v>0</v>
          </cell>
          <cell r="GU41" t="str">
            <v>Bol Gourmand</v>
          </cell>
        </row>
        <row r="42">
          <cell r="E42" t="str">
            <v xml:space="preserve">Bol Mangue &amp; Fruit De La Passion </v>
          </cell>
          <cell r="F42" t="str">
            <v xml:space="preserve">Dresser mangue, pulpe des fruits de la passion et fromage blanc dans un bol. 
Parsemer d'amandes et de graines de pavot. </v>
          </cell>
          <cell r="H42">
            <v>439</v>
          </cell>
          <cell r="I42">
            <v>23.74</v>
          </cell>
          <cell r="J42">
            <v>15.13</v>
          </cell>
          <cell r="K42">
            <v>50.399999999999991</v>
          </cell>
          <cell r="L42" t="str">
            <v>Mangue</v>
          </cell>
          <cell r="M42">
            <v>200</v>
          </cell>
          <cell r="N42">
            <v>124</v>
          </cell>
          <cell r="O42">
            <v>1.2</v>
          </cell>
          <cell r="P42">
            <v>0.4</v>
          </cell>
          <cell r="Q42">
            <v>26.8</v>
          </cell>
          <cell r="R42">
            <v>62</v>
          </cell>
          <cell r="S42">
            <v>0.6</v>
          </cell>
          <cell r="T42">
            <v>0.2</v>
          </cell>
          <cell r="U42">
            <v>13.4</v>
          </cell>
          <cell r="V42" t="str">
            <v>Fruits De La Passion</v>
          </cell>
          <cell r="W42">
            <v>50</v>
          </cell>
          <cell r="X42">
            <v>48.5</v>
          </cell>
          <cell r="Y42">
            <v>1.1000000000000001</v>
          </cell>
          <cell r="Z42">
            <v>0.35</v>
          </cell>
          <cell r="AA42">
            <v>11.7</v>
          </cell>
          <cell r="AB42">
            <v>97</v>
          </cell>
          <cell r="AC42">
            <v>2.2000000000000002</v>
          </cell>
          <cell r="AD42">
            <v>0.7</v>
          </cell>
          <cell r="AE42">
            <v>23.4</v>
          </cell>
          <cell r="AF42" t="str">
            <v>Fromage Blanc</v>
          </cell>
          <cell r="AG42">
            <v>200</v>
          </cell>
          <cell r="AH42">
            <v>98</v>
          </cell>
          <cell r="AI42">
            <v>15.4</v>
          </cell>
          <cell r="AJ42">
            <v>0</v>
          </cell>
          <cell r="AK42">
            <v>8.8000000000000007</v>
          </cell>
          <cell r="AL42">
            <v>49</v>
          </cell>
          <cell r="AM42">
            <v>7.7</v>
          </cell>
          <cell r="AN42">
            <v>0</v>
          </cell>
          <cell r="AO42">
            <v>4.4000000000000004</v>
          </cell>
          <cell r="AP42" t="str">
            <v>Amande</v>
          </cell>
          <cell r="AQ42">
            <v>20</v>
          </cell>
          <cell r="AR42">
            <v>115.2</v>
          </cell>
          <cell r="AS42">
            <v>4.24</v>
          </cell>
          <cell r="AT42">
            <v>9.98</v>
          </cell>
          <cell r="AU42">
            <v>0.8</v>
          </cell>
          <cell r="AV42">
            <v>576</v>
          </cell>
          <cell r="AW42">
            <v>21.2</v>
          </cell>
          <cell r="AX42">
            <v>49.9</v>
          </cell>
          <cell r="AY42">
            <v>4</v>
          </cell>
          <cell r="AZ42" t="str">
            <v>Graine De Pavot</v>
          </cell>
          <cell r="BA42">
            <v>10</v>
          </cell>
          <cell r="BB42">
            <v>53.3</v>
          </cell>
          <cell r="BC42">
            <v>1.8</v>
          </cell>
          <cell r="BD42">
            <v>4.4000000000000004</v>
          </cell>
          <cell r="BE42">
            <v>2.2999999999999998</v>
          </cell>
          <cell r="BF42">
            <v>533</v>
          </cell>
          <cell r="BG42">
            <v>18</v>
          </cell>
          <cell r="BH42">
            <v>44</v>
          </cell>
          <cell r="BI42">
            <v>23</v>
          </cell>
          <cell r="BJ42" t="str">
            <v/>
          </cell>
          <cell r="BL42">
            <v>0</v>
          </cell>
          <cell r="BM42">
            <v>0</v>
          </cell>
          <cell r="BN42">
            <v>0</v>
          </cell>
          <cell r="BO42">
            <v>0</v>
          </cell>
          <cell r="BP42">
            <v>0</v>
          </cell>
          <cell r="BQ42">
            <v>0</v>
          </cell>
          <cell r="BR42">
            <v>0</v>
          </cell>
          <cell r="BS42">
            <v>0</v>
          </cell>
          <cell r="BT42" t="str">
            <v/>
          </cell>
          <cell r="BV42">
            <v>0</v>
          </cell>
          <cell r="BW42">
            <v>0</v>
          </cell>
          <cell r="BX42">
            <v>0</v>
          </cell>
          <cell r="BY42">
            <v>0</v>
          </cell>
          <cell r="BZ42">
            <v>0</v>
          </cell>
          <cell r="CA42">
            <v>0</v>
          </cell>
          <cell r="CB42">
            <v>0</v>
          </cell>
          <cell r="CC42">
            <v>0</v>
          </cell>
          <cell r="CD42" t="str">
            <v/>
          </cell>
          <cell r="CF42">
            <v>0</v>
          </cell>
          <cell r="CG42">
            <v>0</v>
          </cell>
          <cell r="CH42">
            <v>0</v>
          </cell>
          <cell r="CI42">
            <v>0</v>
          </cell>
          <cell r="CJ42">
            <v>0</v>
          </cell>
          <cell r="CK42">
            <v>0</v>
          </cell>
          <cell r="CL42">
            <v>0</v>
          </cell>
          <cell r="CM42">
            <v>0</v>
          </cell>
          <cell r="CN42" t="str">
            <v/>
          </cell>
          <cell r="CP42">
            <v>0</v>
          </cell>
          <cell r="CQ42">
            <v>0</v>
          </cell>
          <cell r="CR42">
            <v>0</v>
          </cell>
          <cell r="CS42">
            <v>0</v>
          </cell>
          <cell r="CT42">
            <v>0</v>
          </cell>
          <cell r="CU42">
            <v>0</v>
          </cell>
          <cell r="CV42">
            <v>0</v>
          </cell>
          <cell r="CW42">
            <v>0</v>
          </cell>
          <cell r="CX42" t="str">
            <v/>
          </cell>
          <cell r="CZ42">
            <v>0</v>
          </cell>
          <cell r="DA42">
            <v>0</v>
          </cell>
          <cell r="DB42">
            <v>0</v>
          </cell>
          <cell r="DC42">
            <v>0</v>
          </cell>
          <cell r="DD42">
            <v>0</v>
          </cell>
          <cell r="DE42">
            <v>0</v>
          </cell>
          <cell r="DF42">
            <v>0</v>
          </cell>
          <cell r="DG42">
            <v>0</v>
          </cell>
          <cell r="DH42" t="str">
            <v/>
          </cell>
          <cell r="DJ42">
            <v>0</v>
          </cell>
          <cell r="DK42">
            <v>0</v>
          </cell>
          <cell r="DL42">
            <v>0</v>
          </cell>
          <cell r="DM42">
            <v>0</v>
          </cell>
          <cell r="DN42">
            <v>0</v>
          </cell>
          <cell r="DO42">
            <v>0</v>
          </cell>
          <cell r="DP42">
            <v>0</v>
          </cell>
          <cell r="DQ42">
            <v>0</v>
          </cell>
          <cell r="DR42" t="str">
            <v/>
          </cell>
          <cell r="DT42">
            <v>0</v>
          </cell>
          <cell r="DU42">
            <v>0</v>
          </cell>
          <cell r="DV42">
            <v>0</v>
          </cell>
          <cell r="DW42">
            <v>0</v>
          </cell>
          <cell r="DX42">
            <v>0</v>
          </cell>
          <cell r="DY42">
            <v>0</v>
          </cell>
          <cell r="DZ42">
            <v>0</v>
          </cell>
          <cell r="EA42">
            <v>0</v>
          </cell>
          <cell r="EB42" t="str">
            <v/>
          </cell>
          <cell r="ED42">
            <v>0</v>
          </cell>
          <cell r="EE42">
            <v>0</v>
          </cell>
          <cell r="EF42">
            <v>0</v>
          </cell>
          <cell r="EG42">
            <v>0</v>
          </cell>
          <cell r="EH42">
            <v>0</v>
          </cell>
          <cell r="EI42">
            <v>0</v>
          </cell>
          <cell r="EJ42">
            <v>0</v>
          </cell>
          <cell r="EK42">
            <v>0</v>
          </cell>
          <cell r="EL42" t="str">
            <v/>
          </cell>
          <cell r="EN42">
            <v>0</v>
          </cell>
          <cell r="EO42">
            <v>0</v>
          </cell>
          <cell r="EP42">
            <v>0</v>
          </cell>
          <cell r="EQ42">
            <v>0</v>
          </cell>
          <cell r="ER42">
            <v>0</v>
          </cell>
          <cell r="ES42">
            <v>0</v>
          </cell>
          <cell r="ET42">
            <v>0</v>
          </cell>
          <cell r="EU42">
            <v>0</v>
          </cell>
          <cell r="EV42" t="str">
            <v/>
          </cell>
          <cell r="EX42">
            <v>0</v>
          </cell>
          <cell r="EY42">
            <v>0</v>
          </cell>
          <cell r="EZ42">
            <v>0</v>
          </cell>
          <cell r="FA42">
            <v>0</v>
          </cell>
          <cell r="FB42">
            <v>0</v>
          </cell>
          <cell r="FC42">
            <v>0</v>
          </cell>
          <cell r="FD42">
            <v>0</v>
          </cell>
          <cell r="FE42">
            <v>0</v>
          </cell>
          <cell r="FF42" t="str">
            <v/>
          </cell>
          <cell r="FH42">
            <v>0</v>
          </cell>
          <cell r="FI42">
            <v>0</v>
          </cell>
          <cell r="FJ42">
            <v>0</v>
          </cell>
          <cell r="FK42">
            <v>0</v>
          </cell>
          <cell r="FL42">
            <v>0</v>
          </cell>
          <cell r="FM42">
            <v>0</v>
          </cell>
          <cell r="FN42">
            <v>0</v>
          </cell>
          <cell r="FO42">
            <v>0</v>
          </cell>
          <cell r="FR42">
            <v>0</v>
          </cell>
          <cell r="FS42">
            <v>0</v>
          </cell>
          <cell r="FT42">
            <v>0</v>
          </cell>
          <cell r="FU42">
            <v>0</v>
          </cell>
          <cell r="FV42">
            <v>0</v>
          </cell>
          <cell r="FW42">
            <v>0</v>
          </cell>
          <cell r="FX42">
            <v>0</v>
          </cell>
          <cell r="FY42">
            <v>0</v>
          </cell>
          <cell r="GB42">
            <v>0</v>
          </cell>
          <cell r="GC42">
            <v>0</v>
          </cell>
          <cell r="GD42">
            <v>0</v>
          </cell>
          <cell r="GE42">
            <v>0</v>
          </cell>
          <cell r="GF42">
            <v>0</v>
          </cell>
          <cell r="GG42">
            <v>0</v>
          </cell>
          <cell r="GH42">
            <v>0</v>
          </cell>
          <cell r="GI42">
            <v>0</v>
          </cell>
          <cell r="GL42">
            <v>0</v>
          </cell>
          <cell r="GM42">
            <v>0</v>
          </cell>
          <cell r="GN42">
            <v>0</v>
          </cell>
          <cell r="GO42">
            <v>0</v>
          </cell>
          <cell r="GP42">
            <v>0</v>
          </cell>
          <cell r="GQ42">
            <v>0</v>
          </cell>
          <cell r="GR42">
            <v>0</v>
          </cell>
          <cell r="GS42">
            <v>0</v>
          </cell>
          <cell r="GU42" t="str">
            <v xml:space="preserve">Bol Mangue &amp; Fruit De La Passion </v>
          </cell>
        </row>
        <row r="43">
          <cell r="E43" t="str">
            <v>Bol Mexicain</v>
          </cell>
          <cell r="F43" t="str">
            <v xml:space="preserve">Décalotter le pamplemousse aux deux extrémités, puis le peler à vif. 
Couper le pamplemousse en deux, puis en tranches, dresser avec le fromage nature, l’avocat et les graines de grenade dans un bol.
Répartir dessus les graines de chia et le miel. </v>
          </cell>
          <cell r="H43">
            <v>305.60000000000002</v>
          </cell>
          <cell r="I43">
            <v>21.574999999999999</v>
          </cell>
          <cell r="J43">
            <v>12.29</v>
          </cell>
          <cell r="K43">
            <v>24.360000000000003</v>
          </cell>
          <cell r="L43" t="str">
            <v>Pamplemousse</v>
          </cell>
          <cell r="M43">
            <v>100</v>
          </cell>
          <cell r="N43">
            <v>30</v>
          </cell>
          <cell r="O43">
            <v>0.7</v>
          </cell>
          <cell r="P43">
            <v>0.1</v>
          </cell>
          <cell r="Q43">
            <v>5.9</v>
          </cell>
          <cell r="R43">
            <v>30</v>
          </cell>
          <cell r="S43">
            <v>0.7</v>
          </cell>
          <cell r="T43">
            <v>0.1</v>
          </cell>
          <cell r="U43">
            <v>5.9</v>
          </cell>
          <cell r="V43" t="str">
            <v>Blanc Battu</v>
          </cell>
          <cell r="W43">
            <v>220</v>
          </cell>
          <cell r="X43">
            <v>94.6</v>
          </cell>
          <cell r="Y43">
            <v>16.72</v>
          </cell>
          <cell r="Z43">
            <v>0.22</v>
          </cell>
          <cell r="AA43">
            <v>6.38</v>
          </cell>
          <cell r="AB43">
            <v>43</v>
          </cell>
          <cell r="AC43">
            <v>7.6</v>
          </cell>
          <cell r="AD43">
            <v>0.1</v>
          </cell>
          <cell r="AE43">
            <v>2.9</v>
          </cell>
          <cell r="AF43" t="str">
            <v>Avocat</v>
          </cell>
          <cell r="AG43">
            <v>60</v>
          </cell>
          <cell r="AH43">
            <v>86.4</v>
          </cell>
          <cell r="AI43">
            <v>1.08</v>
          </cell>
          <cell r="AJ43">
            <v>8.52</v>
          </cell>
          <cell r="AK43">
            <v>0.48</v>
          </cell>
          <cell r="AL43">
            <v>144</v>
          </cell>
          <cell r="AM43">
            <v>1.8</v>
          </cell>
          <cell r="AN43">
            <v>14.2</v>
          </cell>
          <cell r="AO43">
            <v>0.8</v>
          </cell>
          <cell r="AP43" t="str">
            <v>Grenade</v>
          </cell>
          <cell r="AQ43">
            <v>50</v>
          </cell>
          <cell r="AR43">
            <v>35.5</v>
          </cell>
          <cell r="AS43">
            <v>0.85</v>
          </cell>
          <cell r="AT43">
            <v>0.45</v>
          </cell>
          <cell r="AU43">
            <v>7.25</v>
          </cell>
          <cell r="AV43">
            <v>71</v>
          </cell>
          <cell r="AW43">
            <v>1.7</v>
          </cell>
          <cell r="AX43">
            <v>0.9</v>
          </cell>
          <cell r="AY43">
            <v>14.5</v>
          </cell>
          <cell r="AZ43" t="str">
            <v>Graines De Chia</v>
          </cell>
          <cell r="BA43">
            <v>10</v>
          </cell>
          <cell r="BB43">
            <v>43</v>
          </cell>
          <cell r="BC43">
            <v>2.2000000000000002</v>
          </cell>
          <cell r="BD43">
            <v>3</v>
          </cell>
          <cell r="BE43">
            <v>0.35</v>
          </cell>
          <cell r="BF43">
            <v>430</v>
          </cell>
          <cell r="BG43">
            <v>22</v>
          </cell>
          <cell r="BH43">
            <v>30</v>
          </cell>
          <cell r="BI43">
            <v>3.5</v>
          </cell>
          <cell r="BJ43" t="str">
            <v>Miel</v>
          </cell>
          <cell r="BK43">
            <v>5</v>
          </cell>
          <cell r="BL43">
            <v>16.100000000000001</v>
          </cell>
          <cell r="BM43">
            <v>2.5000000000000001E-2</v>
          </cell>
          <cell r="BN43">
            <v>0</v>
          </cell>
          <cell r="BO43">
            <v>4</v>
          </cell>
          <cell r="BP43">
            <v>322</v>
          </cell>
          <cell r="BQ43">
            <v>0.5</v>
          </cell>
          <cell r="BR43">
            <v>0</v>
          </cell>
          <cell r="BS43">
            <v>80</v>
          </cell>
          <cell r="BT43" t="str">
            <v/>
          </cell>
          <cell r="BV43">
            <v>0</v>
          </cell>
          <cell r="BW43">
            <v>0</v>
          </cell>
          <cell r="BX43">
            <v>0</v>
          </cell>
          <cell r="BY43">
            <v>0</v>
          </cell>
          <cell r="BZ43">
            <v>0</v>
          </cell>
          <cell r="CA43">
            <v>0</v>
          </cell>
          <cell r="CB43">
            <v>0</v>
          </cell>
          <cell r="CC43">
            <v>0</v>
          </cell>
          <cell r="CD43" t="str">
            <v/>
          </cell>
          <cell r="CF43">
            <v>0</v>
          </cell>
          <cell r="CG43">
            <v>0</v>
          </cell>
          <cell r="CH43">
            <v>0</v>
          </cell>
          <cell r="CI43">
            <v>0</v>
          </cell>
          <cell r="CJ43">
            <v>0</v>
          </cell>
          <cell r="CK43">
            <v>0</v>
          </cell>
          <cell r="CL43">
            <v>0</v>
          </cell>
          <cell r="CM43">
            <v>0</v>
          </cell>
          <cell r="CN43" t="str">
            <v/>
          </cell>
          <cell r="CP43">
            <v>0</v>
          </cell>
          <cell r="CQ43">
            <v>0</v>
          </cell>
          <cell r="CR43">
            <v>0</v>
          </cell>
          <cell r="CS43">
            <v>0</v>
          </cell>
          <cell r="CT43">
            <v>0</v>
          </cell>
          <cell r="CU43">
            <v>0</v>
          </cell>
          <cell r="CV43">
            <v>0</v>
          </cell>
          <cell r="CW43">
            <v>0</v>
          </cell>
          <cell r="CX43" t="str">
            <v/>
          </cell>
          <cell r="CZ43">
            <v>0</v>
          </cell>
          <cell r="DA43">
            <v>0</v>
          </cell>
          <cell r="DB43">
            <v>0</v>
          </cell>
          <cell r="DC43">
            <v>0</v>
          </cell>
          <cell r="DD43">
            <v>0</v>
          </cell>
          <cell r="DE43">
            <v>0</v>
          </cell>
          <cell r="DF43">
            <v>0</v>
          </cell>
          <cell r="DG43">
            <v>0</v>
          </cell>
          <cell r="DH43" t="str">
            <v/>
          </cell>
          <cell r="DJ43">
            <v>0</v>
          </cell>
          <cell r="DK43">
            <v>0</v>
          </cell>
          <cell r="DL43">
            <v>0</v>
          </cell>
          <cell r="DM43">
            <v>0</v>
          </cell>
          <cell r="DN43">
            <v>0</v>
          </cell>
          <cell r="DO43">
            <v>0</v>
          </cell>
          <cell r="DP43">
            <v>0</v>
          </cell>
          <cell r="DQ43">
            <v>0</v>
          </cell>
          <cell r="DR43" t="str">
            <v/>
          </cell>
          <cell r="DT43">
            <v>0</v>
          </cell>
          <cell r="DU43">
            <v>0</v>
          </cell>
          <cell r="DV43">
            <v>0</v>
          </cell>
          <cell r="DW43">
            <v>0</v>
          </cell>
          <cell r="DX43">
            <v>0</v>
          </cell>
          <cell r="DY43">
            <v>0</v>
          </cell>
          <cell r="DZ43">
            <v>0</v>
          </cell>
          <cell r="EA43">
            <v>0</v>
          </cell>
          <cell r="EB43" t="str">
            <v/>
          </cell>
          <cell r="ED43">
            <v>0</v>
          </cell>
          <cell r="EE43">
            <v>0</v>
          </cell>
          <cell r="EF43">
            <v>0</v>
          </cell>
          <cell r="EG43">
            <v>0</v>
          </cell>
          <cell r="EH43">
            <v>0</v>
          </cell>
          <cell r="EI43">
            <v>0</v>
          </cell>
          <cell r="EJ43">
            <v>0</v>
          </cell>
          <cell r="EK43">
            <v>0</v>
          </cell>
          <cell r="EL43" t="str">
            <v/>
          </cell>
          <cell r="EN43">
            <v>0</v>
          </cell>
          <cell r="EO43">
            <v>0</v>
          </cell>
          <cell r="EP43">
            <v>0</v>
          </cell>
          <cell r="EQ43">
            <v>0</v>
          </cell>
          <cell r="ER43">
            <v>0</v>
          </cell>
          <cell r="ES43">
            <v>0</v>
          </cell>
          <cell r="ET43">
            <v>0</v>
          </cell>
          <cell r="EU43">
            <v>0</v>
          </cell>
          <cell r="EV43" t="str">
            <v/>
          </cell>
          <cell r="EX43">
            <v>0</v>
          </cell>
          <cell r="EY43">
            <v>0</v>
          </cell>
          <cell r="EZ43">
            <v>0</v>
          </cell>
          <cell r="FA43">
            <v>0</v>
          </cell>
          <cell r="FB43">
            <v>0</v>
          </cell>
          <cell r="FC43">
            <v>0</v>
          </cell>
          <cell r="FD43">
            <v>0</v>
          </cell>
          <cell r="FE43">
            <v>0</v>
          </cell>
          <cell r="FF43" t="str">
            <v/>
          </cell>
          <cell r="FH43">
            <v>0</v>
          </cell>
          <cell r="FI43">
            <v>0</v>
          </cell>
          <cell r="FJ43">
            <v>0</v>
          </cell>
          <cell r="FK43">
            <v>0</v>
          </cell>
          <cell r="FL43">
            <v>0</v>
          </cell>
          <cell r="FM43">
            <v>0</v>
          </cell>
          <cell r="FN43">
            <v>0</v>
          </cell>
          <cell r="FO43">
            <v>0</v>
          </cell>
          <cell r="FR43">
            <v>0</v>
          </cell>
          <cell r="FS43">
            <v>0</v>
          </cell>
          <cell r="FT43">
            <v>0</v>
          </cell>
          <cell r="FU43">
            <v>0</v>
          </cell>
          <cell r="FV43">
            <v>0</v>
          </cell>
          <cell r="FW43">
            <v>0</v>
          </cell>
          <cell r="FX43">
            <v>0</v>
          </cell>
          <cell r="FY43">
            <v>0</v>
          </cell>
          <cell r="GB43">
            <v>0</v>
          </cell>
          <cell r="GC43">
            <v>0</v>
          </cell>
          <cell r="GD43">
            <v>0</v>
          </cell>
          <cell r="GE43">
            <v>0</v>
          </cell>
          <cell r="GF43">
            <v>0</v>
          </cell>
          <cell r="GG43">
            <v>0</v>
          </cell>
          <cell r="GH43">
            <v>0</v>
          </cell>
          <cell r="GI43">
            <v>0</v>
          </cell>
          <cell r="GL43">
            <v>0</v>
          </cell>
          <cell r="GM43">
            <v>0</v>
          </cell>
          <cell r="GN43">
            <v>0</v>
          </cell>
          <cell r="GO43">
            <v>0</v>
          </cell>
          <cell r="GP43">
            <v>0</v>
          </cell>
          <cell r="GQ43">
            <v>0</v>
          </cell>
          <cell r="GR43">
            <v>0</v>
          </cell>
          <cell r="GS43">
            <v>0</v>
          </cell>
          <cell r="GU43" t="str">
            <v>Bol Mexicain</v>
          </cell>
        </row>
        <row r="44">
          <cell r="E44" t="str">
            <v xml:space="preserve">Bol Multicolore Et Mozzarella </v>
          </cell>
          <cell r="F44" t="str">
            <v xml:space="preserve">Mélanger vinaigre balsamique, huile, sel et poivre. 
Dresser concombre, poivron, abricots, piment et menthe dans un bol. 
Arroser d’un filet de sauce. 
Répartir la mozzarella dessus, arroser d’un filet de crema di balsamico. </v>
          </cell>
          <cell r="H44">
            <v>595.1</v>
          </cell>
          <cell r="I44">
            <v>23.4</v>
          </cell>
          <cell r="J44">
            <v>19.439999999999998</v>
          </cell>
          <cell r="K44">
            <v>23.75</v>
          </cell>
          <cell r="L44" t="str">
            <v>Vinaigre Balsamique Blanc</v>
          </cell>
          <cell r="M44">
            <v>10</v>
          </cell>
          <cell r="N44">
            <v>1.2</v>
          </cell>
          <cell r="O44">
            <v>0</v>
          </cell>
          <cell r="P44">
            <v>0</v>
          </cell>
          <cell r="Q44">
            <v>0.5</v>
          </cell>
          <cell r="R44">
            <v>12</v>
          </cell>
          <cell r="S44">
            <v>0</v>
          </cell>
          <cell r="T44">
            <v>0</v>
          </cell>
          <cell r="U44">
            <v>5</v>
          </cell>
          <cell r="V44" t="str">
            <v>Huile D'Olive</v>
          </cell>
          <cell r="W44">
            <v>10</v>
          </cell>
          <cell r="X44">
            <v>80.900000000000006</v>
          </cell>
          <cell r="Y44">
            <v>0</v>
          </cell>
          <cell r="Z44">
            <v>8.99</v>
          </cell>
          <cell r="AA44">
            <v>0</v>
          </cell>
          <cell r="AB44">
            <v>809</v>
          </cell>
          <cell r="AC44">
            <v>0</v>
          </cell>
          <cell r="AD44">
            <v>89.9</v>
          </cell>
          <cell r="AE44">
            <v>0</v>
          </cell>
          <cell r="AF44" t="str">
            <v xml:space="preserve">Sel </v>
          </cell>
          <cell r="AH44">
            <v>0</v>
          </cell>
          <cell r="AI44">
            <v>0</v>
          </cell>
          <cell r="AJ44">
            <v>0</v>
          </cell>
          <cell r="AK44">
            <v>0</v>
          </cell>
          <cell r="AL44">
            <v>0</v>
          </cell>
          <cell r="AM44">
            <v>0</v>
          </cell>
          <cell r="AN44">
            <v>0</v>
          </cell>
          <cell r="AO44">
            <v>0</v>
          </cell>
          <cell r="AP44" t="str">
            <v xml:space="preserve">Poivre </v>
          </cell>
          <cell r="AR44">
            <v>0</v>
          </cell>
          <cell r="AS44">
            <v>0</v>
          </cell>
          <cell r="AT44">
            <v>0</v>
          </cell>
          <cell r="AU44">
            <v>0</v>
          </cell>
          <cell r="AV44">
            <v>0</v>
          </cell>
          <cell r="AW44">
            <v>0</v>
          </cell>
          <cell r="AX44">
            <v>0</v>
          </cell>
          <cell r="AY44">
            <v>0</v>
          </cell>
          <cell r="AZ44" t="str">
            <v>Concombre</v>
          </cell>
          <cell r="BA44">
            <v>150</v>
          </cell>
          <cell r="BB44">
            <v>19.5</v>
          </cell>
          <cell r="BC44">
            <v>1.05</v>
          </cell>
          <cell r="BD44">
            <v>0.15</v>
          </cell>
          <cell r="BE44">
            <v>3</v>
          </cell>
          <cell r="BF44">
            <v>13</v>
          </cell>
          <cell r="BG44">
            <v>0.7</v>
          </cell>
          <cell r="BH44">
            <v>0.1</v>
          </cell>
          <cell r="BI44">
            <v>2</v>
          </cell>
          <cell r="BJ44" t="str">
            <v>Poivron</v>
          </cell>
          <cell r="BK44">
            <v>150</v>
          </cell>
          <cell r="BL44">
            <v>30</v>
          </cell>
          <cell r="BM44">
            <v>1.2</v>
          </cell>
          <cell r="BN44">
            <v>0.45</v>
          </cell>
          <cell r="BO44">
            <v>3.9</v>
          </cell>
          <cell r="BP44">
            <v>20</v>
          </cell>
          <cell r="BQ44">
            <v>0.8</v>
          </cell>
          <cell r="BR44">
            <v>0.3</v>
          </cell>
          <cell r="BS44">
            <v>2.6</v>
          </cell>
          <cell r="BT44" t="str">
            <v>Abricot</v>
          </cell>
          <cell r="BU44">
            <v>100</v>
          </cell>
          <cell r="BV44">
            <v>48</v>
          </cell>
          <cell r="BW44">
            <v>0.8</v>
          </cell>
          <cell r="BX44">
            <v>0.1</v>
          </cell>
          <cell r="BY44">
            <v>10</v>
          </cell>
          <cell r="BZ44">
            <v>48</v>
          </cell>
          <cell r="CA44">
            <v>0.8</v>
          </cell>
          <cell r="CB44">
            <v>0.1</v>
          </cell>
          <cell r="CC44">
            <v>10</v>
          </cell>
          <cell r="CD44" t="str">
            <v>Piment Rouge</v>
          </cell>
          <cell r="CE44">
            <v>1</v>
          </cell>
          <cell r="CF44">
            <v>0</v>
          </cell>
          <cell r="CG44">
            <v>0</v>
          </cell>
          <cell r="CH44">
            <v>0</v>
          </cell>
          <cell r="CI44">
            <v>0</v>
          </cell>
          <cell r="CJ44">
            <v>0</v>
          </cell>
          <cell r="CK44">
            <v>0</v>
          </cell>
          <cell r="CL44">
            <v>0</v>
          </cell>
          <cell r="CM44">
            <v>0</v>
          </cell>
          <cell r="CN44" t="str">
            <v>Basilic</v>
          </cell>
          <cell r="CP44">
            <v>0</v>
          </cell>
          <cell r="CQ44">
            <v>0</v>
          </cell>
          <cell r="CR44">
            <v>0</v>
          </cell>
          <cell r="CS44">
            <v>0</v>
          </cell>
          <cell r="CT44">
            <v>0</v>
          </cell>
          <cell r="CU44">
            <v>0</v>
          </cell>
          <cell r="CV44">
            <v>0</v>
          </cell>
          <cell r="CW44">
            <v>0</v>
          </cell>
          <cell r="CX44" t="str">
            <v>Mozzarella</v>
          </cell>
          <cell r="CY44">
            <v>50</v>
          </cell>
          <cell r="CZ44">
            <v>126.5</v>
          </cell>
          <cell r="DA44">
            <v>9.35</v>
          </cell>
          <cell r="DB44">
            <v>9.75</v>
          </cell>
          <cell r="DC44">
            <v>0.35</v>
          </cell>
          <cell r="DD44">
            <v>253</v>
          </cell>
          <cell r="DE44">
            <v>18.7</v>
          </cell>
          <cell r="DF44">
            <v>19.5</v>
          </cell>
          <cell r="DG44">
            <v>0.7</v>
          </cell>
          <cell r="DH44" t="str">
            <v>Crema Di Balsamico</v>
          </cell>
          <cell r="DI44">
            <v>10</v>
          </cell>
          <cell r="DJ44">
            <v>0</v>
          </cell>
          <cell r="DK44">
            <v>0</v>
          </cell>
          <cell r="DL44">
            <v>0</v>
          </cell>
          <cell r="DM44">
            <v>0</v>
          </cell>
          <cell r="DN44">
            <v>0</v>
          </cell>
          <cell r="DO44">
            <v>0</v>
          </cell>
          <cell r="DP44">
            <v>0</v>
          </cell>
          <cell r="DQ44">
            <v>0</v>
          </cell>
          <cell r="DR44" t="str">
            <v>Pain Protéiné</v>
          </cell>
          <cell r="DS44">
            <v>100</v>
          </cell>
          <cell r="DT44">
            <v>289</v>
          </cell>
          <cell r="DU44">
            <v>11</v>
          </cell>
          <cell r="DV44">
            <v>0</v>
          </cell>
          <cell r="DW44">
            <v>6</v>
          </cell>
          <cell r="DX44">
            <v>289</v>
          </cell>
          <cell r="DY44">
            <v>11</v>
          </cell>
          <cell r="DZ44">
            <v>0</v>
          </cell>
          <cell r="EA44">
            <v>6</v>
          </cell>
          <cell r="EB44" t="str">
            <v/>
          </cell>
          <cell r="ED44">
            <v>0</v>
          </cell>
          <cell r="EE44">
            <v>0</v>
          </cell>
          <cell r="EF44">
            <v>0</v>
          </cell>
          <cell r="EG44">
            <v>0</v>
          </cell>
          <cell r="EH44">
            <v>0</v>
          </cell>
          <cell r="EI44">
            <v>0</v>
          </cell>
          <cell r="EJ44">
            <v>0</v>
          </cell>
          <cell r="EK44">
            <v>0</v>
          </cell>
          <cell r="EL44" t="str">
            <v/>
          </cell>
          <cell r="EN44">
            <v>0</v>
          </cell>
          <cell r="EO44">
            <v>0</v>
          </cell>
          <cell r="EP44">
            <v>0</v>
          </cell>
          <cell r="EQ44">
            <v>0</v>
          </cell>
          <cell r="ER44">
            <v>0</v>
          </cell>
          <cell r="ES44">
            <v>0</v>
          </cell>
          <cell r="ET44">
            <v>0</v>
          </cell>
          <cell r="EU44">
            <v>0</v>
          </cell>
          <cell r="EV44" t="str">
            <v/>
          </cell>
          <cell r="EX44">
            <v>0</v>
          </cell>
          <cell r="EY44">
            <v>0</v>
          </cell>
          <cell r="EZ44">
            <v>0</v>
          </cell>
          <cell r="FA44">
            <v>0</v>
          </cell>
          <cell r="FB44">
            <v>0</v>
          </cell>
          <cell r="FC44">
            <v>0</v>
          </cell>
          <cell r="FD44">
            <v>0</v>
          </cell>
          <cell r="FE44">
            <v>0</v>
          </cell>
          <cell r="FF44" t="str">
            <v/>
          </cell>
          <cell r="FH44">
            <v>0</v>
          </cell>
          <cell r="FI44">
            <v>0</v>
          </cell>
          <cell r="FJ44">
            <v>0</v>
          </cell>
          <cell r="FK44">
            <v>0</v>
          </cell>
          <cell r="FL44">
            <v>0</v>
          </cell>
          <cell r="FM44">
            <v>0</v>
          </cell>
          <cell r="FN44">
            <v>0</v>
          </cell>
          <cell r="FO44">
            <v>0</v>
          </cell>
          <cell r="FR44">
            <v>0</v>
          </cell>
          <cell r="FS44">
            <v>0</v>
          </cell>
          <cell r="FT44">
            <v>0</v>
          </cell>
          <cell r="FU44">
            <v>0</v>
          </cell>
          <cell r="FV44">
            <v>0</v>
          </cell>
          <cell r="FW44">
            <v>0</v>
          </cell>
          <cell r="FX44">
            <v>0</v>
          </cell>
          <cell r="FY44">
            <v>0</v>
          </cell>
          <cell r="GB44">
            <v>0</v>
          </cell>
          <cell r="GC44">
            <v>0</v>
          </cell>
          <cell r="GD44">
            <v>0</v>
          </cell>
          <cell r="GE44">
            <v>0</v>
          </cell>
          <cell r="GF44">
            <v>0</v>
          </cell>
          <cell r="GG44">
            <v>0</v>
          </cell>
          <cell r="GH44">
            <v>0</v>
          </cell>
          <cell r="GI44">
            <v>0</v>
          </cell>
          <cell r="GL44">
            <v>0</v>
          </cell>
          <cell r="GM44">
            <v>0</v>
          </cell>
          <cell r="GN44">
            <v>0</v>
          </cell>
          <cell r="GO44">
            <v>0</v>
          </cell>
          <cell r="GP44">
            <v>0</v>
          </cell>
          <cell r="GQ44">
            <v>0</v>
          </cell>
          <cell r="GR44">
            <v>0</v>
          </cell>
          <cell r="GS44">
            <v>0</v>
          </cell>
          <cell r="GT44" t="str">
            <v>C:\\Users\\kenou\\OneDrive\\2019_MNFC_Recettes\\Image\\you-mozzarella.jpg</v>
          </cell>
          <cell r="GU44" t="str">
            <v xml:space="preserve">Bol Multicolore Et Mozzarella </v>
          </cell>
        </row>
        <row r="45">
          <cell r="E45" t="str">
            <v>Boudin &amp; Légumes</v>
          </cell>
          <cell r="F45" t="str">
            <v>Faites revenir le boudin à la poêle ou au four.
Servir avec des légumes vapeur et un filet d'huile.
Servir avec du pain</v>
          </cell>
          <cell r="H45">
            <v>589.4</v>
          </cell>
          <cell r="I45">
            <v>31.099999999999998</v>
          </cell>
          <cell r="J45">
            <v>38.49</v>
          </cell>
          <cell r="K45">
            <v>15.4</v>
          </cell>
          <cell r="L45" t="str">
            <v>Boudin</v>
          </cell>
          <cell r="M45">
            <v>200</v>
          </cell>
          <cell r="N45">
            <v>302</v>
          </cell>
          <cell r="O45">
            <v>21.4</v>
          </cell>
          <cell r="P45">
            <v>21.6</v>
          </cell>
          <cell r="Q45">
            <v>5.2</v>
          </cell>
          <cell r="R45">
            <v>151</v>
          </cell>
          <cell r="S45">
            <v>10.7</v>
          </cell>
          <cell r="T45">
            <v>10.8</v>
          </cell>
          <cell r="U45">
            <v>2.6</v>
          </cell>
          <cell r="V45" t="str">
            <v>Huile D'Olive</v>
          </cell>
          <cell r="W45">
            <v>10</v>
          </cell>
          <cell r="X45">
            <v>80.900000000000006</v>
          </cell>
          <cell r="Y45">
            <v>0</v>
          </cell>
          <cell r="Z45">
            <v>8.99</v>
          </cell>
          <cell r="AA45">
            <v>0</v>
          </cell>
          <cell r="AB45">
            <v>809</v>
          </cell>
          <cell r="AC45">
            <v>0</v>
          </cell>
          <cell r="AD45">
            <v>89.9</v>
          </cell>
          <cell r="AE45">
            <v>0</v>
          </cell>
          <cell r="AF45" t="str">
            <v>Haricot Vert</v>
          </cell>
          <cell r="AG45">
            <v>200</v>
          </cell>
          <cell r="AH45">
            <v>62</v>
          </cell>
          <cell r="AI45">
            <v>4.2</v>
          </cell>
          <cell r="AJ45">
            <v>0.4</v>
          </cell>
          <cell r="AK45">
            <v>7.2</v>
          </cell>
          <cell r="AL45">
            <v>31</v>
          </cell>
          <cell r="AM45">
            <v>2.1</v>
          </cell>
          <cell r="AN45">
            <v>0.2</v>
          </cell>
          <cell r="AO45">
            <v>3.6</v>
          </cell>
          <cell r="AP45" t="str">
            <v>Pain protéiné</v>
          </cell>
          <cell r="AQ45">
            <v>50</v>
          </cell>
          <cell r="AR45">
            <v>144.5</v>
          </cell>
          <cell r="AS45">
            <v>5.5</v>
          </cell>
          <cell r="AT45">
            <v>7.5</v>
          </cell>
          <cell r="AU45">
            <v>3</v>
          </cell>
          <cell r="AV45">
            <v>289</v>
          </cell>
          <cell r="AW45">
            <v>11</v>
          </cell>
          <cell r="AX45">
            <v>15</v>
          </cell>
          <cell r="AY45">
            <v>6</v>
          </cell>
          <cell r="AZ45" t="str">
            <v/>
          </cell>
          <cell r="BB45">
            <v>0</v>
          </cell>
          <cell r="BC45">
            <v>0</v>
          </cell>
          <cell r="BD45">
            <v>0</v>
          </cell>
          <cell r="BE45">
            <v>0</v>
          </cell>
          <cell r="BF45">
            <v>0</v>
          </cell>
          <cell r="BG45">
            <v>0</v>
          </cell>
          <cell r="BH45">
            <v>0</v>
          </cell>
          <cell r="BI45">
            <v>0</v>
          </cell>
          <cell r="BJ45" t="str">
            <v/>
          </cell>
          <cell r="BL45">
            <v>0</v>
          </cell>
          <cell r="BM45">
            <v>0</v>
          </cell>
          <cell r="BN45">
            <v>0</v>
          </cell>
          <cell r="BO45">
            <v>0</v>
          </cell>
          <cell r="BP45">
            <v>0</v>
          </cell>
          <cell r="BQ45">
            <v>0</v>
          </cell>
          <cell r="BR45">
            <v>0</v>
          </cell>
          <cell r="BS45">
            <v>0</v>
          </cell>
          <cell r="BT45" t="str">
            <v/>
          </cell>
          <cell r="BV45">
            <v>0</v>
          </cell>
          <cell r="BW45">
            <v>0</v>
          </cell>
          <cell r="BX45">
            <v>0</v>
          </cell>
          <cell r="BY45">
            <v>0</v>
          </cell>
          <cell r="BZ45">
            <v>0</v>
          </cell>
          <cell r="CA45">
            <v>0</v>
          </cell>
          <cell r="CB45">
            <v>0</v>
          </cell>
          <cell r="CC45">
            <v>0</v>
          </cell>
          <cell r="CD45" t="str">
            <v/>
          </cell>
          <cell r="CF45">
            <v>0</v>
          </cell>
          <cell r="CG45">
            <v>0</v>
          </cell>
          <cell r="CH45">
            <v>0</v>
          </cell>
          <cell r="CI45">
            <v>0</v>
          </cell>
          <cell r="CJ45">
            <v>0</v>
          </cell>
          <cell r="CK45">
            <v>0</v>
          </cell>
          <cell r="CL45">
            <v>0</v>
          </cell>
          <cell r="CM45">
            <v>0</v>
          </cell>
          <cell r="CN45" t="str">
            <v/>
          </cell>
          <cell r="CP45">
            <v>0</v>
          </cell>
          <cell r="CQ45">
            <v>0</v>
          </cell>
          <cell r="CR45">
            <v>0</v>
          </cell>
          <cell r="CS45">
            <v>0</v>
          </cell>
          <cell r="CT45">
            <v>0</v>
          </cell>
          <cell r="CU45">
            <v>0</v>
          </cell>
          <cell r="CV45">
            <v>0</v>
          </cell>
          <cell r="CW45">
            <v>0</v>
          </cell>
          <cell r="CX45" t="str">
            <v/>
          </cell>
          <cell r="CZ45">
            <v>0</v>
          </cell>
          <cell r="DA45">
            <v>0</v>
          </cell>
          <cell r="DB45">
            <v>0</v>
          </cell>
          <cell r="DC45">
            <v>0</v>
          </cell>
          <cell r="DD45">
            <v>0</v>
          </cell>
          <cell r="DE45">
            <v>0</v>
          </cell>
          <cell r="DF45">
            <v>0</v>
          </cell>
          <cell r="DG45">
            <v>0</v>
          </cell>
          <cell r="DH45" t="str">
            <v/>
          </cell>
          <cell r="DJ45">
            <v>0</v>
          </cell>
          <cell r="DK45">
            <v>0</v>
          </cell>
          <cell r="DL45">
            <v>0</v>
          </cell>
          <cell r="DM45">
            <v>0</v>
          </cell>
          <cell r="DN45">
            <v>0</v>
          </cell>
          <cell r="DO45">
            <v>0</v>
          </cell>
          <cell r="DP45">
            <v>0</v>
          </cell>
          <cell r="DQ45">
            <v>0</v>
          </cell>
          <cell r="DR45" t="str">
            <v/>
          </cell>
          <cell r="DT45">
            <v>0</v>
          </cell>
          <cell r="DU45">
            <v>0</v>
          </cell>
          <cell r="DV45">
            <v>0</v>
          </cell>
          <cell r="DW45">
            <v>0</v>
          </cell>
          <cell r="DX45">
            <v>0</v>
          </cell>
          <cell r="DY45">
            <v>0</v>
          </cell>
          <cell r="DZ45">
            <v>0</v>
          </cell>
          <cell r="EA45">
            <v>0</v>
          </cell>
          <cell r="EB45" t="str">
            <v/>
          </cell>
          <cell r="ED45">
            <v>0</v>
          </cell>
          <cell r="EE45">
            <v>0</v>
          </cell>
          <cell r="EF45">
            <v>0</v>
          </cell>
          <cell r="EG45">
            <v>0</v>
          </cell>
          <cell r="EH45">
            <v>0</v>
          </cell>
          <cell r="EI45">
            <v>0</v>
          </cell>
          <cell r="EJ45">
            <v>0</v>
          </cell>
          <cell r="EK45">
            <v>0</v>
          </cell>
          <cell r="EL45" t="str">
            <v/>
          </cell>
          <cell r="EN45">
            <v>0</v>
          </cell>
          <cell r="EO45">
            <v>0</v>
          </cell>
          <cell r="EP45">
            <v>0</v>
          </cell>
          <cell r="EQ45">
            <v>0</v>
          </cell>
          <cell r="ER45">
            <v>0</v>
          </cell>
          <cell r="ES45">
            <v>0</v>
          </cell>
          <cell r="ET45">
            <v>0</v>
          </cell>
          <cell r="EU45">
            <v>0</v>
          </cell>
          <cell r="EV45" t="str">
            <v/>
          </cell>
          <cell r="EX45">
            <v>0</v>
          </cell>
          <cell r="EY45">
            <v>0</v>
          </cell>
          <cell r="EZ45">
            <v>0</v>
          </cell>
          <cell r="FA45">
            <v>0</v>
          </cell>
          <cell r="FB45">
            <v>0</v>
          </cell>
          <cell r="FC45">
            <v>0</v>
          </cell>
          <cell r="FD45">
            <v>0</v>
          </cell>
          <cell r="FE45">
            <v>0</v>
          </cell>
          <cell r="FF45" t="str">
            <v/>
          </cell>
          <cell r="FH45">
            <v>0</v>
          </cell>
          <cell r="FI45">
            <v>0</v>
          </cell>
          <cell r="FJ45">
            <v>0</v>
          </cell>
          <cell r="FK45">
            <v>0</v>
          </cell>
          <cell r="FL45">
            <v>0</v>
          </cell>
          <cell r="FM45">
            <v>0</v>
          </cell>
          <cell r="FN45">
            <v>0</v>
          </cell>
          <cell r="FO45">
            <v>0</v>
          </cell>
          <cell r="FR45">
            <v>0</v>
          </cell>
          <cell r="FS45">
            <v>0</v>
          </cell>
          <cell r="FT45">
            <v>0</v>
          </cell>
          <cell r="FU45">
            <v>0</v>
          </cell>
          <cell r="FV45">
            <v>0</v>
          </cell>
          <cell r="FW45">
            <v>0</v>
          </cell>
          <cell r="FX45">
            <v>0</v>
          </cell>
          <cell r="FY45">
            <v>0</v>
          </cell>
          <cell r="GB45">
            <v>0</v>
          </cell>
          <cell r="GC45">
            <v>0</v>
          </cell>
          <cell r="GD45">
            <v>0</v>
          </cell>
          <cell r="GE45">
            <v>0</v>
          </cell>
          <cell r="GF45">
            <v>0</v>
          </cell>
          <cell r="GG45">
            <v>0</v>
          </cell>
          <cell r="GH45">
            <v>0</v>
          </cell>
          <cell r="GI45">
            <v>0</v>
          </cell>
          <cell r="GL45">
            <v>0</v>
          </cell>
          <cell r="GM45">
            <v>0</v>
          </cell>
          <cell r="GN45">
            <v>0</v>
          </cell>
          <cell r="GO45">
            <v>0</v>
          </cell>
          <cell r="GP45">
            <v>0</v>
          </cell>
          <cell r="GQ45">
            <v>0</v>
          </cell>
          <cell r="GR45">
            <v>0</v>
          </cell>
          <cell r="GS45">
            <v>0</v>
          </cell>
          <cell r="GU45" t="str">
            <v>Boudin &amp; Légumes</v>
          </cell>
        </row>
        <row r="46">
          <cell r="E46" t="str">
            <v>Boudin &amp; Pain</v>
          </cell>
          <cell r="F46" t="str">
            <v>Faire cuire le boudin dans de l'eau chaude ou au four. 
Accompagnez de pain et de légumes verts</v>
          </cell>
          <cell r="H46">
            <v>516</v>
          </cell>
          <cell r="I46">
            <v>32.449999999999996</v>
          </cell>
          <cell r="J46">
            <v>30.000000000000004</v>
          </cell>
          <cell r="K46">
            <v>14.799999999999999</v>
          </cell>
          <cell r="L46" t="str">
            <v>Boudin</v>
          </cell>
          <cell r="M46">
            <v>200</v>
          </cell>
          <cell r="N46">
            <v>302</v>
          </cell>
          <cell r="O46">
            <v>21.4</v>
          </cell>
          <cell r="P46">
            <v>21.6</v>
          </cell>
          <cell r="Q46">
            <v>5.2</v>
          </cell>
          <cell r="R46">
            <v>151</v>
          </cell>
          <cell r="S46">
            <v>10.7</v>
          </cell>
          <cell r="T46">
            <v>10.8</v>
          </cell>
          <cell r="U46">
            <v>2.6</v>
          </cell>
          <cell r="V46" t="str">
            <v>Compote De Pomme</v>
          </cell>
          <cell r="W46">
            <v>50</v>
          </cell>
          <cell r="X46">
            <v>23.5</v>
          </cell>
          <cell r="Y46">
            <v>0.15</v>
          </cell>
          <cell r="Z46">
            <v>0.1</v>
          </cell>
          <cell r="AA46">
            <v>5</v>
          </cell>
          <cell r="AB46">
            <v>47</v>
          </cell>
          <cell r="AC46">
            <v>0.3</v>
          </cell>
          <cell r="AD46">
            <v>0.2</v>
          </cell>
          <cell r="AE46">
            <v>10</v>
          </cell>
          <cell r="AF46" t="str">
            <v>Pain Protéiné</v>
          </cell>
          <cell r="AG46">
            <v>50</v>
          </cell>
          <cell r="AH46">
            <v>144.5</v>
          </cell>
          <cell r="AI46">
            <v>5.5</v>
          </cell>
          <cell r="AJ46">
            <v>7.5</v>
          </cell>
          <cell r="AK46">
            <v>3</v>
          </cell>
          <cell r="AL46">
            <v>289</v>
          </cell>
          <cell r="AM46">
            <v>11</v>
          </cell>
          <cell r="AN46">
            <v>15</v>
          </cell>
          <cell r="AO46">
            <v>6</v>
          </cell>
          <cell r="AP46" t="str">
            <v>Épinard frais</v>
          </cell>
          <cell r="AQ46">
            <v>200</v>
          </cell>
          <cell r="AR46">
            <v>46</v>
          </cell>
          <cell r="AS46">
            <v>5.4</v>
          </cell>
          <cell r="AT46">
            <v>0.8</v>
          </cell>
          <cell r="AU46">
            <v>1.6</v>
          </cell>
          <cell r="AV46">
            <v>23</v>
          </cell>
          <cell r="AW46">
            <v>2.7</v>
          </cell>
          <cell r="AX46">
            <v>0.4</v>
          </cell>
          <cell r="AY46">
            <v>0.8</v>
          </cell>
          <cell r="AZ46" t="str">
            <v/>
          </cell>
          <cell r="BB46">
            <v>0</v>
          </cell>
          <cell r="BC46">
            <v>0</v>
          </cell>
          <cell r="BD46">
            <v>0</v>
          </cell>
          <cell r="BE46">
            <v>0</v>
          </cell>
          <cell r="BF46">
            <v>0</v>
          </cell>
          <cell r="BG46">
            <v>0</v>
          </cell>
          <cell r="BH46">
            <v>0</v>
          </cell>
          <cell r="BI46">
            <v>0</v>
          </cell>
          <cell r="BJ46" t="str">
            <v/>
          </cell>
          <cell r="BL46">
            <v>0</v>
          </cell>
          <cell r="BM46">
            <v>0</v>
          </cell>
          <cell r="BN46">
            <v>0</v>
          </cell>
          <cell r="BO46">
            <v>0</v>
          </cell>
          <cell r="BP46">
            <v>0</v>
          </cell>
          <cell r="BQ46">
            <v>0</v>
          </cell>
          <cell r="BR46">
            <v>0</v>
          </cell>
          <cell r="BS46">
            <v>0</v>
          </cell>
          <cell r="BT46" t="str">
            <v/>
          </cell>
          <cell r="BV46">
            <v>0</v>
          </cell>
          <cell r="BW46">
            <v>0</v>
          </cell>
          <cell r="BX46">
            <v>0</v>
          </cell>
          <cell r="BY46">
            <v>0</v>
          </cell>
          <cell r="BZ46">
            <v>0</v>
          </cell>
          <cell r="CA46">
            <v>0</v>
          </cell>
          <cell r="CB46">
            <v>0</v>
          </cell>
          <cell r="CC46">
            <v>0</v>
          </cell>
          <cell r="CD46" t="str">
            <v/>
          </cell>
          <cell r="CF46">
            <v>0</v>
          </cell>
          <cell r="CG46">
            <v>0</v>
          </cell>
          <cell r="CH46">
            <v>0</v>
          </cell>
          <cell r="CI46">
            <v>0</v>
          </cell>
          <cell r="CJ46">
            <v>0</v>
          </cell>
          <cell r="CK46">
            <v>0</v>
          </cell>
          <cell r="CL46">
            <v>0</v>
          </cell>
          <cell r="CM46">
            <v>0</v>
          </cell>
          <cell r="CN46" t="str">
            <v/>
          </cell>
          <cell r="CP46">
            <v>0</v>
          </cell>
          <cell r="CQ46">
            <v>0</v>
          </cell>
          <cell r="CR46">
            <v>0</v>
          </cell>
          <cell r="CS46">
            <v>0</v>
          </cell>
          <cell r="CT46">
            <v>0</v>
          </cell>
          <cell r="CU46">
            <v>0</v>
          </cell>
          <cell r="CV46">
            <v>0</v>
          </cell>
          <cell r="CW46">
            <v>0</v>
          </cell>
          <cell r="CX46" t="str">
            <v/>
          </cell>
          <cell r="CZ46">
            <v>0</v>
          </cell>
          <cell r="DA46">
            <v>0</v>
          </cell>
          <cell r="DB46">
            <v>0</v>
          </cell>
          <cell r="DC46">
            <v>0</v>
          </cell>
          <cell r="DD46">
            <v>0</v>
          </cell>
          <cell r="DE46">
            <v>0</v>
          </cell>
          <cell r="DF46">
            <v>0</v>
          </cell>
          <cell r="DG46">
            <v>0</v>
          </cell>
          <cell r="DH46" t="str">
            <v/>
          </cell>
          <cell r="DJ46">
            <v>0</v>
          </cell>
          <cell r="DK46">
            <v>0</v>
          </cell>
          <cell r="DL46">
            <v>0</v>
          </cell>
          <cell r="DM46">
            <v>0</v>
          </cell>
          <cell r="DN46">
            <v>0</v>
          </cell>
          <cell r="DO46">
            <v>0</v>
          </cell>
          <cell r="DP46">
            <v>0</v>
          </cell>
          <cell r="DQ46">
            <v>0</v>
          </cell>
          <cell r="DR46" t="str">
            <v/>
          </cell>
          <cell r="DT46">
            <v>0</v>
          </cell>
          <cell r="DU46">
            <v>0</v>
          </cell>
          <cell r="DV46">
            <v>0</v>
          </cell>
          <cell r="DW46">
            <v>0</v>
          </cell>
          <cell r="DX46">
            <v>0</v>
          </cell>
          <cell r="DY46">
            <v>0</v>
          </cell>
          <cell r="DZ46">
            <v>0</v>
          </cell>
          <cell r="EA46">
            <v>0</v>
          </cell>
          <cell r="EB46" t="str">
            <v/>
          </cell>
          <cell r="ED46">
            <v>0</v>
          </cell>
          <cell r="EE46">
            <v>0</v>
          </cell>
          <cell r="EF46">
            <v>0</v>
          </cell>
          <cell r="EG46">
            <v>0</v>
          </cell>
          <cell r="EH46">
            <v>0</v>
          </cell>
          <cell r="EI46">
            <v>0</v>
          </cell>
          <cell r="EJ46">
            <v>0</v>
          </cell>
          <cell r="EK46">
            <v>0</v>
          </cell>
          <cell r="EL46" t="str">
            <v/>
          </cell>
          <cell r="EN46">
            <v>0</v>
          </cell>
          <cell r="EO46">
            <v>0</v>
          </cell>
          <cell r="EP46">
            <v>0</v>
          </cell>
          <cell r="EQ46">
            <v>0</v>
          </cell>
          <cell r="ER46">
            <v>0</v>
          </cell>
          <cell r="ES46">
            <v>0</v>
          </cell>
          <cell r="ET46">
            <v>0</v>
          </cell>
          <cell r="EU46">
            <v>0</v>
          </cell>
          <cell r="EV46" t="str">
            <v/>
          </cell>
          <cell r="EX46">
            <v>0</v>
          </cell>
          <cell r="EY46">
            <v>0</v>
          </cell>
          <cell r="EZ46">
            <v>0</v>
          </cell>
          <cell r="FA46">
            <v>0</v>
          </cell>
          <cell r="FB46">
            <v>0</v>
          </cell>
          <cell r="FC46">
            <v>0</v>
          </cell>
          <cell r="FD46">
            <v>0</v>
          </cell>
          <cell r="FE46">
            <v>0</v>
          </cell>
          <cell r="FF46" t="str">
            <v/>
          </cell>
          <cell r="FH46">
            <v>0</v>
          </cell>
          <cell r="FI46">
            <v>0</v>
          </cell>
          <cell r="FJ46">
            <v>0</v>
          </cell>
          <cell r="FK46">
            <v>0</v>
          </cell>
          <cell r="FL46">
            <v>0</v>
          </cell>
          <cell r="FM46">
            <v>0</v>
          </cell>
          <cell r="FN46">
            <v>0</v>
          </cell>
          <cell r="FO46">
            <v>0</v>
          </cell>
          <cell r="FR46">
            <v>0</v>
          </cell>
          <cell r="FS46">
            <v>0</v>
          </cell>
          <cell r="FT46">
            <v>0</v>
          </cell>
          <cell r="FU46">
            <v>0</v>
          </cell>
          <cell r="FV46">
            <v>0</v>
          </cell>
          <cell r="FW46">
            <v>0</v>
          </cell>
          <cell r="FX46">
            <v>0</v>
          </cell>
          <cell r="FY46">
            <v>0</v>
          </cell>
          <cell r="GB46">
            <v>0</v>
          </cell>
          <cell r="GC46">
            <v>0</v>
          </cell>
          <cell r="GD46">
            <v>0</v>
          </cell>
          <cell r="GE46">
            <v>0</v>
          </cell>
          <cell r="GF46">
            <v>0</v>
          </cell>
          <cell r="GG46">
            <v>0</v>
          </cell>
          <cell r="GH46">
            <v>0</v>
          </cell>
          <cell r="GI46">
            <v>0</v>
          </cell>
          <cell r="GL46">
            <v>0</v>
          </cell>
          <cell r="GM46">
            <v>0</v>
          </cell>
          <cell r="GN46">
            <v>0</v>
          </cell>
          <cell r="GO46">
            <v>0</v>
          </cell>
          <cell r="GP46">
            <v>0</v>
          </cell>
          <cell r="GQ46">
            <v>0</v>
          </cell>
          <cell r="GR46">
            <v>0</v>
          </cell>
          <cell r="GS46">
            <v>0</v>
          </cell>
          <cell r="GU46" t="str">
            <v>Boudin &amp; Pain</v>
          </cell>
        </row>
        <row r="47">
          <cell r="E47" t="str">
            <v>Boules D'Énergie Au Beurre De Cacahuètes</v>
          </cell>
          <cell r="F47" t="str">
            <v xml:space="preserve">Placez tous les ingrédients dans un mixeur (sauf le coco) et réduisez-les en purée jusqu'à obtention d'un mélange crémeux.
À l'aide de vos mains, séparez la pâte en boules de la taille d'une bouchée. 
Roulez-les ensuite dans les flocons de noix de coco jusqu'à ce que les boules en soient recouvertes.
Placez les boules d'énergie dans le réfrigérateur jusqu'à dégustation.
</v>
          </cell>
          <cell r="H47">
            <v>264.5</v>
          </cell>
          <cell r="I47">
            <v>11.75</v>
          </cell>
          <cell r="J47">
            <v>21.044999999999998</v>
          </cell>
          <cell r="K47">
            <v>13.085000000000001</v>
          </cell>
          <cell r="L47" t="str">
            <v>Beurre De Cacahuète</v>
          </cell>
          <cell r="M47">
            <v>20</v>
          </cell>
          <cell r="N47">
            <v>123</v>
          </cell>
          <cell r="O47">
            <v>5.8</v>
          </cell>
          <cell r="P47">
            <v>9.8000000000000007</v>
          </cell>
          <cell r="Q47">
            <v>2.4</v>
          </cell>
          <cell r="R47">
            <v>615</v>
          </cell>
          <cell r="S47">
            <v>29</v>
          </cell>
          <cell r="T47">
            <v>49</v>
          </cell>
          <cell r="U47">
            <v>12</v>
          </cell>
          <cell r="V47" t="str">
            <v>Cacao Maigre</v>
          </cell>
          <cell r="W47">
            <v>15</v>
          </cell>
          <cell r="X47">
            <v>34.200000000000003</v>
          </cell>
          <cell r="Y47">
            <v>2.94</v>
          </cell>
          <cell r="Z47">
            <v>2.0550000000000002</v>
          </cell>
          <cell r="AA47">
            <v>8.6850000000000005</v>
          </cell>
          <cell r="AB47">
            <v>228</v>
          </cell>
          <cell r="AC47">
            <v>19.600000000000001</v>
          </cell>
          <cell r="AD47">
            <v>13.7</v>
          </cell>
          <cell r="AE47">
            <v>57.9</v>
          </cell>
          <cell r="AH47">
            <v>0</v>
          </cell>
          <cell r="AI47">
            <v>0</v>
          </cell>
          <cell r="AJ47">
            <v>0</v>
          </cell>
          <cell r="AK47">
            <v>0</v>
          </cell>
          <cell r="AL47">
            <v>0</v>
          </cell>
          <cell r="AM47">
            <v>0</v>
          </cell>
          <cell r="AN47">
            <v>0</v>
          </cell>
          <cell r="AO47">
            <v>0</v>
          </cell>
          <cell r="AP47" t="str">
            <v>Amande</v>
          </cell>
          <cell r="AQ47">
            <v>10</v>
          </cell>
          <cell r="AR47">
            <v>57.6</v>
          </cell>
          <cell r="AS47">
            <v>2.12</v>
          </cell>
          <cell r="AT47">
            <v>4.99</v>
          </cell>
          <cell r="AU47">
            <v>0.4</v>
          </cell>
          <cell r="AV47">
            <v>576</v>
          </cell>
          <cell r="AW47">
            <v>21.2</v>
          </cell>
          <cell r="AX47">
            <v>49.9</v>
          </cell>
          <cell r="AY47">
            <v>4</v>
          </cell>
          <cell r="AZ47" t="str">
            <v>Noix De Coco</v>
          </cell>
          <cell r="BA47">
            <v>10</v>
          </cell>
          <cell r="BB47">
            <v>49.7</v>
          </cell>
          <cell r="BC47">
            <v>0.89</v>
          </cell>
          <cell r="BD47">
            <v>4.2</v>
          </cell>
          <cell r="BE47">
            <v>1.6</v>
          </cell>
          <cell r="BF47">
            <v>497</v>
          </cell>
          <cell r="BG47">
            <v>8.9</v>
          </cell>
          <cell r="BH47">
            <v>42</v>
          </cell>
          <cell r="BI47">
            <v>16</v>
          </cell>
          <cell r="BJ47" t="str">
            <v/>
          </cell>
          <cell r="BL47">
            <v>0</v>
          </cell>
          <cell r="BM47">
            <v>0</v>
          </cell>
          <cell r="BN47">
            <v>0</v>
          </cell>
          <cell r="BO47">
            <v>0</v>
          </cell>
          <cell r="BP47">
            <v>0</v>
          </cell>
          <cell r="BQ47">
            <v>0</v>
          </cell>
          <cell r="BR47">
            <v>0</v>
          </cell>
          <cell r="BS47">
            <v>0</v>
          </cell>
          <cell r="BT47" t="str">
            <v/>
          </cell>
          <cell r="BV47">
            <v>0</v>
          </cell>
          <cell r="BW47">
            <v>0</v>
          </cell>
          <cell r="BX47">
            <v>0</v>
          </cell>
          <cell r="BY47">
            <v>0</v>
          </cell>
          <cell r="BZ47">
            <v>0</v>
          </cell>
          <cell r="CA47">
            <v>0</v>
          </cell>
          <cell r="CB47">
            <v>0</v>
          </cell>
          <cell r="CC47">
            <v>0</v>
          </cell>
          <cell r="CD47" t="str">
            <v/>
          </cell>
          <cell r="CF47">
            <v>0</v>
          </cell>
          <cell r="CG47">
            <v>0</v>
          </cell>
          <cell r="CH47">
            <v>0</v>
          </cell>
          <cell r="CI47">
            <v>0</v>
          </cell>
          <cell r="CJ47">
            <v>0</v>
          </cell>
          <cell r="CK47">
            <v>0</v>
          </cell>
          <cell r="CL47">
            <v>0</v>
          </cell>
          <cell r="CM47">
            <v>0</v>
          </cell>
          <cell r="CN47" t="str">
            <v/>
          </cell>
          <cell r="CP47">
            <v>0</v>
          </cell>
          <cell r="CQ47">
            <v>0</v>
          </cell>
          <cell r="CR47">
            <v>0</v>
          </cell>
          <cell r="CS47">
            <v>0</v>
          </cell>
          <cell r="CT47">
            <v>0</v>
          </cell>
          <cell r="CU47">
            <v>0</v>
          </cell>
          <cell r="CV47">
            <v>0</v>
          </cell>
          <cell r="CW47">
            <v>0</v>
          </cell>
          <cell r="CX47" t="str">
            <v/>
          </cell>
          <cell r="CZ47">
            <v>0</v>
          </cell>
          <cell r="DA47">
            <v>0</v>
          </cell>
          <cell r="DB47">
            <v>0</v>
          </cell>
          <cell r="DC47">
            <v>0</v>
          </cell>
          <cell r="DD47">
            <v>0</v>
          </cell>
          <cell r="DE47">
            <v>0</v>
          </cell>
          <cell r="DF47">
            <v>0</v>
          </cell>
          <cell r="DG47">
            <v>0</v>
          </cell>
          <cell r="DH47" t="str">
            <v/>
          </cell>
          <cell r="DJ47">
            <v>0</v>
          </cell>
          <cell r="DK47">
            <v>0</v>
          </cell>
          <cell r="DL47">
            <v>0</v>
          </cell>
          <cell r="DM47">
            <v>0</v>
          </cell>
          <cell r="DN47">
            <v>0</v>
          </cell>
          <cell r="DO47">
            <v>0</v>
          </cell>
          <cell r="DP47">
            <v>0</v>
          </cell>
          <cell r="DQ47">
            <v>0</v>
          </cell>
          <cell r="DR47" t="str">
            <v/>
          </cell>
          <cell r="DT47">
            <v>0</v>
          </cell>
          <cell r="DU47">
            <v>0</v>
          </cell>
          <cell r="DV47">
            <v>0</v>
          </cell>
          <cell r="DW47">
            <v>0</v>
          </cell>
          <cell r="DX47">
            <v>0</v>
          </cell>
          <cell r="DY47">
            <v>0</v>
          </cell>
          <cell r="DZ47">
            <v>0</v>
          </cell>
          <cell r="EA47">
            <v>0</v>
          </cell>
          <cell r="EB47" t="str">
            <v/>
          </cell>
          <cell r="ED47">
            <v>0</v>
          </cell>
          <cell r="EE47">
            <v>0</v>
          </cell>
          <cell r="EF47">
            <v>0</v>
          </cell>
          <cell r="EG47">
            <v>0</v>
          </cell>
          <cell r="EH47">
            <v>0</v>
          </cell>
          <cell r="EI47">
            <v>0</v>
          </cell>
          <cell r="EJ47">
            <v>0</v>
          </cell>
          <cell r="EK47">
            <v>0</v>
          </cell>
          <cell r="EL47" t="str">
            <v/>
          </cell>
          <cell r="EN47">
            <v>0</v>
          </cell>
          <cell r="EO47">
            <v>0</v>
          </cell>
          <cell r="EP47">
            <v>0</v>
          </cell>
          <cell r="EQ47">
            <v>0</v>
          </cell>
          <cell r="ER47">
            <v>0</v>
          </cell>
          <cell r="ES47">
            <v>0</v>
          </cell>
          <cell r="ET47">
            <v>0</v>
          </cell>
          <cell r="EU47">
            <v>0</v>
          </cell>
          <cell r="EV47" t="str">
            <v/>
          </cell>
          <cell r="EX47">
            <v>0</v>
          </cell>
          <cell r="EY47">
            <v>0</v>
          </cell>
          <cell r="EZ47">
            <v>0</v>
          </cell>
          <cell r="FA47">
            <v>0</v>
          </cell>
          <cell r="FB47">
            <v>0</v>
          </cell>
          <cell r="FC47">
            <v>0</v>
          </cell>
          <cell r="FD47">
            <v>0</v>
          </cell>
          <cell r="FE47">
            <v>0</v>
          </cell>
          <cell r="FF47" t="str">
            <v/>
          </cell>
          <cell r="FH47">
            <v>0</v>
          </cell>
          <cell r="FI47">
            <v>0</v>
          </cell>
          <cell r="FJ47">
            <v>0</v>
          </cell>
          <cell r="FK47">
            <v>0</v>
          </cell>
          <cell r="FL47">
            <v>0</v>
          </cell>
          <cell r="FM47">
            <v>0</v>
          </cell>
          <cell r="FN47">
            <v>0</v>
          </cell>
          <cell r="FO47">
            <v>0</v>
          </cell>
          <cell r="FR47">
            <v>0</v>
          </cell>
          <cell r="FS47">
            <v>0</v>
          </cell>
          <cell r="FT47">
            <v>0</v>
          </cell>
          <cell r="FU47">
            <v>0</v>
          </cell>
          <cell r="FV47">
            <v>0</v>
          </cell>
          <cell r="FW47">
            <v>0</v>
          </cell>
          <cell r="FX47">
            <v>0</v>
          </cell>
          <cell r="FY47">
            <v>0</v>
          </cell>
          <cell r="GB47">
            <v>0</v>
          </cell>
          <cell r="GC47">
            <v>0</v>
          </cell>
          <cell r="GD47">
            <v>0</v>
          </cell>
          <cell r="GE47">
            <v>0</v>
          </cell>
          <cell r="GF47">
            <v>0</v>
          </cell>
          <cell r="GG47">
            <v>0</v>
          </cell>
          <cell r="GH47">
            <v>0</v>
          </cell>
          <cell r="GI47">
            <v>0</v>
          </cell>
          <cell r="GL47">
            <v>0</v>
          </cell>
          <cell r="GM47">
            <v>0</v>
          </cell>
          <cell r="GN47">
            <v>0</v>
          </cell>
          <cell r="GO47">
            <v>0</v>
          </cell>
          <cell r="GP47">
            <v>0</v>
          </cell>
          <cell r="GQ47">
            <v>0</v>
          </cell>
          <cell r="GR47">
            <v>0</v>
          </cell>
          <cell r="GS47">
            <v>0</v>
          </cell>
          <cell r="GU47" t="str">
            <v>Boules D'Énergie Au Beurre De Cacahuètes</v>
          </cell>
        </row>
        <row r="48">
          <cell r="E48" t="str">
            <v>Boulettes De Viande Au Fromage</v>
          </cell>
          <cell r="F48" t="str">
            <v>Déposez la viande hachée dans un bol et mélangez-la avec un peu de poivre et de paprika.
Coupez la mozzarella en petits dés.
Formez des boulettes de viande et intégrez un morceau de fromage à l’intérieur, puis refermez la boulette.
Cuire les boulettes dans une poêle et saupoudre-les encore d’un peu de paprika.
Servir avec des Légumes et Pâtes</v>
          </cell>
          <cell r="H48">
            <v>370.1</v>
          </cell>
          <cell r="I48">
            <v>18.29</v>
          </cell>
          <cell r="J48">
            <v>14.05</v>
          </cell>
          <cell r="K48">
            <v>7.69</v>
          </cell>
          <cell r="L48" t="str">
            <v>Steak Haché 3%</v>
          </cell>
          <cell r="M48">
            <v>100</v>
          </cell>
          <cell r="N48">
            <v>131</v>
          </cell>
          <cell r="O48">
            <v>1</v>
          </cell>
          <cell r="P48">
            <v>0</v>
          </cell>
          <cell r="Q48">
            <v>0</v>
          </cell>
          <cell r="R48">
            <v>131</v>
          </cell>
          <cell r="S48">
            <v>1</v>
          </cell>
          <cell r="T48">
            <v>0</v>
          </cell>
          <cell r="U48">
            <v>0</v>
          </cell>
          <cell r="V48" t="str">
            <v>Mozzarella</v>
          </cell>
          <cell r="W48">
            <v>70</v>
          </cell>
          <cell r="X48">
            <v>177.1</v>
          </cell>
          <cell r="Y48">
            <v>13.09</v>
          </cell>
          <cell r="Z48">
            <v>13.65</v>
          </cell>
          <cell r="AA48">
            <v>0.49</v>
          </cell>
          <cell r="AB48">
            <v>253</v>
          </cell>
          <cell r="AC48">
            <v>18.7</v>
          </cell>
          <cell r="AD48">
            <v>19.5</v>
          </cell>
          <cell r="AE48">
            <v>0.7</v>
          </cell>
          <cell r="AF48" t="str">
            <v>Epices : Poivre Paprika À Volonté</v>
          </cell>
          <cell r="AH48">
            <v>0</v>
          </cell>
          <cell r="AI48">
            <v>0</v>
          </cell>
          <cell r="AJ48">
            <v>0</v>
          </cell>
          <cell r="AK48">
            <v>0</v>
          </cell>
          <cell r="AL48">
            <v>0</v>
          </cell>
          <cell r="AM48">
            <v>0</v>
          </cell>
          <cell r="AN48">
            <v>0</v>
          </cell>
          <cell r="AO48">
            <v>0</v>
          </cell>
          <cell r="AP48" t="str">
            <v xml:space="preserve">haricot vert </v>
          </cell>
          <cell r="AQ48">
            <v>200</v>
          </cell>
          <cell r="AR48">
            <v>62</v>
          </cell>
          <cell r="AS48">
            <v>4.2</v>
          </cell>
          <cell r="AT48">
            <v>0.4</v>
          </cell>
          <cell r="AU48">
            <v>7.2</v>
          </cell>
          <cell r="AV48">
            <v>31</v>
          </cell>
          <cell r="AW48">
            <v>2.1</v>
          </cell>
          <cell r="AX48">
            <v>0.2</v>
          </cell>
          <cell r="AY48">
            <v>3.6</v>
          </cell>
          <cell r="AZ48" t="str">
            <v>pâtes</v>
          </cell>
          <cell r="BA48">
            <v>40</v>
          </cell>
          <cell r="BB48">
            <v>0</v>
          </cell>
          <cell r="BC48">
            <v>0</v>
          </cell>
          <cell r="BD48">
            <v>0</v>
          </cell>
          <cell r="BE48">
            <v>0</v>
          </cell>
          <cell r="BF48">
            <v>0</v>
          </cell>
          <cell r="BG48">
            <v>0</v>
          </cell>
          <cell r="BH48">
            <v>0</v>
          </cell>
          <cell r="BI48">
            <v>0</v>
          </cell>
          <cell r="BJ48" t="str">
            <v/>
          </cell>
          <cell r="BL48">
            <v>0</v>
          </cell>
          <cell r="BM48">
            <v>0</v>
          </cell>
          <cell r="BN48">
            <v>0</v>
          </cell>
          <cell r="BO48">
            <v>0</v>
          </cell>
          <cell r="BP48">
            <v>0</v>
          </cell>
          <cell r="BQ48">
            <v>0</v>
          </cell>
          <cell r="BR48">
            <v>0</v>
          </cell>
          <cell r="BS48">
            <v>0</v>
          </cell>
          <cell r="BT48" t="str">
            <v/>
          </cell>
          <cell r="BV48">
            <v>0</v>
          </cell>
          <cell r="BW48">
            <v>0</v>
          </cell>
          <cell r="BX48">
            <v>0</v>
          </cell>
          <cell r="BY48">
            <v>0</v>
          </cell>
          <cell r="BZ48">
            <v>0</v>
          </cell>
          <cell r="CA48">
            <v>0</v>
          </cell>
          <cell r="CB48">
            <v>0</v>
          </cell>
          <cell r="CC48">
            <v>0</v>
          </cell>
          <cell r="CD48" t="str">
            <v/>
          </cell>
          <cell r="CF48">
            <v>0</v>
          </cell>
          <cell r="CG48">
            <v>0</v>
          </cell>
          <cell r="CH48">
            <v>0</v>
          </cell>
          <cell r="CI48">
            <v>0</v>
          </cell>
          <cell r="CJ48">
            <v>0</v>
          </cell>
          <cell r="CK48">
            <v>0</v>
          </cell>
          <cell r="CL48">
            <v>0</v>
          </cell>
          <cell r="CM48">
            <v>0</v>
          </cell>
          <cell r="CN48" t="str">
            <v/>
          </cell>
          <cell r="CP48">
            <v>0</v>
          </cell>
          <cell r="CQ48">
            <v>0</v>
          </cell>
          <cell r="CR48">
            <v>0</v>
          </cell>
          <cell r="CS48">
            <v>0</v>
          </cell>
          <cell r="CT48">
            <v>0</v>
          </cell>
          <cell r="CU48">
            <v>0</v>
          </cell>
          <cell r="CV48">
            <v>0</v>
          </cell>
          <cell r="CW48">
            <v>0</v>
          </cell>
          <cell r="CX48" t="str">
            <v/>
          </cell>
          <cell r="CZ48">
            <v>0</v>
          </cell>
          <cell r="DA48">
            <v>0</v>
          </cell>
          <cell r="DB48">
            <v>0</v>
          </cell>
          <cell r="DC48">
            <v>0</v>
          </cell>
          <cell r="DD48">
            <v>0</v>
          </cell>
          <cell r="DE48">
            <v>0</v>
          </cell>
          <cell r="DF48">
            <v>0</v>
          </cell>
          <cell r="DG48">
            <v>0</v>
          </cell>
          <cell r="DH48" t="str">
            <v/>
          </cell>
          <cell r="DJ48">
            <v>0</v>
          </cell>
          <cell r="DK48">
            <v>0</v>
          </cell>
          <cell r="DL48">
            <v>0</v>
          </cell>
          <cell r="DM48">
            <v>0</v>
          </cell>
          <cell r="DN48">
            <v>0</v>
          </cell>
          <cell r="DO48">
            <v>0</v>
          </cell>
          <cell r="DP48">
            <v>0</v>
          </cell>
          <cell r="DQ48">
            <v>0</v>
          </cell>
          <cell r="DR48" t="str">
            <v/>
          </cell>
          <cell r="DT48">
            <v>0</v>
          </cell>
          <cell r="DU48">
            <v>0</v>
          </cell>
          <cell r="DV48">
            <v>0</v>
          </cell>
          <cell r="DW48">
            <v>0</v>
          </cell>
          <cell r="DX48">
            <v>0</v>
          </cell>
          <cell r="DY48">
            <v>0</v>
          </cell>
          <cell r="DZ48">
            <v>0</v>
          </cell>
          <cell r="EA48">
            <v>0</v>
          </cell>
          <cell r="EB48" t="str">
            <v/>
          </cell>
          <cell r="ED48">
            <v>0</v>
          </cell>
          <cell r="EE48">
            <v>0</v>
          </cell>
          <cell r="EF48">
            <v>0</v>
          </cell>
          <cell r="EG48">
            <v>0</v>
          </cell>
          <cell r="EH48">
            <v>0</v>
          </cell>
          <cell r="EI48">
            <v>0</v>
          </cell>
          <cell r="EJ48">
            <v>0</v>
          </cell>
          <cell r="EK48">
            <v>0</v>
          </cell>
          <cell r="EL48" t="str">
            <v/>
          </cell>
          <cell r="EN48">
            <v>0</v>
          </cell>
          <cell r="EO48">
            <v>0</v>
          </cell>
          <cell r="EP48">
            <v>0</v>
          </cell>
          <cell r="EQ48">
            <v>0</v>
          </cell>
          <cell r="ER48">
            <v>0</v>
          </cell>
          <cell r="ES48">
            <v>0</v>
          </cell>
          <cell r="ET48">
            <v>0</v>
          </cell>
          <cell r="EU48">
            <v>0</v>
          </cell>
          <cell r="EV48" t="str">
            <v/>
          </cell>
          <cell r="EX48">
            <v>0</v>
          </cell>
          <cell r="EY48">
            <v>0</v>
          </cell>
          <cell r="EZ48">
            <v>0</v>
          </cell>
          <cell r="FA48">
            <v>0</v>
          </cell>
          <cell r="FB48">
            <v>0</v>
          </cell>
          <cell r="FC48">
            <v>0</v>
          </cell>
          <cell r="FD48">
            <v>0</v>
          </cell>
          <cell r="FE48">
            <v>0</v>
          </cell>
          <cell r="FF48" t="str">
            <v/>
          </cell>
          <cell r="FH48">
            <v>0</v>
          </cell>
          <cell r="FI48">
            <v>0</v>
          </cell>
          <cell r="FJ48">
            <v>0</v>
          </cell>
          <cell r="FK48">
            <v>0</v>
          </cell>
          <cell r="FL48">
            <v>0</v>
          </cell>
          <cell r="FM48">
            <v>0</v>
          </cell>
          <cell r="FN48">
            <v>0</v>
          </cell>
          <cell r="FO48">
            <v>0</v>
          </cell>
          <cell r="FR48">
            <v>0</v>
          </cell>
          <cell r="FS48">
            <v>0</v>
          </cell>
          <cell r="FT48">
            <v>0</v>
          </cell>
          <cell r="FU48">
            <v>0</v>
          </cell>
          <cell r="FV48">
            <v>0</v>
          </cell>
          <cell r="FW48">
            <v>0</v>
          </cell>
          <cell r="FX48">
            <v>0</v>
          </cell>
          <cell r="FY48">
            <v>0</v>
          </cell>
          <cell r="GB48">
            <v>0</v>
          </cell>
          <cell r="GC48">
            <v>0</v>
          </cell>
          <cell r="GD48">
            <v>0</v>
          </cell>
          <cell r="GE48">
            <v>0</v>
          </cell>
          <cell r="GF48">
            <v>0</v>
          </cell>
          <cell r="GG48">
            <v>0</v>
          </cell>
          <cell r="GH48">
            <v>0</v>
          </cell>
          <cell r="GI48">
            <v>0</v>
          </cell>
          <cell r="GL48">
            <v>0</v>
          </cell>
          <cell r="GM48">
            <v>0</v>
          </cell>
          <cell r="GN48">
            <v>0</v>
          </cell>
          <cell r="GO48">
            <v>0</v>
          </cell>
          <cell r="GP48">
            <v>0</v>
          </cell>
          <cell r="GQ48">
            <v>0</v>
          </cell>
          <cell r="GR48">
            <v>0</v>
          </cell>
          <cell r="GS48">
            <v>0</v>
          </cell>
          <cell r="GU48" t="str">
            <v>Boulettes De Viande Au Fromage</v>
          </cell>
        </row>
        <row r="49">
          <cell r="E49" t="str">
            <v>Boulettes De Viande Orientales</v>
          </cell>
          <cell r="F49" t="str">
            <v>Dans une casserole faîtes cuire votre semoule.
Dans un saladier mélangez le steak haché, l’oignon émincé et menthe ciselée, sel, poivre.
Faîtes 4 boulettes avec vos mains.
Dans une poêle avec un ﬁlet d’huile d’olive faîtes cuire vos boulettes et ajoutez les aubergines coupées en cubes .</v>
          </cell>
          <cell r="H49">
            <v>352.75</v>
          </cell>
          <cell r="I49">
            <v>30.605</v>
          </cell>
          <cell r="J49">
            <v>11.18</v>
          </cell>
          <cell r="K49">
            <v>29.07</v>
          </cell>
          <cell r="L49" t="str">
            <v xml:space="preserve">boeuf haché 5% de mg </v>
          </cell>
          <cell r="M49">
            <v>125</v>
          </cell>
          <cell r="N49">
            <v>151.25</v>
          </cell>
          <cell r="O49">
            <v>24.5</v>
          </cell>
          <cell r="P49">
            <v>5.875</v>
          </cell>
          <cell r="Q49">
            <v>0</v>
          </cell>
          <cell r="R49">
            <v>121</v>
          </cell>
          <cell r="S49">
            <v>19.600000000000001</v>
          </cell>
          <cell r="T49">
            <v>4.7</v>
          </cell>
          <cell r="U49">
            <v>0</v>
          </cell>
          <cell r="V49" t="str">
            <v>Menthe</v>
          </cell>
          <cell r="X49">
            <v>0</v>
          </cell>
          <cell r="Y49">
            <v>0</v>
          </cell>
          <cell r="Z49">
            <v>0</v>
          </cell>
          <cell r="AA49">
            <v>0</v>
          </cell>
          <cell r="AB49">
            <v>49</v>
          </cell>
          <cell r="AC49">
            <v>3.8</v>
          </cell>
          <cell r="AD49">
            <v>0.7</v>
          </cell>
          <cell r="AE49">
            <v>5.3</v>
          </cell>
          <cell r="AF49" t="str">
            <v xml:space="preserve">oignon </v>
          </cell>
          <cell r="AG49">
            <v>25</v>
          </cell>
          <cell r="AH49">
            <v>9.75</v>
          </cell>
          <cell r="AI49">
            <v>0.32500000000000001</v>
          </cell>
          <cell r="AJ49">
            <v>0.05</v>
          </cell>
          <cell r="AK49">
            <v>1.75</v>
          </cell>
          <cell r="AL49">
            <v>39</v>
          </cell>
          <cell r="AM49">
            <v>1.3</v>
          </cell>
          <cell r="AN49">
            <v>0.2</v>
          </cell>
          <cell r="AO49">
            <v>7</v>
          </cell>
          <cell r="AP49" t="str">
            <v>Aubergine</v>
          </cell>
          <cell r="AQ49">
            <v>200</v>
          </cell>
          <cell r="AR49">
            <v>46</v>
          </cell>
          <cell r="AS49">
            <v>2</v>
          </cell>
          <cell r="AT49">
            <v>0.4</v>
          </cell>
          <cell r="AU49">
            <v>6.2</v>
          </cell>
          <cell r="AV49">
            <v>23</v>
          </cell>
          <cell r="AW49">
            <v>1</v>
          </cell>
          <cell r="AX49">
            <v>0.2</v>
          </cell>
          <cell r="AY49">
            <v>3.1</v>
          </cell>
          <cell r="AZ49" t="str">
            <v>semoule</v>
          </cell>
          <cell r="BA49">
            <v>30</v>
          </cell>
          <cell r="BB49">
            <v>105.3</v>
          </cell>
          <cell r="BC49">
            <v>3.78</v>
          </cell>
          <cell r="BD49">
            <v>0.36</v>
          </cell>
          <cell r="BE49">
            <v>21.12</v>
          </cell>
          <cell r="BF49">
            <v>351</v>
          </cell>
          <cell r="BG49">
            <v>12.6</v>
          </cell>
          <cell r="BH49">
            <v>1.2</v>
          </cell>
          <cell r="BI49">
            <v>70.400000000000006</v>
          </cell>
          <cell r="BJ49" t="str">
            <v>huile d’olive</v>
          </cell>
          <cell r="BK49">
            <v>5</v>
          </cell>
          <cell r="BL49">
            <v>40.450000000000003</v>
          </cell>
          <cell r="BM49">
            <v>0</v>
          </cell>
          <cell r="BN49">
            <v>4.4950000000000001</v>
          </cell>
          <cell r="BO49">
            <v>0</v>
          </cell>
          <cell r="BP49">
            <v>809</v>
          </cell>
          <cell r="BQ49">
            <v>0</v>
          </cell>
          <cell r="BR49">
            <v>89.9</v>
          </cell>
          <cell r="BS49">
            <v>0</v>
          </cell>
          <cell r="BV49">
            <v>0</v>
          </cell>
          <cell r="BW49">
            <v>0</v>
          </cell>
          <cell r="BX49">
            <v>0</v>
          </cell>
          <cell r="BY49">
            <v>0</v>
          </cell>
          <cell r="BZ49">
            <v>0</v>
          </cell>
          <cell r="CA49">
            <v>0</v>
          </cell>
          <cell r="CB49">
            <v>0</v>
          </cell>
          <cell r="CC49">
            <v>0</v>
          </cell>
          <cell r="CF49">
            <v>0</v>
          </cell>
          <cell r="CG49">
            <v>0</v>
          </cell>
          <cell r="CH49">
            <v>0</v>
          </cell>
          <cell r="CI49">
            <v>0</v>
          </cell>
          <cell r="CJ49">
            <v>0</v>
          </cell>
          <cell r="CK49">
            <v>0</v>
          </cell>
          <cell r="CL49">
            <v>0</v>
          </cell>
          <cell r="CM49">
            <v>0</v>
          </cell>
          <cell r="CP49">
            <v>0</v>
          </cell>
          <cell r="CQ49">
            <v>0</v>
          </cell>
          <cell r="CR49">
            <v>0</v>
          </cell>
          <cell r="CS49">
            <v>0</v>
          </cell>
          <cell r="CT49">
            <v>0</v>
          </cell>
          <cell r="CU49">
            <v>0</v>
          </cell>
          <cell r="CV49">
            <v>0</v>
          </cell>
          <cell r="CW49">
            <v>0</v>
          </cell>
          <cell r="CZ49">
            <v>0</v>
          </cell>
          <cell r="DA49">
            <v>0</v>
          </cell>
          <cell r="DB49">
            <v>0</v>
          </cell>
          <cell r="DC49">
            <v>0</v>
          </cell>
          <cell r="DD49">
            <v>0</v>
          </cell>
          <cell r="DE49">
            <v>0</v>
          </cell>
          <cell r="DF49">
            <v>0</v>
          </cell>
          <cell r="DG49">
            <v>0</v>
          </cell>
          <cell r="DJ49">
            <v>0</v>
          </cell>
          <cell r="DK49">
            <v>0</v>
          </cell>
          <cell r="DL49">
            <v>0</v>
          </cell>
          <cell r="DM49">
            <v>0</v>
          </cell>
          <cell r="DN49">
            <v>0</v>
          </cell>
          <cell r="DO49">
            <v>0</v>
          </cell>
          <cell r="DP49">
            <v>0</v>
          </cell>
          <cell r="DQ49">
            <v>0</v>
          </cell>
          <cell r="DT49">
            <v>0</v>
          </cell>
          <cell r="DU49">
            <v>0</v>
          </cell>
          <cell r="DV49">
            <v>0</v>
          </cell>
          <cell r="DW49">
            <v>0</v>
          </cell>
          <cell r="DX49">
            <v>0</v>
          </cell>
          <cell r="DY49">
            <v>0</v>
          </cell>
          <cell r="DZ49">
            <v>0</v>
          </cell>
          <cell r="EA49">
            <v>0</v>
          </cell>
          <cell r="ED49">
            <v>0</v>
          </cell>
          <cell r="EE49">
            <v>0</v>
          </cell>
          <cell r="EF49">
            <v>0</v>
          </cell>
          <cell r="EG49">
            <v>0</v>
          </cell>
          <cell r="EH49">
            <v>0</v>
          </cell>
          <cell r="EI49">
            <v>0</v>
          </cell>
          <cell r="EJ49">
            <v>0</v>
          </cell>
          <cell r="EK49">
            <v>0</v>
          </cell>
          <cell r="EN49">
            <v>0</v>
          </cell>
          <cell r="EO49">
            <v>0</v>
          </cell>
          <cell r="EP49">
            <v>0</v>
          </cell>
          <cell r="EQ49">
            <v>0</v>
          </cell>
          <cell r="ER49">
            <v>0</v>
          </cell>
          <cell r="ES49">
            <v>0</v>
          </cell>
          <cell r="ET49">
            <v>0</v>
          </cell>
          <cell r="EU49">
            <v>0</v>
          </cell>
          <cell r="EX49">
            <v>0</v>
          </cell>
          <cell r="EY49">
            <v>0</v>
          </cell>
          <cell r="EZ49">
            <v>0</v>
          </cell>
          <cell r="FA49">
            <v>0</v>
          </cell>
          <cell r="FB49">
            <v>0</v>
          </cell>
          <cell r="FC49">
            <v>0</v>
          </cell>
          <cell r="FD49">
            <v>0</v>
          </cell>
          <cell r="FE49">
            <v>0</v>
          </cell>
          <cell r="FH49">
            <v>0</v>
          </cell>
          <cell r="FI49">
            <v>0</v>
          </cell>
          <cell r="FJ49">
            <v>0</v>
          </cell>
          <cell r="FK49">
            <v>0</v>
          </cell>
          <cell r="FL49">
            <v>0</v>
          </cell>
          <cell r="FM49">
            <v>0</v>
          </cell>
          <cell r="FN49">
            <v>0</v>
          </cell>
          <cell r="FO49">
            <v>0</v>
          </cell>
          <cell r="FR49">
            <v>0</v>
          </cell>
          <cell r="FS49">
            <v>0</v>
          </cell>
          <cell r="FT49">
            <v>0</v>
          </cell>
          <cell r="FU49">
            <v>0</v>
          </cell>
          <cell r="FV49">
            <v>0</v>
          </cell>
          <cell r="FW49">
            <v>0</v>
          </cell>
          <cell r="FX49">
            <v>0</v>
          </cell>
          <cell r="FY49">
            <v>0</v>
          </cell>
          <cell r="GB49">
            <v>0</v>
          </cell>
          <cell r="GC49">
            <v>0</v>
          </cell>
          <cell r="GD49">
            <v>0</v>
          </cell>
          <cell r="GE49">
            <v>0</v>
          </cell>
          <cell r="GF49">
            <v>0</v>
          </cell>
          <cell r="GG49">
            <v>0</v>
          </cell>
          <cell r="GH49">
            <v>0</v>
          </cell>
          <cell r="GI49">
            <v>0</v>
          </cell>
          <cell r="GL49">
            <v>0</v>
          </cell>
          <cell r="GM49">
            <v>0</v>
          </cell>
          <cell r="GN49">
            <v>0</v>
          </cell>
          <cell r="GO49">
            <v>0</v>
          </cell>
          <cell r="GP49">
            <v>0</v>
          </cell>
          <cell r="GQ49">
            <v>0</v>
          </cell>
          <cell r="GR49">
            <v>0</v>
          </cell>
          <cell r="GS49">
            <v>0</v>
          </cell>
          <cell r="GU49" t="str">
            <v>Boulettes De Viande Orientales</v>
          </cell>
        </row>
        <row r="50">
          <cell r="E50" t="str">
            <v xml:space="preserve">Boulettes Véganes </v>
          </cell>
          <cell r="F50" t="str">
            <v>Rincez et égouttez tes pois chiches, puis mixez-les jusqu’à l’obtention d’une purée.
Hachez l'oignon et mélangez le avec la purée de pois chiches.
Ajoutez les épices et la farine ; mélangez bien le tout et forme de petites boulettes.
Dans une poêle, chauffez l’huile et cuire les boulettes une dizaine de minutes, en remuant régulièrement afin d’obtenir une cuisson homogène.</v>
          </cell>
          <cell r="H50">
            <v>265.89999999999998</v>
          </cell>
          <cell r="I50">
            <v>11.5</v>
          </cell>
          <cell r="J50">
            <v>7.4250000000000007</v>
          </cell>
          <cell r="K50">
            <v>33.79</v>
          </cell>
          <cell r="L50" t="str">
            <v>Pois Chiche Cuit</v>
          </cell>
          <cell r="M50">
            <v>120</v>
          </cell>
          <cell r="N50">
            <v>157.19999999999999</v>
          </cell>
          <cell r="O50">
            <v>8.8800000000000008</v>
          </cell>
          <cell r="P50">
            <v>2.4</v>
          </cell>
          <cell r="Q50">
            <v>21.24</v>
          </cell>
          <cell r="R50">
            <v>131</v>
          </cell>
          <cell r="S50">
            <v>7.4</v>
          </cell>
          <cell r="T50">
            <v>2</v>
          </cell>
          <cell r="U50">
            <v>17.7</v>
          </cell>
          <cell r="V50" t="str">
            <v>Oignon</v>
          </cell>
          <cell r="W50">
            <v>40</v>
          </cell>
          <cell r="X50">
            <v>15.6</v>
          </cell>
          <cell r="Y50">
            <v>0.52</v>
          </cell>
          <cell r="Z50">
            <v>0.08</v>
          </cell>
          <cell r="AA50">
            <v>2.8</v>
          </cell>
          <cell r="AB50">
            <v>39</v>
          </cell>
          <cell r="AC50">
            <v>1.3</v>
          </cell>
          <cell r="AD50">
            <v>0.2</v>
          </cell>
          <cell r="AE50">
            <v>7</v>
          </cell>
          <cell r="AF50" t="str">
            <v>Farine Complète</v>
          </cell>
          <cell r="AG50">
            <v>15</v>
          </cell>
          <cell r="AH50">
            <v>52.65</v>
          </cell>
          <cell r="AI50">
            <v>2.1</v>
          </cell>
          <cell r="AJ50">
            <v>0.45</v>
          </cell>
          <cell r="AK50">
            <v>9.75</v>
          </cell>
          <cell r="AL50">
            <v>351</v>
          </cell>
          <cell r="AM50">
            <v>14</v>
          </cell>
          <cell r="AN50">
            <v>3</v>
          </cell>
          <cell r="AO50">
            <v>65</v>
          </cell>
          <cell r="AP50" t="str">
            <v>Huile D'Olive</v>
          </cell>
          <cell r="AQ50">
            <v>5</v>
          </cell>
          <cell r="AR50">
            <v>40.450000000000003</v>
          </cell>
          <cell r="AS50">
            <v>0</v>
          </cell>
          <cell r="AT50">
            <v>4.4950000000000001</v>
          </cell>
          <cell r="AU50">
            <v>0</v>
          </cell>
          <cell r="AV50">
            <v>809</v>
          </cell>
          <cell r="AW50">
            <v>0</v>
          </cell>
          <cell r="AX50">
            <v>89.9</v>
          </cell>
          <cell r="AY50">
            <v>0</v>
          </cell>
          <cell r="AZ50" t="str">
            <v>Épices  Basilic Curcuma À Volonté</v>
          </cell>
          <cell r="BB50">
            <v>0</v>
          </cell>
          <cell r="BC50">
            <v>0</v>
          </cell>
          <cell r="BD50">
            <v>0</v>
          </cell>
          <cell r="BE50">
            <v>0</v>
          </cell>
          <cell r="BF50">
            <v>0</v>
          </cell>
          <cell r="BG50">
            <v>0</v>
          </cell>
          <cell r="BH50">
            <v>0</v>
          </cell>
          <cell r="BI50">
            <v>0</v>
          </cell>
          <cell r="BJ50" t="str">
            <v/>
          </cell>
          <cell r="BL50">
            <v>0</v>
          </cell>
          <cell r="BM50">
            <v>0</v>
          </cell>
          <cell r="BN50">
            <v>0</v>
          </cell>
          <cell r="BO50">
            <v>0</v>
          </cell>
          <cell r="BP50">
            <v>0</v>
          </cell>
          <cell r="BQ50">
            <v>0</v>
          </cell>
          <cell r="BR50">
            <v>0</v>
          </cell>
          <cell r="BS50">
            <v>0</v>
          </cell>
          <cell r="BT50" t="str">
            <v/>
          </cell>
          <cell r="BV50">
            <v>0</v>
          </cell>
          <cell r="BW50">
            <v>0</v>
          </cell>
          <cell r="BX50">
            <v>0</v>
          </cell>
          <cell r="BY50">
            <v>0</v>
          </cell>
          <cell r="BZ50">
            <v>0</v>
          </cell>
          <cell r="CA50">
            <v>0</v>
          </cell>
          <cell r="CB50">
            <v>0</v>
          </cell>
          <cell r="CC50">
            <v>0</v>
          </cell>
          <cell r="CD50" t="str">
            <v/>
          </cell>
          <cell r="CF50">
            <v>0</v>
          </cell>
          <cell r="CG50">
            <v>0</v>
          </cell>
          <cell r="CH50">
            <v>0</v>
          </cell>
          <cell r="CI50">
            <v>0</v>
          </cell>
          <cell r="CJ50">
            <v>0</v>
          </cell>
          <cell r="CK50">
            <v>0</v>
          </cell>
          <cell r="CL50">
            <v>0</v>
          </cell>
          <cell r="CM50">
            <v>0</v>
          </cell>
          <cell r="CN50" t="str">
            <v/>
          </cell>
          <cell r="CP50">
            <v>0</v>
          </cell>
          <cell r="CQ50">
            <v>0</v>
          </cell>
          <cell r="CR50">
            <v>0</v>
          </cell>
          <cell r="CS50">
            <v>0</v>
          </cell>
          <cell r="CT50">
            <v>0</v>
          </cell>
          <cell r="CU50">
            <v>0</v>
          </cell>
          <cell r="CV50">
            <v>0</v>
          </cell>
          <cell r="CW50">
            <v>0</v>
          </cell>
          <cell r="CX50" t="str">
            <v/>
          </cell>
          <cell r="CZ50">
            <v>0</v>
          </cell>
          <cell r="DA50">
            <v>0</v>
          </cell>
          <cell r="DB50">
            <v>0</v>
          </cell>
          <cell r="DC50">
            <v>0</v>
          </cell>
          <cell r="DD50">
            <v>0</v>
          </cell>
          <cell r="DE50">
            <v>0</v>
          </cell>
          <cell r="DF50">
            <v>0</v>
          </cell>
          <cell r="DG50">
            <v>0</v>
          </cell>
          <cell r="DH50" t="str">
            <v/>
          </cell>
          <cell r="DJ50">
            <v>0</v>
          </cell>
          <cell r="DK50">
            <v>0</v>
          </cell>
          <cell r="DL50">
            <v>0</v>
          </cell>
          <cell r="DM50">
            <v>0</v>
          </cell>
          <cell r="DN50">
            <v>0</v>
          </cell>
          <cell r="DO50">
            <v>0</v>
          </cell>
          <cell r="DP50">
            <v>0</v>
          </cell>
          <cell r="DQ50">
            <v>0</v>
          </cell>
          <cell r="DR50" t="str">
            <v/>
          </cell>
          <cell r="DT50">
            <v>0</v>
          </cell>
          <cell r="DU50">
            <v>0</v>
          </cell>
          <cell r="DV50">
            <v>0</v>
          </cell>
          <cell r="DW50">
            <v>0</v>
          </cell>
          <cell r="DX50">
            <v>0</v>
          </cell>
          <cell r="DY50">
            <v>0</v>
          </cell>
          <cell r="DZ50">
            <v>0</v>
          </cell>
          <cell r="EA50">
            <v>0</v>
          </cell>
          <cell r="EB50" t="str">
            <v/>
          </cell>
          <cell r="ED50">
            <v>0</v>
          </cell>
          <cell r="EE50">
            <v>0</v>
          </cell>
          <cell r="EF50">
            <v>0</v>
          </cell>
          <cell r="EG50">
            <v>0</v>
          </cell>
          <cell r="EH50">
            <v>0</v>
          </cell>
          <cell r="EI50">
            <v>0</v>
          </cell>
          <cell r="EJ50">
            <v>0</v>
          </cell>
          <cell r="EK50">
            <v>0</v>
          </cell>
          <cell r="EL50" t="str">
            <v/>
          </cell>
          <cell r="EN50">
            <v>0</v>
          </cell>
          <cell r="EO50">
            <v>0</v>
          </cell>
          <cell r="EP50">
            <v>0</v>
          </cell>
          <cell r="EQ50">
            <v>0</v>
          </cell>
          <cell r="ER50">
            <v>0</v>
          </cell>
          <cell r="ES50">
            <v>0</v>
          </cell>
          <cell r="ET50">
            <v>0</v>
          </cell>
          <cell r="EU50">
            <v>0</v>
          </cell>
          <cell r="EV50" t="str">
            <v/>
          </cell>
          <cell r="EX50">
            <v>0</v>
          </cell>
          <cell r="EY50">
            <v>0</v>
          </cell>
          <cell r="EZ50">
            <v>0</v>
          </cell>
          <cell r="FA50">
            <v>0</v>
          </cell>
          <cell r="FB50">
            <v>0</v>
          </cell>
          <cell r="FC50">
            <v>0</v>
          </cell>
          <cell r="FD50">
            <v>0</v>
          </cell>
          <cell r="FE50">
            <v>0</v>
          </cell>
          <cell r="FF50" t="str">
            <v/>
          </cell>
          <cell r="FH50">
            <v>0</v>
          </cell>
          <cell r="FI50">
            <v>0</v>
          </cell>
          <cell r="FJ50">
            <v>0</v>
          </cell>
          <cell r="FK50">
            <v>0</v>
          </cell>
          <cell r="FL50">
            <v>0</v>
          </cell>
          <cell r="FM50">
            <v>0</v>
          </cell>
          <cell r="FN50">
            <v>0</v>
          </cell>
          <cell r="FO50">
            <v>0</v>
          </cell>
          <cell r="FR50">
            <v>0</v>
          </cell>
          <cell r="FS50">
            <v>0</v>
          </cell>
          <cell r="FT50">
            <v>0</v>
          </cell>
          <cell r="FU50">
            <v>0</v>
          </cell>
          <cell r="FV50">
            <v>0</v>
          </cell>
          <cell r="FW50">
            <v>0</v>
          </cell>
          <cell r="FX50">
            <v>0</v>
          </cell>
          <cell r="FY50">
            <v>0</v>
          </cell>
          <cell r="GB50">
            <v>0</v>
          </cell>
          <cell r="GC50">
            <v>0</v>
          </cell>
          <cell r="GD50">
            <v>0</v>
          </cell>
          <cell r="GE50">
            <v>0</v>
          </cell>
          <cell r="GF50">
            <v>0</v>
          </cell>
          <cell r="GG50">
            <v>0</v>
          </cell>
          <cell r="GH50">
            <v>0</v>
          </cell>
          <cell r="GI50">
            <v>0</v>
          </cell>
          <cell r="GL50">
            <v>0</v>
          </cell>
          <cell r="GM50">
            <v>0</v>
          </cell>
          <cell r="GN50">
            <v>0</v>
          </cell>
          <cell r="GO50">
            <v>0</v>
          </cell>
          <cell r="GP50">
            <v>0</v>
          </cell>
          <cell r="GQ50">
            <v>0</v>
          </cell>
          <cell r="GR50">
            <v>0</v>
          </cell>
          <cell r="GS50">
            <v>0</v>
          </cell>
          <cell r="GU50" t="str">
            <v xml:space="preserve">Boulettes Véganes </v>
          </cell>
        </row>
        <row r="51">
          <cell r="E51" t="str">
            <v xml:space="preserve">Bounty Healthy </v>
          </cell>
          <cell r="F51" t="str">
            <v>Dans une casserole, faites chauffer l’huile
Dans un saladier, versez la noix de coco râpée et mélangez la avec l’huile fondue, le sirop d’érable et l’arôme vanille.
Répartir le mélange dans des petits moules (de préférence des moules à financiers rectangulaires en silicone) ; réservez au frais pendant une bonne heure.
Pour l’enrobage des Bounty : démoulez les barres de noix de coco et trempez-les unes à une dans le chocolat (préalablement fondu au bain-marie), en faisant attention de bien les enrober entièrement ! 
Répétez l’opération une deuxième fois pour avoir une couche d’enrobage plus épaisse.
Mettez-les au frais pour durcir.</v>
          </cell>
          <cell r="G51" t="str">
            <v>Prendre de l'huile de coco si possible</v>
          </cell>
          <cell r="H51">
            <v>151.56666666666666</v>
          </cell>
          <cell r="I51">
            <v>2.14</v>
          </cell>
          <cell r="J51">
            <v>13.299999999999999</v>
          </cell>
          <cell r="K51">
            <v>4.2416666666666671</v>
          </cell>
          <cell r="L51" t="str">
            <v>Noix De Coco</v>
          </cell>
          <cell r="M51">
            <v>10</v>
          </cell>
          <cell r="N51">
            <v>49.7</v>
          </cell>
          <cell r="O51">
            <v>0.89</v>
          </cell>
          <cell r="P51">
            <v>4.2</v>
          </cell>
          <cell r="Q51">
            <v>1.6</v>
          </cell>
          <cell r="R51">
            <v>497</v>
          </cell>
          <cell r="S51">
            <v>8.9</v>
          </cell>
          <cell r="T51">
            <v>42</v>
          </cell>
          <cell r="U51">
            <v>16</v>
          </cell>
          <cell r="V51" t="str">
            <v>Huile</v>
          </cell>
          <cell r="W51">
            <v>5</v>
          </cell>
          <cell r="X51">
            <v>40.5</v>
          </cell>
          <cell r="Y51">
            <v>0</v>
          </cell>
          <cell r="Z51">
            <v>4.5</v>
          </cell>
          <cell r="AA51">
            <v>0</v>
          </cell>
          <cell r="AB51">
            <v>810</v>
          </cell>
          <cell r="AC51">
            <v>0</v>
          </cell>
          <cell r="AD51">
            <v>90</v>
          </cell>
          <cell r="AE51">
            <v>0</v>
          </cell>
          <cell r="AF51" t="str">
            <v>Sirop D'Érable</v>
          </cell>
          <cell r="AG51">
            <v>0.83333333333333337</v>
          </cell>
          <cell r="AH51">
            <v>2.9666666666666668</v>
          </cell>
          <cell r="AI51">
            <v>0</v>
          </cell>
          <cell r="AJ51">
            <v>0</v>
          </cell>
          <cell r="AK51">
            <v>0.7416666666666667</v>
          </cell>
          <cell r="AL51">
            <v>356</v>
          </cell>
          <cell r="AM51">
            <v>0</v>
          </cell>
          <cell r="AN51">
            <v>0</v>
          </cell>
          <cell r="AO51">
            <v>89</v>
          </cell>
          <cell r="AP51" t="str">
            <v>Chocolat Noir 85%</v>
          </cell>
          <cell r="AQ51">
            <v>10</v>
          </cell>
          <cell r="AR51">
            <v>58.4</v>
          </cell>
          <cell r="AS51">
            <v>1.25</v>
          </cell>
          <cell r="AT51">
            <v>4.5999999999999996</v>
          </cell>
          <cell r="AU51">
            <v>1.9</v>
          </cell>
          <cell r="AV51">
            <v>584</v>
          </cell>
          <cell r="AW51">
            <v>12.5</v>
          </cell>
          <cell r="AX51">
            <v>46</v>
          </cell>
          <cell r="AY51">
            <v>19</v>
          </cell>
          <cell r="AZ51" t="str">
            <v/>
          </cell>
          <cell r="BB51">
            <v>0</v>
          </cell>
          <cell r="BC51">
            <v>0</v>
          </cell>
          <cell r="BD51">
            <v>0</v>
          </cell>
          <cell r="BE51">
            <v>0</v>
          </cell>
          <cell r="BF51">
            <v>0</v>
          </cell>
          <cell r="BG51">
            <v>0</v>
          </cell>
          <cell r="BH51">
            <v>0</v>
          </cell>
          <cell r="BI51">
            <v>0</v>
          </cell>
          <cell r="BJ51" t="str">
            <v/>
          </cell>
          <cell r="BL51">
            <v>0</v>
          </cell>
          <cell r="BM51">
            <v>0</v>
          </cell>
          <cell r="BN51">
            <v>0</v>
          </cell>
          <cell r="BO51">
            <v>0</v>
          </cell>
          <cell r="BP51">
            <v>0</v>
          </cell>
          <cell r="BQ51">
            <v>0</v>
          </cell>
          <cell r="BR51">
            <v>0</v>
          </cell>
          <cell r="BS51">
            <v>0</v>
          </cell>
          <cell r="BT51" t="str">
            <v/>
          </cell>
          <cell r="BV51">
            <v>0</v>
          </cell>
          <cell r="BW51">
            <v>0</v>
          </cell>
          <cell r="BX51">
            <v>0</v>
          </cell>
          <cell r="BY51">
            <v>0</v>
          </cell>
          <cell r="BZ51">
            <v>0</v>
          </cell>
          <cell r="CA51">
            <v>0</v>
          </cell>
          <cell r="CB51">
            <v>0</v>
          </cell>
          <cell r="CC51">
            <v>0</v>
          </cell>
          <cell r="CD51" t="str">
            <v/>
          </cell>
          <cell r="CF51">
            <v>0</v>
          </cell>
          <cell r="CG51">
            <v>0</v>
          </cell>
          <cell r="CH51">
            <v>0</v>
          </cell>
          <cell r="CI51">
            <v>0</v>
          </cell>
          <cell r="CJ51">
            <v>0</v>
          </cell>
          <cell r="CK51">
            <v>0</v>
          </cell>
          <cell r="CL51">
            <v>0</v>
          </cell>
          <cell r="CM51">
            <v>0</v>
          </cell>
          <cell r="CN51" t="str">
            <v/>
          </cell>
          <cell r="CP51">
            <v>0</v>
          </cell>
          <cell r="CQ51">
            <v>0</v>
          </cell>
          <cell r="CR51">
            <v>0</v>
          </cell>
          <cell r="CS51">
            <v>0</v>
          </cell>
          <cell r="CT51">
            <v>0</v>
          </cell>
          <cell r="CU51">
            <v>0</v>
          </cell>
          <cell r="CV51">
            <v>0</v>
          </cell>
          <cell r="CW51">
            <v>0</v>
          </cell>
          <cell r="CX51" t="str">
            <v/>
          </cell>
          <cell r="CZ51">
            <v>0</v>
          </cell>
          <cell r="DA51">
            <v>0</v>
          </cell>
          <cell r="DB51">
            <v>0</v>
          </cell>
          <cell r="DC51">
            <v>0</v>
          </cell>
          <cell r="DD51">
            <v>0</v>
          </cell>
          <cell r="DE51">
            <v>0</v>
          </cell>
          <cell r="DF51">
            <v>0</v>
          </cell>
          <cell r="DG51">
            <v>0</v>
          </cell>
          <cell r="DH51" t="str">
            <v/>
          </cell>
          <cell r="DJ51">
            <v>0</v>
          </cell>
          <cell r="DK51">
            <v>0</v>
          </cell>
          <cell r="DL51">
            <v>0</v>
          </cell>
          <cell r="DM51">
            <v>0</v>
          </cell>
          <cell r="DN51">
            <v>0</v>
          </cell>
          <cell r="DO51">
            <v>0</v>
          </cell>
          <cell r="DP51">
            <v>0</v>
          </cell>
          <cell r="DQ51">
            <v>0</v>
          </cell>
          <cell r="DR51" t="str">
            <v/>
          </cell>
          <cell r="DT51">
            <v>0</v>
          </cell>
          <cell r="DU51">
            <v>0</v>
          </cell>
          <cell r="DV51">
            <v>0</v>
          </cell>
          <cell r="DW51">
            <v>0</v>
          </cell>
          <cell r="DX51">
            <v>0</v>
          </cell>
          <cell r="DY51">
            <v>0</v>
          </cell>
          <cell r="DZ51">
            <v>0</v>
          </cell>
          <cell r="EA51">
            <v>0</v>
          </cell>
          <cell r="EB51" t="str">
            <v/>
          </cell>
          <cell r="ED51">
            <v>0</v>
          </cell>
          <cell r="EE51">
            <v>0</v>
          </cell>
          <cell r="EF51">
            <v>0</v>
          </cell>
          <cell r="EG51">
            <v>0</v>
          </cell>
          <cell r="EH51">
            <v>0</v>
          </cell>
          <cell r="EI51">
            <v>0</v>
          </cell>
          <cell r="EJ51">
            <v>0</v>
          </cell>
          <cell r="EK51">
            <v>0</v>
          </cell>
          <cell r="EL51" t="str">
            <v/>
          </cell>
          <cell r="EN51">
            <v>0</v>
          </cell>
          <cell r="EO51">
            <v>0</v>
          </cell>
          <cell r="EP51">
            <v>0</v>
          </cell>
          <cell r="EQ51">
            <v>0</v>
          </cell>
          <cell r="ER51">
            <v>0</v>
          </cell>
          <cell r="ES51">
            <v>0</v>
          </cell>
          <cell r="ET51">
            <v>0</v>
          </cell>
          <cell r="EU51">
            <v>0</v>
          </cell>
          <cell r="EV51" t="str">
            <v/>
          </cell>
          <cell r="EX51">
            <v>0</v>
          </cell>
          <cell r="EY51">
            <v>0</v>
          </cell>
          <cell r="EZ51">
            <v>0</v>
          </cell>
          <cell r="FA51">
            <v>0</v>
          </cell>
          <cell r="FB51">
            <v>0</v>
          </cell>
          <cell r="FC51">
            <v>0</v>
          </cell>
          <cell r="FD51">
            <v>0</v>
          </cell>
          <cell r="FE51">
            <v>0</v>
          </cell>
          <cell r="FF51" t="str">
            <v/>
          </cell>
          <cell r="FH51">
            <v>0</v>
          </cell>
          <cell r="FI51">
            <v>0</v>
          </cell>
          <cell r="FJ51">
            <v>0</v>
          </cell>
          <cell r="FK51">
            <v>0</v>
          </cell>
          <cell r="FL51">
            <v>0</v>
          </cell>
          <cell r="FM51">
            <v>0</v>
          </cell>
          <cell r="FN51">
            <v>0</v>
          </cell>
          <cell r="FO51">
            <v>0</v>
          </cell>
          <cell r="FR51">
            <v>0</v>
          </cell>
          <cell r="FS51">
            <v>0</v>
          </cell>
          <cell r="FT51">
            <v>0</v>
          </cell>
          <cell r="FU51">
            <v>0</v>
          </cell>
          <cell r="FV51">
            <v>0</v>
          </cell>
          <cell r="FW51">
            <v>0</v>
          </cell>
          <cell r="FX51">
            <v>0</v>
          </cell>
          <cell r="FY51">
            <v>0</v>
          </cell>
          <cell r="GB51">
            <v>0</v>
          </cell>
          <cell r="GC51">
            <v>0</v>
          </cell>
          <cell r="GD51">
            <v>0</v>
          </cell>
          <cell r="GE51">
            <v>0</v>
          </cell>
          <cell r="GF51">
            <v>0</v>
          </cell>
          <cell r="GG51">
            <v>0</v>
          </cell>
          <cell r="GH51">
            <v>0</v>
          </cell>
          <cell r="GI51">
            <v>0</v>
          </cell>
          <cell r="GL51">
            <v>0</v>
          </cell>
          <cell r="GM51">
            <v>0</v>
          </cell>
          <cell r="GN51">
            <v>0</v>
          </cell>
          <cell r="GO51">
            <v>0</v>
          </cell>
          <cell r="GP51">
            <v>0</v>
          </cell>
          <cell r="GQ51">
            <v>0</v>
          </cell>
          <cell r="GR51">
            <v>0</v>
          </cell>
          <cell r="GS51">
            <v>0</v>
          </cell>
          <cell r="GU51" t="str">
            <v xml:space="preserve">Bounty Healthy </v>
          </cell>
        </row>
        <row r="52">
          <cell r="E52" t="str">
            <v>Bowl Cake</v>
          </cell>
          <cell r="F52" t="str">
            <v>Dans un bol mélangez tous les ingrédients sauf le chocolat.
Enfoncez le chocolat au centre du bol à l'intérieur de la mixture. Mettez au micro ondes 3 minutes à puissance maximale. Retournez votre bol dans une assiette.</v>
          </cell>
          <cell r="H52">
            <v>485.9</v>
          </cell>
          <cell r="I52">
            <v>20.865000000000002</v>
          </cell>
          <cell r="J52">
            <v>19.615000000000002</v>
          </cell>
          <cell r="K52">
            <v>52.854999999999997</v>
          </cell>
          <cell r="L52" t="str">
            <v>Avoine flocons</v>
          </cell>
          <cell r="M52">
            <v>35</v>
          </cell>
          <cell r="N52">
            <v>130.19999999999999</v>
          </cell>
          <cell r="O52">
            <v>4.7249999999999996</v>
          </cell>
          <cell r="P52">
            <v>2.625</v>
          </cell>
          <cell r="Q52">
            <v>20.125</v>
          </cell>
          <cell r="R52">
            <v>372</v>
          </cell>
          <cell r="S52">
            <v>13.5</v>
          </cell>
          <cell r="T52">
            <v>7.5</v>
          </cell>
          <cell r="U52">
            <v>57.5</v>
          </cell>
          <cell r="V52" t="str">
            <v>Œuf</v>
          </cell>
          <cell r="W52">
            <v>100</v>
          </cell>
          <cell r="X52">
            <v>142</v>
          </cell>
          <cell r="Y52">
            <v>11.9</v>
          </cell>
          <cell r="Z52">
            <v>10.3</v>
          </cell>
          <cell r="AA52">
            <v>0.3</v>
          </cell>
          <cell r="AB52">
            <v>142</v>
          </cell>
          <cell r="AC52">
            <v>11.9</v>
          </cell>
          <cell r="AD52">
            <v>10.3</v>
          </cell>
          <cell r="AE52">
            <v>0.3</v>
          </cell>
          <cell r="AF52" t="str">
            <v>banane</v>
          </cell>
          <cell r="AG52">
            <v>100</v>
          </cell>
          <cell r="AH52">
            <v>95</v>
          </cell>
          <cell r="AI52">
            <v>1.1000000000000001</v>
          </cell>
          <cell r="AJ52">
            <v>0.3</v>
          </cell>
          <cell r="AK52">
            <v>21</v>
          </cell>
          <cell r="AL52">
            <v>95</v>
          </cell>
          <cell r="AM52">
            <v>1.1000000000000001</v>
          </cell>
          <cell r="AN52">
            <v>0.3</v>
          </cell>
          <cell r="AO52">
            <v>21</v>
          </cell>
          <cell r="AP52" t="str">
            <v>Lait Protéiné</v>
          </cell>
          <cell r="AQ52">
            <v>30</v>
          </cell>
          <cell r="AR52">
            <v>11.7</v>
          </cell>
          <cell r="AS52">
            <v>2.1</v>
          </cell>
          <cell r="AT52">
            <v>0.03</v>
          </cell>
          <cell r="AU52">
            <v>0.75</v>
          </cell>
          <cell r="AV52">
            <v>39</v>
          </cell>
          <cell r="AW52">
            <v>7</v>
          </cell>
          <cell r="AX52">
            <v>0.1</v>
          </cell>
          <cell r="AY52">
            <v>2.5</v>
          </cell>
          <cell r="AZ52" t="str">
            <v>levure chimique</v>
          </cell>
          <cell r="BA52">
            <v>5</v>
          </cell>
          <cell r="BB52">
            <v>0</v>
          </cell>
          <cell r="BC52">
            <v>0</v>
          </cell>
          <cell r="BD52">
            <v>0</v>
          </cell>
          <cell r="BE52">
            <v>0</v>
          </cell>
          <cell r="BF52">
            <v>0</v>
          </cell>
          <cell r="BG52">
            <v>0</v>
          </cell>
          <cell r="BH52">
            <v>0</v>
          </cell>
          <cell r="BI52">
            <v>0</v>
          </cell>
          <cell r="BJ52" t="str">
            <v>chocolat noir</v>
          </cell>
          <cell r="BK52">
            <v>20</v>
          </cell>
          <cell r="BL52">
            <v>107</v>
          </cell>
          <cell r="BM52">
            <v>1.04</v>
          </cell>
          <cell r="BN52">
            <v>6.36</v>
          </cell>
          <cell r="BO52">
            <v>10.68</v>
          </cell>
          <cell r="BP52">
            <v>535</v>
          </cell>
          <cell r="BQ52">
            <v>5.2</v>
          </cell>
          <cell r="BR52">
            <v>31.8</v>
          </cell>
          <cell r="BS52">
            <v>53.4</v>
          </cell>
          <cell r="BV52">
            <v>0</v>
          </cell>
          <cell r="BW52">
            <v>0</v>
          </cell>
          <cell r="BX52">
            <v>0</v>
          </cell>
          <cell r="BY52">
            <v>0</v>
          </cell>
          <cell r="BZ52">
            <v>0</v>
          </cell>
          <cell r="CA52">
            <v>0</v>
          </cell>
          <cell r="CB52">
            <v>0</v>
          </cell>
          <cell r="CC52">
            <v>0</v>
          </cell>
          <cell r="CF52">
            <v>0</v>
          </cell>
          <cell r="CG52">
            <v>0</v>
          </cell>
          <cell r="CH52">
            <v>0</v>
          </cell>
          <cell r="CI52">
            <v>0</v>
          </cell>
          <cell r="CJ52">
            <v>0</v>
          </cell>
          <cell r="CK52">
            <v>0</v>
          </cell>
          <cell r="CL52">
            <v>0</v>
          </cell>
          <cell r="CM52">
            <v>0</v>
          </cell>
          <cell r="CP52">
            <v>0</v>
          </cell>
          <cell r="CQ52">
            <v>0</v>
          </cell>
          <cell r="CR52">
            <v>0</v>
          </cell>
          <cell r="CS52">
            <v>0</v>
          </cell>
          <cell r="CT52">
            <v>0</v>
          </cell>
          <cell r="CU52">
            <v>0</v>
          </cell>
          <cell r="CV52">
            <v>0</v>
          </cell>
          <cell r="CW52">
            <v>0</v>
          </cell>
          <cell r="CZ52">
            <v>0</v>
          </cell>
          <cell r="DA52">
            <v>0</v>
          </cell>
          <cell r="DB52">
            <v>0</v>
          </cell>
          <cell r="DC52">
            <v>0</v>
          </cell>
          <cell r="DD52">
            <v>0</v>
          </cell>
          <cell r="DE52">
            <v>0</v>
          </cell>
          <cell r="DF52">
            <v>0</v>
          </cell>
          <cell r="DG52">
            <v>0</v>
          </cell>
          <cell r="DJ52">
            <v>0</v>
          </cell>
          <cell r="DK52">
            <v>0</v>
          </cell>
          <cell r="DL52">
            <v>0</v>
          </cell>
          <cell r="DM52">
            <v>0</v>
          </cell>
          <cell r="DN52">
            <v>0</v>
          </cell>
          <cell r="DO52">
            <v>0</v>
          </cell>
          <cell r="DP52">
            <v>0</v>
          </cell>
          <cell r="DQ52">
            <v>0</v>
          </cell>
          <cell r="DT52">
            <v>0</v>
          </cell>
          <cell r="DU52">
            <v>0</v>
          </cell>
          <cell r="DV52">
            <v>0</v>
          </cell>
          <cell r="DW52">
            <v>0</v>
          </cell>
          <cell r="DX52">
            <v>0</v>
          </cell>
          <cell r="DY52">
            <v>0</v>
          </cell>
          <cell r="DZ52">
            <v>0</v>
          </cell>
          <cell r="EA52">
            <v>0</v>
          </cell>
          <cell r="ED52">
            <v>0</v>
          </cell>
          <cell r="EE52">
            <v>0</v>
          </cell>
          <cell r="EF52">
            <v>0</v>
          </cell>
          <cell r="EG52">
            <v>0</v>
          </cell>
          <cell r="EH52">
            <v>0</v>
          </cell>
          <cell r="EI52">
            <v>0</v>
          </cell>
          <cell r="EJ52">
            <v>0</v>
          </cell>
          <cell r="EK52">
            <v>0</v>
          </cell>
          <cell r="EN52">
            <v>0</v>
          </cell>
          <cell r="EO52">
            <v>0</v>
          </cell>
          <cell r="EP52">
            <v>0</v>
          </cell>
          <cell r="EQ52">
            <v>0</v>
          </cell>
          <cell r="ER52">
            <v>0</v>
          </cell>
          <cell r="ES52">
            <v>0</v>
          </cell>
          <cell r="ET52">
            <v>0</v>
          </cell>
          <cell r="EU52">
            <v>0</v>
          </cell>
          <cell r="EX52">
            <v>0</v>
          </cell>
          <cell r="EY52">
            <v>0</v>
          </cell>
          <cell r="EZ52">
            <v>0</v>
          </cell>
          <cell r="FA52">
            <v>0</v>
          </cell>
          <cell r="FB52">
            <v>0</v>
          </cell>
          <cell r="FC52">
            <v>0</v>
          </cell>
          <cell r="FD52">
            <v>0</v>
          </cell>
          <cell r="FE52">
            <v>0</v>
          </cell>
          <cell r="FH52">
            <v>0</v>
          </cell>
          <cell r="FI52">
            <v>0</v>
          </cell>
          <cell r="FJ52">
            <v>0</v>
          </cell>
          <cell r="FK52">
            <v>0</v>
          </cell>
          <cell r="FL52">
            <v>0</v>
          </cell>
          <cell r="FM52">
            <v>0</v>
          </cell>
          <cell r="FN52">
            <v>0</v>
          </cell>
          <cell r="FO52">
            <v>0</v>
          </cell>
          <cell r="FR52">
            <v>0</v>
          </cell>
          <cell r="FS52">
            <v>0</v>
          </cell>
          <cell r="FT52">
            <v>0</v>
          </cell>
          <cell r="FU52">
            <v>0</v>
          </cell>
          <cell r="FV52">
            <v>0</v>
          </cell>
          <cell r="FW52">
            <v>0</v>
          </cell>
          <cell r="FX52">
            <v>0</v>
          </cell>
          <cell r="FY52">
            <v>0</v>
          </cell>
          <cell r="GB52">
            <v>0</v>
          </cell>
          <cell r="GC52">
            <v>0</v>
          </cell>
          <cell r="GD52">
            <v>0</v>
          </cell>
          <cell r="GE52">
            <v>0</v>
          </cell>
          <cell r="GF52">
            <v>0</v>
          </cell>
          <cell r="GG52">
            <v>0</v>
          </cell>
          <cell r="GH52">
            <v>0</v>
          </cell>
          <cell r="GI52">
            <v>0</v>
          </cell>
          <cell r="GL52">
            <v>0</v>
          </cell>
          <cell r="GM52">
            <v>0</v>
          </cell>
          <cell r="GN52">
            <v>0</v>
          </cell>
          <cell r="GO52">
            <v>0</v>
          </cell>
          <cell r="GP52">
            <v>0</v>
          </cell>
          <cell r="GQ52">
            <v>0</v>
          </cell>
          <cell r="GR52">
            <v>0</v>
          </cell>
          <cell r="GS52">
            <v>0</v>
          </cell>
          <cell r="GU52" t="str">
            <v>Bowl Cake</v>
          </cell>
        </row>
        <row r="53">
          <cell r="E53" t="str">
            <v>Bowl Cake Abricot</v>
          </cell>
          <cell r="F53" t="str">
            <v>3 min au micro-ondes.</v>
          </cell>
          <cell r="H53">
            <v>498.70000000000005</v>
          </cell>
          <cell r="I53">
            <v>25.995000000000001</v>
          </cell>
          <cell r="J53">
            <v>25.295000000000005</v>
          </cell>
          <cell r="K53">
            <v>39.555</v>
          </cell>
          <cell r="L53" t="str">
            <v xml:space="preserve">Flocons D’Avoine </v>
          </cell>
          <cell r="M53">
            <v>40</v>
          </cell>
          <cell r="N53">
            <v>148.80000000000001</v>
          </cell>
          <cell r="O53">
            <v>5.4</v>
          </cell>
          <cell r="P53">
            <v>3</v>
          </cell>
          <cell r="Q53">
            <v>23</v>
          </cell>
          <cell r="R53">
            <v>372</v>
          </cell>
          <cell r="S53">
            <v>13.5</v>
          </cell>
          <cell r="T53">
            <v>7.5</v>
          </cell>
          <cell r="U53">
            <v>57.5</v>
          </cell>
          <cell r="V53" t="str">
            <v>Cacao Maigre</v>
          </cell>
          <cell r="W53">
            <v>5</v>
          </cell>
          <cell r="X53">
            <v>11.4</v>
          </cell>
          <cell r="Y53">
            <v>0.98</v>
          </cell>
          <cell r="Z53">
            <v>0.68500000000000005</v>
          </cell>
          <cell r="AA53">
            <v>2.895</v>
          </cell>
          <cell r="AB53">
            <v>228</v>
          </cell>
          <cell r="AC53">
            <v>19.600000000000001</v>
          </cell>
          <cell r="AD53">
            <v>13.7</v>
          </cell>
          <cell r="AE53">
            <v>57.9</v>
          </cell>
          <cell r="AF53" t="str">
            <v>Sucre Roux</v>
          </cell>
          <cell r="AG53">
            <v>5</v>
          </cell>
          <cell r="AH53">
            <v>19.5</v>
          </cell>
          <cell r="AI53">
            <v>0</v>
          </cell>
          <cell r="AJ53">
            <v>0</v>
          </cell>
          <cell r="AK53">
            <v>4.88</v>
          </cell>
          <cell r="AL53">
            <v>390</v>
          </cell>
          <cell r="AM53">
            <v>0</v>
          </cell>
          <cell r="AN53">
            <v>0</v>
          </cell>
          <cell r="AO53">
            <v>97.6</v>
          </cell>
          <cell r="AP53" t="str">
            <v>Lait Protéiné</v>
          </cell>
          <cell r="AQ53">
            <v>20</v>
          </cell>
          <cell r="AR53">
            <v>7.8</v>
          </cell>
          <cell r="AS53">
            <v>1.4</v>
          </cell>
          <cell r="AT53">
            <v>0.02</v>
          </cell>
          <cell r="AU53">
            <v>0.5</v>
          </cell>
          <cell r="AV53">
            <v>39</v>
          </cell>
          <cell r="AW53">
            <v>7</v>
          </cell>
          <cell r="AX53">
            <v>0.1</v>
          </cell>
          <cell r="AY53">
            <v>2.5</v>
          </cell>
          <cell r="AZ53" t="str">
            <v>Œuf</v>
          </cell>
          <cell r="BA53">
            <v>100</v>
          </cell>
          <cell r="BB53">
            <v>142</v>
          </cell>
          <cell r="BC53">
            <v>11.9</v>
          </cell>
          <cell r="BD53">
            <v>10.3</v>
          </cell>
          <cell r="BE53">
            <v>0.3</v>
          </cell>
          <cell r="BF53">
            <v>142</v>
          </cell>
          <cell r="BG53">
            <v>11.9</v>
          </cell>
          <cell r="BH53">
            <v>10.3</v>
          </cell>
          <cell r="BI53">
            <v>0.3</v>
          </cell>
          <cell r="BJ53" t="str">
            <v>Abricot Sec</v>
          </cell>
          <cell r="BK53">
            <v>10</v>
          </cell>
          <cell r="BL53">
            <v>27.5</v>
          </cell>
          <cell r="BM53">
            <v>0.5</v>
          </cell>
          <cell r="BN53">
            <v>0.05</v>
          </cell>
          <cell r="BO53">
            <v>4.79</v>
          </cell>
          <cell r="BP53">
            <v>275</v>
          </cell>
          <cell r="BQ53">
            <v>5</v>
          </cell>
          <cell r="BR53">
            <v>0.5</v>
          </cell>
          <cell r="BS53">
            <v>47.9</v>
          </cell>
          <cell r="BT53" t="str">
            <v>Noisette</v>
          </cell>
          <cell r="BU53">
            <v>10</v>
          </cell>
          <cell r="BV53">
            <v>64.3</v>
          </cell>
          <cell r="BW53">
            <v>1.52</v>
          </cell>
          <cell r="BX53">
            <v>5.95</v>
          </cell>
          <cell r="BY53">
            <v>0.69</v>
          </cell>
          <cell r="BZ53">
            <v>643</v>
          </cell>
          <cell r="CA53">
            <v>15.2</v>
          </cell>
          <cell r="CB53">
            <v>59.5</v>
          </cell>
          <cell r="CC53">
            <v>6.9</v>
          </cell>
          <cell r="CD53" t="str">
            <v>Amande</v>
          </cell>
          <cell r="CE53">
            <v>10</v>
          </cell>
          <cell r="CF53">
            <v>57.6</v>
          </cell>
          <cell r="CG53">
            <v>2.12</v>
          </cell>
          <cell r="CH53">
            <v>4.99</v>
          </cell>
          <cell r="CI53">
            <v>0.4</v>
          </cell>
          <cell r="CJ53">
            <v>576</v>
          </cell>
          <cell r="CK53">
            <v>21.2</v>
          </cell>
          <cell r="CL53">
            <v>49.9</v>
          </cell>
          <cell r="CM53">
            <v>4</v>
          </cell>
          <cell r="CN53" t="str">
            <v>Levure</v>
          </cell>
          <cell r="CO53">
            <v>5</v>
          </cell>
          <cell r="CP53">
            <v>19.8</v>
          </cell>
          <cell r="CQ53">
            <v>2.1749999999999998</v>
          </cell>
          <cell r="CR53">
            <v>0.3</v>
          </cell>
          <cell r="CS53">
            <v>2.1</v>
          </cell>
          <cell r="CT53">
            <v>396</v>
          </cell>
          <cell r="CU53">
            <v>43.5</v>
          </cell>
          <cell r="CV53">
            <v>6</v>
          </cell>
          <cell r="CW53">
            <v>42</v>
          </cell>
          <cell r="CX53" t="str">
            <v/>
          </cell>
          <cell r="CZ53">
            <v>0</v>
          </cell>
          <cell r="DA53">
            <v>0</v>
          </cell>
          <cell r="DB53">
            <v>0</v>
          </cell>
          <cell r="DC53">
            <v>0</v>
          </cell>
          <cell r="DD53">
            <v>0</v>
          </cell>
          <cell r="DE53">
            <v>0</v>
          </cell>
          <cell r="DF53">
            <v>0</v>
          </cell>
          <cell r="DG53">
            <v>0</v>
          </cell>
          <cell r="DH53" t="str">
            <v/>
          </cell>
          <cell r="DJ53">
            <v>0</v>
          </cell>
          <cell r="DK53">
            <v>0</v>
          </cell>
          <cell r="DL53">
            <v>0</v>
          </cell>
          <cell r="DM53">
            <v>0</v>
          </cell>
          <cell r="DN53">
            <v>0</v>
          </cell>
          <cell r="DO53">
            <v>0</v>
          </cell>
          <cell r="DP53">
            <v>0</v>
          </cell>
          <cell r="DQ53">
            <v>0</v>
          </cell>
          <cell r="DR53" t="str">
            <v/>
          </cell>
          <cell r="DT53">
            <v>0</v>
          </cell>
          <cell r="DU53">
            <v>0</v>
          </cell>
          <cell r="DV53">
            <v>0</v>
          </cell>
          <cell r="DW53">
            <v>0</v>
          </cell>
          <cell r="DX53">
            <v>0</v>
          </cell>
          <cell r="DY53">
            <v>0</v>
          </cell>
          <cell r="DZ53">
            <v>0</v>
          </cell>
          <cell r="EA53">
            <v>0</v>
          </cell>
          <cell r="EB53" t="str">
            <v/>
          </cell>
          <cell r="ED53">
            <v>0</v>
          </cell>
          <cell r="EE53">
            <v>0</v>
          </cell>
          <cell r="EF53">
            <v>0</v>
          </cell>
          <cell r="EG53">
            <v>0</v>
          </cell>
          <cell r="EH53">
            <v>0</v>
          </cell>
          <cell r="EI53">
            <v>0</v>
          </cell>
          <cell r="EJ53">
            <v>0</v>
          </cell>
          <cell r="EK53">
            <v>0</v>
          </cell>
          <cell r="EL53" t="str">
            <v/>
          </cell>
          <cell r="EN53">
            <v>0</v>
          </cell>
          <cell r="EO53">
            <v>0</v>
          </cell>
          <cell r="EP53">
            <v>0</v>
          </cell>
          <cell r="EQ53">
            <v>0</v>
          </cell>
          <cell r="ER53">
            <v>0</v>
          </cell>
          <cell r="ES53">
            <v>0</v>
          </cell>
          <cell r="ET53">
            <v>0</v>
          </cell>
          <cell r="EU53">
            <v>0</v>
          </cell>
          <cell r="EV53" t="str">
            <v/>
          </cell>
          <cell r="EX53">
            <v>0</v>
          </cell>
          <cell r="EY53">
            <v>0</v>
          </cell>
          <cell r="EZ53">
            <v>0</v>
          </cell>
          <cell r="FA53">
            <v>0</v>
          </cell>
          <cell r="FB53">
            <v>0</v>
          </cell>
          <cell r="FC53">
            <v>0</v>
          </cell>
          <cell r="FD53">
            <v>0</v>
          </cell>
          <cell r="FE53">
            <v>0</v>
          </cell>
          <cell r="FF53" t="str">
            <v/>
          </cell>
          <cell r="FH53">
            <v>0</v>
          </cell>
          <cell r="FI53">
            <v>0</v>
          </cell>
          <cell r="FJ53">
            <v>0</v>
          </cell>
          <cell r="FK53">
            <v>0</v>
          </cell>
          <cell r="FL53">
            <v>0</v>
          </cell>
          <cell r="FM53">
            <v>0</v>
          </cell>
          <cell r="FN53">
            <v>0</v>
          </cell>
          <cell r="FO53">
            <v>0</v>
          </cell>
          <cell r="FR53">
            <v>0</v>
          </cell>
          <cell r="FS53">
            <v>0</v>
          </cell>
          <cell r="FT53">
            <v>0</v>
          </cell>
          <cell r="FU53">
            <v>0</v>
          </cell>
          <cell r="FV53">
            <v>0</v>
          </cell>
          <cell r="FW53">
            <v>0</v>
          </cell>
          <cell r="FX53">
            <v>0</v>
          </cell>
          <cell r="FY53">
            <v>0</v>
          </cell>
          <cell r="GB53">
            <v>0</v>
          </cell>
          <cell r="GC53">
            <v>0</v>
          </cell>
          <cell r="GD53">
            <v>0</v>
          </cell>
          <cell r="GE53">
            <v>0</v>
          </cell>
          <cell r="GF53">
            <v>0</v>
          </cell>
          <cell r="GG53">
            <v>0</v>
          </cell>
          <cell r="GH53">
            <v>0</v>
          </cell>
          <cell r="GI53">
            <v>0</v>
          </cell>
          <cell r="GL53">
            <v>0</v>
          </cell>
          <cell r="GM53">
            <v>0</v>
          </cell>
          <cell r="GN53">
            <v>0</v>
          </cell>
          <cell r="GO53">
            <v>0</v>
          </cell>
          <cell r="GP53">
            <v>0</v>
          </cell>
          <cell r="GQ53">
            <v>0</v>
          </cell>
          <cell r="GR53">
            <v>0</v>
          </cell>
          <cell r="GS53">
            <v>0</v>
          </cell>
          <cell r="GU53" t="str">
            <v>Bowl Cake Abricot</v>
          </cell>
        </row>
        <row r="54">
          <cell r="E54" t="str">
            <v>Bowl Cake Aux Pommes</v>
          </cell>
          <cell r="F54" t="str">
            <v>Dans un bol, versez votre compote de pomme, et ajoutez-y tous les ingrédients. Bien mélanger jusqu’à l’obtention d’une préparation homogène.
Mettre au micro-ondes durant 3 minutes.
Sortez le bol du micro-ondes et retournez-le sur une assiette plate.
Laissez tiédir quelques instants et dégustez.</v>
          </cell>
          <cell r="H54">
            <v>409.40000000000003</v>
          </cell>
          <cell r="I54">
            <v>27.775000000000002</v>
          </cell>
          <cell r="J54">
            <v>14</v>
          </cell>
          <cell r="K54">
            <v>39.9</v>
          </cell>
          <cell r="L54" t="str">
            <v>Compote De Pomme</v>
          </cell>
          <cell r="M54">
            <v>100</v>
          </cell>
          <cell r="N54">
            <v>47</v>
          </cell>
          <cell r="O54">
            <v>0.3</v>
          </cell>
          <cell r="P54">
            <v>0.2</v>
          </cell>
          <cell r="Q54">
            <v>10</v>
          </cell>
          <cell r="R54">
            <v>47</v>
          </cell>
          <cell r="S54">
            <v>0.3</v>
          </cell>
          <cell r="T54">
            <v>0.2</v>
          </cell>
          <cell r="U54">
            <v>10</v>
          </cell>
          <cell r="V54" t="str">
            <v>Avoine Flocons</v>
          </cell>
          <cell r="W54">
            <v>40</v>
          </cell>
          <cell r="X54">
            <v>148.80000000000001</v>
          </cell>
          <cell r="Y54">
            <v>5.4</v>
          </cell>
          <cell r="Z54">
            <v>3</v>
          </cell>
          <cell r="AA54">
            <v>23</v>
          </cell>
          <cell r="AB54">
            <v>372</v>
          </cell>
          <cell r="AC54">
            <v>13.5</v>
          </cell>
          <cell r="AD54">
            <v>7.5</v>
          </cell>
          <cell r="AE54">
            <v>57.5</v>
          </cell>
          <cell r="AF54" t="str">
            <v>Œuf</v>
          </cell>
          <cell r="AG54">
            <v>100</v>
          </cell>
          <cell r="AH54">
            <v>142</v>
          </cell>
          <cell r="AI54">
            <v>11.9</v>
          </cell>
          <cell r="AJ54">
            <v>10.3</v>
          </cell>
          <cell r="AK54">
            <v>0.3</v>
          </cell>
          <cell r="AL54">
            <v>142</v>
          </cell>
          <cell r="AM54">
            <v>11.9</v>
          </cell>
          <cell r="AN54">
            <v>10.3</v>
          </cell>
          <cell r="AO54">
            <v>0.3</v>
          </cell>
          <cell r="AP54" t="str">
            <v>Slimline Blanc Battu Nature</v>
          </cell>
          <cell r="AQ54">
            <v>100</v>
          </cell>
          <cell r="AR54">
            <v>51.8</v>
          </cell>
          <cell r="AS54">
            <v>8</v>
          </cell>
          <cell r="AT54">
            <v>0.2</v>
          </cell>
          <cell r="AU54">
            <v>4.5</v>
          </cell>
          <cell r="AV54">
            <v>51.8</v>
          </cell>
          <cell r="AW54">
            <v>8</v>
          </cell>
          <cell r="AX54">
            <v>0.2</v>
          </cell>
          <cell r="AY54">
            <v>4.5</v>
          </cell>
          <cell r="AZ54" t="str">
            <v>Levure</v>
          </cell>
          <cell r="BA54">
            <v>5</v>
          </cell>
          <cell r="BB54">
            <v>19.8</v>
          </cell>
          <cell r="BC54">
            <v>2.1749999999999998</v>
          </cell>
          <cell r="BD54">
            <v>0.3</v>
          </cell>
          <cell r="BE54">
            <v>2.1</v>
          </cell>
          <cell r="BF54">
            <v>396</v>
          </cell>
          <cell r="BG54">
            <v>43.5</v>
          </cell>
          <cell r="BH54">
            <v>6</v>
          </cell>
          <cell r="BI54">
            <v>42</v>
          </cell>
          <cell r="BJ54" t="str">
            <v>Optionnel : Sirop D’Érable Stevia Miel…</v>
          </cell>
          <cell r="BL54">
            <v>0</v>
          </cell>
          <cell r="BM54">
            <v>0</v>
          </cell>
          <cell r="BN54">
            <v>0</v>
          </cell>
          <cell r="BO54">
            <v>0</v>
          </cell>
          <cell r="BP54">
            <v>0</v>
          </cell>
          <cell r="BQ54">
            <v>0</v>
          </cell>
          <cell r="BR54">
            <v>0</v>
          </cell>
          <cell r="BS54">
            <v>0</v>
          </cell>
          <cell r="BT54" t="str">
            <v/>
          </cell>
          <cell r="BV54">
            <v>0</v>
          </cell>
          <cell r="BW54">
            <v>0</v>
          </cell>
          <cell r="BX54">
            <v>0</v>
          </cell>
          <cell r="BY54">
            <v>0</v>
          </cell>
          <cell r="BZ54">
            <v>0</v>
          </cell>
          <cell r="CA54">
            <v>0</v>
          </cell>
          <cell r="CB54">
            <v>0</v>
          </cell>
          <cell r="CC54">
            <v>0</v>
          </cell>
          <cell r="CD54" t="str">
            <v/>
          </cell>
          <cell r="CF54">
            <v>0</v>
          </cell>
          <cell r="CG54">
            <v>0</v>
          </cell>
          <cell r="CH54">
            <v>0</v>
          </cell>
          <cell r="CI54">
            <v>0</v>
          </cell>
          <cell r="CJ54">
            <v>0</v>
          </cell>
          <cell r="CK54">
            <v>0</v>
          </cell>
          <cell r="CL54">
            <v>0</v>
          </cell>
          <cell r="CM54">
            <v>0</v>
          </cell>
          <cell r="CN54" t="str">
            <v/>
          </cell>
          <cell r="CP54">
            <v>0</v>
          </cell>
          <cell r="CQ54">
            <v>0</v>
          </cell>
          <cell r="CR54">
            <v>0</v>
          </cell>
          <cell r="CS54">
            <v>0</v>
          </cell>
          <cell r="CT54">
            <v>0</v>
          </cell>
          <cell r="CU54">
            <v>0</v>
          </cell>
          <cell r="CV54">
            <v>0</v>
          </cell>
          <cell r="CW54">
            <v>0</v>
          </cell>
          <cell r="CX54" t="str">
            <v/>
          </cell>
          <cell r="CZ54">
            <v>0</v>
          </cell>
          <cell r="DA54">
            <v>0</v>
          </cell>
          <cell r="DB54">
            <v>0</v>
          </cell>
          <cell r="DC54">
            <v>0</v>
          </cell>
          <cell r="DD54">
            <v>0</v>
          </cell>
          <cell r="DE54">
            <v>0</v>
          </cell>
          <cell r="DF54">
            <v>0</v>
          </cell>
          <cell r="DG54">
            <v>0</v>
          </cell>
          <cell r="DH54" t="str">
            <v/>
          </cell>
          <cell r="DJ54">
            <v>0</v>
          </cell>
          <cell r="DK54">
            <v>0</v>
          </cell>
          <cell r="DL54">
            <v>0</v>
          </cell>
          <cell r="DM54">
            <v>0</v>
          </cell>
          <cell r="DN54">
            <v>0</v>
          </cell>
          <cell r="DO54">
            <v>0</v>
          </cell>
          <cell r="DP54">
            <v>0</v>
          </cell>
          <cell r="DQ54">
            <v>0</v>
          </cell>
          <cell r="DR54" t="str">
            <v/>
          </cell>
          <cell r="DT54">
            <v>0</v>
          </cell>
          <cell r="DU54">
            <v>0</v>
          </cell>
          <cell r="DV54">
            <v>0</v>
          </cell>
          <cell r="DW54">
            <v>0</v>
          </cell>
          <cell r="DX54">
            <v>0</v>
          </cell>
          <cell r="DY54">
            <v>0</v>
          </cell>
          <cell r="DZ54">
            <v>0</v>
          </cell>
          <cell r="EA54">
            <v>0</v>
          </cell>
          <cell r="EB54" t="str">
            <v/>
          </cell>
          <cell r="ED54">
            <v>0</v>
          </cell>
          <cell r="EE54">
            <v>0</v>
          </cell>
          <cell r="EF54">
            <v>0</v>
          </cell>
          <cell r="EG54">
            <v>0</v>
          </cell>
          <cell r="EH54">
            <v>0</v>
          </cell>
          <cell r="EI54">
            <v>0</v>
          </cell>
          <cell r="EJ54">
            <v>0</v>
          </cell>
          <cell r="EK54">
            <v>0</v>
          </cell>
          <cell r="EL54" t="str">
            <v/>
          </cell>
          <cell r="EN54">
            <v>0</v>
          </cell>
          <cell r="EO54">
            <v>0</v>
          </cell>
          <cell r="EP54">
            <v>0</v>
          </cell>
          <cell r="EQ54">
            <v>0</v>
          </cell>
          <cell r="ER54">
            <v>0</v>
          </cell>
          <cell r="ES54">
            <v>0</v>
          </cell>
          <cell r="ET54">
            <v>0</v>
          </cell>
          <cell r="EU54">
            <v>0</v>
          </cell>
          <cell r="EV54" t="str">
            <v/>
          </cell>
          <cell r="EX54">
            <v>0</v>
          </cell>
          <cell r="EY54">
            <v>0</v>
          </cell>
          <cell r="EZ54">
            <v>0</v>
          </cell>
          <cell r="FA54">
            <v>0</v>
          </cell>
          <cell r="FB54">
            <v>0</v>
          </cell>
          <cell r="FC54">
            <v>0</v>
          </cell>
          <cell r="FD54">
            <v>0</v>
          </cell>
          <cell r="FE54">
            <v>0</v>
          </cell>
          <cell r="FF54" t="str">
            <v/>
          </cell>
          <cell r="FH54">
            <v>0</v>
          </cell>
          <cell r="FI54">
            <v>0</v>
          </cell>
          <cell r="FJ54">
            <v>0</v>
          </cell>
          <cell r="FK54">
            <v>0</v>
          </cell>
          <cell r="FL54">
            <v>0</v>
          </cell>
          <cell r="FM54">
            <v>0</v>
          </cell>
          <cell r="FN54">
            <v>0</v>
          </cell>
          <cell r="FO54">
            <v>0</v>
          </cell>
          <cell r="FR54">
            <v>0</v>
          </cell>
          <cell r="FS54">
            <v>0</v>
          </cell>
          <cell r="FT54">
            <v>0</v>
          </cell>
          <cell r="FU54">
            <v>0</v>
          </cell>
          <cell r="FV54">
            <v>0</v>
          </cell>
          <cell r="FW54">
            <v>0</v>
          </cell>
          <cell r="FX54">
            <v>0</v>
          </cell>
          <cell r="FY54">
            <v>0</v>
          </cell>
          <cell r="GB54">
            <v>0</v>
          </cell>
          <cell r="GC54">
            <v>0</v>
          </cell>
          <cell r="GD54">
            <v>0</v>
          </cell>
          <cell r="GE54">
            <v>0</v>
          </cell>
          <cell r="GF54">
            <v>0</v>
          </cell>
          <cell r="GG54">
            <v>0</v>
          </cell>
          <cell r="GH54">
            <v>0</v>
          </cell>
          <cell r="GI54">
            <v>0</v>
          </cell>
          <cell r="GL54">
            <v>0</v>
          </cell>
          <cell r="GM54">
            <v>0</v>
          </cell>
          <cell r="GN54">
            <v>0</v>
          </cell>
          <cell r="GO54">
            <v>0</v>
          </cell>
          <cell r="GP54">
            <v>0</v>
          </cell>
          <cell r="GQ54">
            <v>0</v>
          </cell>
          <cell r="GR54">
            <v>0</v>
          </cell>
          <cell r="GS54">
            <v>0</v>
          </cell>
          <cell r="GU54" t="str">
            <v>Bowl Cake Aux Pommes</v>
          </cell>
        </row>
        <row r="55">
          <cell r="E55" t="str">
            <v>Bowl Cake Banane Choco</v>
          </cell>
          <cell r="F55" t="str">
            <v xml:space="preserve">3 min au micro-ondes. </v>
          </cell>
          <cell r="H55">
            <v>391.90000000000003</v>
          </cell>
          <cell r="I55">
            <v>15.975000000000001</v>
          </cell>
          <cell r="J55">
            <v>11.195</v>
          </cell>
          <cell r="K55">
            <v>53.575000000000003</v>
          </cell>
          <cell r="L55" t="str">
            <v xml:space="preserve">Flocons D’Avoine </v>
          </cell>
          <cell r="M55">
            <v>35</v>
          </cell>
          <cell r="N55">
            <v>130.19999999999999</v>
          </cell>
          <cell r="O55">
            <v>4.7249999999999996</v>
          </cell>
          <cell r="P55">
            <v>2.625</v>
          </cell>
          <cell r="Q55">
            <v>20.125</v>
          </cell>
          <cell r="R55">
            <v>372</v>
          </cell>
          <cell r="S55">
            <v>13.5</v>
          </cell>
          <cell r="T55">
            <v>7.5</v>
          </cell>
          <cell r="U55">
            <v>57.5</v>
          </cell>
          <cell r="V55" t="str">
            <v>Pépite De Chocolat</v>
          </cell>
          <cell r="W55">
            <v>10</v>
          </cell>
          <cell r="X55">
            <v>52</v>
          </cell>
          <cell r="Y55">
            <v>0.6</v>
          </cell>
          <cell r="Z55">
            <v>2.8</v>
          </cell>
          <cell r="AA55">
            <v>5.7</v>
          </cell>
          <cell r="AB55">
            <v>520</v>
          </cell>
          <cell r="AC55">
            <v>6</v>
          </cell>
          <cell r="AD55">
            <v>28</v>
          </cell>
          <cell r="AE55">
            <v>57</v>
          </cell>
          <cell r="AF55" t="str">
            <v>Banane</v>
          </cell>
          <cell r="AG55">
            <v>100</v>
          </cell>
          <cell r="AH55">
            <v>95</v>
          </cell>
          <cell r="AI55">
            <v>1.1000000000000001</v>
          </cell>
          <cell r="AJ55">
            <v>0.3</v>
          </cell>
          <cell r="AK55">
            <v>21</v>
          </cell>
          <cell r="AL55">
            <v>95</v>
          </cell>
          <cell r="AM55">
            <v>1.1000000000000001</v>
          </cell>
          <cell r="AN55">
            <v>0.3</v>
          </cell>
          <cell r="AO55">
            <v>21</v>
          </cell>
          <cell r="AP55" t="str">
            <v>Œuf</v>
          </cell>
          <cell r="AQ55">
            <v>50</v>
          </cell>
          <cell r="AR55">
            <v>71</v>
          </cell>
          <cell r="AS55">
            <v>5.95</v>
          </cell>
          <cell r="AT55">
            <v>5.15</v>
          </cell>
          <cell r="AU55">
            <v>0.15</v>
          </cell>
          <cell r="AV55">
            <v>142</v>
          </cell>
          <cell r="AW55">
            <v>11.9</v>
          </cell>
          <cell r="AX55">
            <v>10.3</v>
          </cell>
          <cell r="AY55">
            <v>0.3</v>
          </cell>
          <cell r="AZ55" t="str">
            <v>Lait Protéiné</v>
          </cell>
          <cell r="BA55">
            <v>20</v>
          </cell>
          <cell r="BB55">
            <v>7.8</v>
          </cell>
          <cell r="BC55">
            <v>1.4</v>
          </cell>
          <cell r="BD55">
            <v>0.02</v>
          </cell>
          <cell r="BE55">
            <v>0.5</v>
          </cell>
          <cell r="BF55">
            <v>39</v>
          </cell>
          <cell r="BG55">
            <v>7</v>
          </cell>
          <cell r="BH55">
            <v>0.1</v>
          </cell>
          <cell r="BI55">
            <v>2.5</v>
          </cell>
          <cell r="BJ55" t="str">
            <v>Miel</v>
          </cell>
          <cell r="BK55">
            <v>5</v>
          </cell>
          <cell r="BL55">
            <v>16.100000000000001</v>
          </cell>
          <cell r="BM55">
            <v>2.5000000000000001E-2</v>
          </cell>
          <cell r="BN55">
            <v>0</v>
          </cell>
          <cell r="BO55">
            <v>4</v>
          </cell>
          <cell r="BP55">
            <v>322</v>
          </cell>
          <cell r="BQ55">
            <v>0.5</v>
          </cell>
          <cell r="BR55">
            <v>0</v>
          </cell>
          <cell r="BS55">
            <v>80</v>
          </cell>
          <cell r="BT55" t="str">
            <v>Levure</v>
          </cell>
          <cell r="BU55">
            <v>5</v>
          </cell>
          <cell r="BV55">
            <v>19.8</v>
          </cell>
          <cell r="BW55">
            <v>2.1749999999999998</v>
          </cell>
          <cell r="BX55">
            <v>0.3</v>
          </cell>
          <cell r="BY55">
            <v>2.1</v>
          </cell>
          <cell r="BZ55">
            <v>396</v>
          </cell>
          <cell r="CA55">
            <v>43.5</v>
          </cell>
          <cell r="CB55">
            <v>6</v>
          </cell>
          <cell r="CC55">
            <v>42</v>
          </cell>
          <cell r="CD55" t="str">
            <v/>
          </cell>
          <cell r="CF55">
            <v>0</v>
          </cell>
          <cell r="CG55">
            <v>0</v>
          </cell>
          <cell r="CH55">
            <v>0</v>
          </cell>
          <cell r="CI55">
            <v>0</v>
          </cell>
          <cell r="CJ55">
            <v>0</v>
          </cell>
          <cell r="CK55">
            <v>0</v>
          </cell>
          <cell r="CL55">
            <v>0</v>
          </cell>
          <cell r="CM55">
            <v>0</v>
          </cell>
          <cell r="CN55" t="str">
            <v/>
          </cell>
          <cell r="CP55">
            <v>0</v>
          </cell>
          <cell r="CQ55">
            <v>0</v>
          </cell>
          <cell r="CR55">
            <v>0</v>
          </cell>
          <cell r="CS55">
            <v>0</v>
          </cell>
          <cell r="CT55">
            <v>0</v>
          </cell>
          <cell r="CU55">
            <v>0</v>
          </cell>
          <cell r="CV55">
            <v>0</v>
          </cell>
          <cell r="CW55">
            <v>0</v>
          </cell>
          <cell r="CX55" t="str">
            <v/>
          </cell>
          <cell r="CZ55">
            <v>0</v>
          </cell>
          <cell r="DA55">
            <v>0</v>
          </cell>
          <cell r="DB55">
            <v>0</v>
          </cell>
          <cell r="DC55">
            <v>0</v>
          </cell>
          <cell r="DD55">
            <v>0</v>
          </cell>
          <cell r="DE55">
            <v>0</v>
          </cell>
          <cell r="DF55">
            <v>0</v>
          </cell>
          <cell r="DG55">
            <v>0</v>
          </cell>
          <cell r="DH55" t="str">
            <v/>
          </cell>
          <cell r="DJ55">
            <v>0</v>
          </cell>
          <cell r="DK55">
            <v>0</v>
          </cell>
          <cell r="DL55">
            <v>0</v>
          </cell>
          <cell r="DM55">
            <v>0</v>
          </cell>
          <cell r="DN55">
            <v>0</v>
          </cell>
          <cell r="DO55">
            <v>0</v>
          </cell>
          <cell r="DP55">
            <v>0</v>
          </cell>
          <cell r="DQ55">
            <v>0</v>
          </cell>
          <cell r="DR55" t="str">
            <v/>
          </cell>
          <cell r="DT55">
            <v>0</v>
          </cell>
          <cell r="DU55">
            <v>0</v>
          </cell>
          <cell r="DV55">
            <v>0</v>
          </cell>
          <cell r="DW55">
            <v>0</v>
          </cell>
          <cell r="DX55">
            <v>0</v>
          </cell>
          <cell r="DY55">
            <v>0</v>
          </cell>
          <cell r="DZ55">
            <v>0</v>
          </cell>
          <cell r="EA55">
            <v>0</v>
          </cell>
          <cell r="EB55" t="str">
            <v/>
          </cell>
          <cell r="ED55">
            <v>0</v>
          </cell>
          <cell r="EE55">
            <v>0</v>
          </cell>
          <cell r="EF55">
            <v>0</v>
          </cell>
          <cell r="EG55">
            <v>0</v>
          </cell>
          <cell r="EH55">
            <v>0</v>
          </cell>
          <cell r="EI55">
            <v>0</v>
          </cell>
          <cell r="EJ55">
            <v>0</v>
          </cell>
          <cell r="EK55">
            <v>0</v>
          </cell>
          <cell r="EL55" t="str">
            <v/>
          </cell>
          <cell r="EN55">
            <v>0</v>
          </cell>
          <cell r="EO55">
            <v>0</v>
          </cell>
          <cell r="EP55">
            <v>0</v>
          </cell>
          <cell r="EQ55">
            <v>0</v>
          </cell>
          <cell r="ER55">
            <v>0</v>
          </cell>
          <cell r="ES55">
            <v>0</v>
          </cell>
          <cell r="ET55">
            <v>0</v>
          </cell>
          <cell r="EU55">
            <v>0</v>
          </cell>
          <cell r="EV55" t="str">
            <v/>
          </cell>
          <cell r="EX55">
            <v>0</v>
          </cell>
          <cell r="EY55">
            <v>0</v>
          </cell>
          <cell r="EZ55">
            <v>0</v>
          </cell>
          <cell r="FA55">
            <v>0</v>
          </cell>
          <cell r="FB55">
            <v>0</v>
          </cell>
          <cell r="FC55">
            <v>0</v>
          </cell>
          <cell r="FD55">
            <v>0</v>
          </cell>
          <cell r="FE55">
            <v>0</v>
          </cell>
          <cell r="FF55" t="str">
            <v/>
          </cell>
          <cell r="FH55">
            <v>0</v>
          </cell>
          <cell r="FI55">
            <v>0</v>
          </cell>
          <cell r="FJ55">
            <v>0</v>
          </cell>
          <cell r="FK55">
            <v>0</v>
          </cell>
          <cell r="FL55">
            <v>0</v>
          </cell>
          <cell r="FM55">
            <v>0</v>
          </cell>
          <cell r="FN55">
            <v>0</v>
          </cell>
          <cell r="FO55">
            <v>0</v>
          </cell>
          <cell r="FR55">
            <v>0</v>
          </cell>
          <cell r="FS55">
            <v>0</v>
          </cell>
          <cell r="FT55">
            <v>0</v>
          </cell>
          <cell r="FU55">
            <v>0</v>
          </cell>
          <cell r="FV55">
            <v>0</v>
          </cell>
          <cell r="FW55">
            <v>0</v>
          </cell>
          <cell r="FX55">
            <v>0</v>
          </cell>
          <cell r="FY55">
            <v>0</v>
          </cell>
          <cell r="GB55">
            <v>0</v>
          </cell>
          <cell r="GC55">
            <v>0</v>
          </cell>
          <cell r="GD55">
            <v>0</v>
          </cell>
          <cell r="GE55">
            <v>0</v>
          </cell>
          <cell r="GF55">
            <v>0</v>
          </cell>
          <cell r="GG55">
            <v>0</v>
          </cell>
          <cell r="GH55">
            <v>0</v>
          </cell>
          <cell r="GI55">
            <v>0</v>
          </cell>
          <cell r="GL55">
            <v>0</v>
          </cell>
          <cell r="GM55">
            <v>0</v>
          </cell>
          <cell r="GN55">
            <v>0</v>
          </cell>
          <cell r="GO55">
            <v>0</v>
          </cell>
          <cell r="GP55">
            <v>0</v>
          </cell>
          <cell r="GQ55">
            <v>0</v>
          </cell>
          <cell r="GR55">
            <v>0</v>
          </cell>
          <cell r="GS55">
            <v>0</v>
          </cell>
          <cell r="GU55" t="str">
            <v>Bowl Cake Banane Choco</v>
          </cell>
        </row>
        <row r="56">
          <cell r="E56" t="str">
            <v>Bowl Cake Chocolat</v>
          </cell>
          <cell r="F56" t="str">
            <v>Mélanger tous les ingrédients dans un bol (sauf fruit rouge et amandes). 
Faire cuire 3 min au micro-ondes, sur puissance maximale 
Retourner pour dérouler et servir avec les fruits rouges, le carré de chocolat et des amandes effilées.</v>
          </cell>
          <cell r="H56">
            <v>432.22000000000008</v>
          </cell>
          <cell r="I56">
            <v>20.330000000000002</v>
          </cell>
          <cell r="J56">
            <v>17.945</v>
          </cell>
          <cell r="K56">
            <v>47.42499999999999</v>
          </cell>
          <cell r="L56" t="str">
            <v xml:space="preserve">Flocons D’Avoine </v>
          </cell>
          <cell r="M56">
            <v>35</v>
          </cell>
          <cell r="N56">
            <v>130.19999999999999</v>
          </cell>
          <cell r="O56">
            <v>4.7249999999999996</v>
          </cell>
          <cell r="P56">
            <v>2.625</v>
          </cell>
          <cell r="Q56">
            <v>20.125</v>
          </cell>
          <cell r="R56">
            <v>372</v>
          </cell>
          <cell r="S56">
            <v>13.5</v>
          </cell>
          <cell r="T56">
            <v>7.5</v>
          </cell>
          <cell r="U56">
            <v>57.5</v>
          </cell>
          <cell r="V56" t="str">
            <v>Œuf</v>
          </cell>
          <cell r="W56">
            <v>50</v>
          </cell>
          <cell r="X56">
            <v>71</v>
          </cell>
          <cell r="Y56">
            <v>5.95</v>
          </cell>
          <cell r="Z56">
            <v>5.15</v>
          </cell>
          <cell r="AA56">
            <v>0.15</v>
          </cell>
          <cell r="AB56">
            <v>142</v>
          </cell>
          <cell r="AC56">
            <v>11.9</v>
          </cell>
          <cell r="AD56">
            <v>10.3</v>
          </cell>
          <cell r="AE56">
            <v>0.3</v>
          </cell>
          <cell r="AF56" t="str">
            <v>Farine D'Épeautre</v>
          </cell>
          <cell r="AG56">
            <v>10</v>
          </cell>
          <cell r="AH56">
            <v>34.299999999999997</v>
          </cell>
          <cell r="AI56">
            <v>1.23</v>
          </cell>
          <cell r="AJ56">
            <v>0.25</v>
          </cell>
          <cell r="AK56">
            <v>6.32</v>
          </cell>
          <cell r="AL56">
            <v>343</v>
          </cell>
          <cell r="AM56">
            <v>12.3</v>
          </cell>
          <cell r="AN56">
            <v>2.5</v>
          </cell>
          <cell r="AO56">
            <v>63.2</v>
          </cell>
          <cell r="AP56" t="str">
            <v>Slimline Blanc Battu Nature</v>
          </cell>
          <cell r="AQ56">
            <v>40</v>
          </cell>
          <cell r="AR56">
            <v>20.72</v>
          </cell>
          <cell r="AS56">
            <v>3.2</v>
          </cell>
          <cell r="AT56">
            <v>0.08</v>
          </cell>
          <cell r="AU56">
            <v>1.8</v>
          </cell>
          <cell r="AV56">
            <v>51.8</v>
          </cell>
          <cell r="AW56">
            <v>8</v>
          </cell>
          <cell r="AX56">
            <v>0.2</v>
          </cell>
          <cell r="AY56">
            <v>4.5</v>
          </cell>
          <cell r="AZ56" t="str">
            <v>Miel</v>
          </cell>
          <cell r="BA56">
            <v>5</v>
          </cell>
          <cell r="BB56">
            <v>16.100000000000001</v>
          </cell>
          <cell r="BC56">
            <v>2.5000000000000001E-2</v>
          </cell>
          <cell r="BD56">
            <v>0</v>
          </cell>
          <cell r="BE56">
            <v>4</v>
          </cell>
          <cell r="BF56">
            <v>322</v>
          </cell>
          <cell r="BG56">
            <v>0.5</v>
          </cell>
          <cell r="BH56">
            <v>0</v>
          </cell>
          <cell r="BI56">
            <v>80</v>
          </cell>
          <cell r="BJ56" t="str">
            <v>Cacao Maigre</v>
          </cell>
          <cell r="BK56">
            <v>10</v>
          </cell>
          <cell r="BL56">
            <v>22.8</v>
          </cell>
          <cell r="BM56">
            <v>1.96</v>
          </cell>
          <cell r="BN56">
            <v>1.37</v>
          </cell>
          <cell r="BO56">
            <v>5.79</v>
          </cell>
          <cell r="BP56">
            <v>228</v>
          </cell>
          <cell r="BQ56">
            <v>19.600000000000001</v>
          </cell>
          <cell r="BR56">
            <v>13.7</v>
          </cell>
          <cell r="BS56">
            <v>57.9</v>
          </cell>
          <cell r="BT56" t="str">
            <v>Sel</v>
          </cell>
          <cell r="BV56">
            <v>0</v>
          </cell>
          <cell r="BW56">
            <v>0</v>
          </cell>
          <cell r="BX56">
            <v>0</v>
          </cell>
          <cell r="BY56">
            <v>0</v>
          </cell>
          <cell r="BZ56">
            <v>0</v>
          </cell>
          <cell r="CA56">
            <v>0</v>
          </cell>
          <cell r="CB56">
            <v>0</v>
          </cell>
          <cell r="CC56">
            <v>0</v>
          </cell>
          <cell r="CD56" t="str">
            <v>Framboise</v>
          </cell>
          <cell r="CE56">
            <v>50</v>
          </cell>
          <cell r="CF56">
            <v>26</v>
          </cell>
          <cell r="CG56">
            <v>0.6</v>
          </cell>
          <cell r="CH56">
            <v>0.3</v>
          </cell>
          <cell r="CI56">
            <v>3.5</v>
          </cell>
          <cell r="CJ56">
            <v>52</v>
          </cell>
          <cell r="CK56">
            <v>1.2</v>
          </cell>
          <cell r="CL56">
            <v>0.6</v>
          </cell>
          <cell r="CM56">
            <v>7</v>
          </cell>
          <cell r="CN56" t="str">
            <v>Chocolat Noir</v>
          </cell>
          <cell r="CO56">
            <v>10</v>
          </cell>
          <cell r="CP56">
            <v>53.5</v>
          </cell>
          <cell r="CQ56">
            <v>0.52</v>
          </cell>
          <cell r="CR56">
            <v>3.18</v>
          </cell>
          <cell r="CS56">
            <v>5.34</v>
          </cell>
          <cell r="CT56">
            <v>535</v>
          </cell>
          <cell r="CU56">
            <v>5.2</v>
          </cell>
          <cell r="CV56">
            <v>31.8</v>
          </cell>
          <cell r="CW56">
            <v>53.4</v>
          </cell>
          <cell r="CX56" t="str">
            <v>Amande</v>
          </cell>
          <cell r="CY56">
            <v>10</v>
          </cell>
          <cell r="CZ56">
            <v>57.6</v>
          </cell>
          <cell r="DA56">
            <v>2.12</v>
          </cell>
          <cell r="DB56">
            <v>4.99</v>
          </cell>
          <cell r="DC56">
            <v>0.4</v>
          </cell>
          <cell r="DD56">
            <v>576</v>
          </cell>
          <cell r="DE56">
            <v>21.2</v>
          </cell>
          <cell r="DF56">
            <v>49.9</v>
          </cell>
          <cell r="DG56">
            <v>4</v>
          </cell>
          <cell r="DH56" t="str">
            <v/>
          </cell>
          <cell r="DJ56">
            <v>0</v>
          </cell>
          <cell r="DK56">
            <v>0</v>
          </cell>
          <cell r="DL56">
            <v>0</v>
          </cell>
          <cell r="DM56">
            <v>0</v>
          </cell>
          <cell r="DN56">
            <v>0</v>
          </cell>
          <cell r="DO56">
            <v>0</v>
          </cell>
          <cell r="DP56">
            <v>0</v>
          </cell>
          <cell r="DQ56">
            <v>0</v>
          </cell>
          <cell r="DR56" t="str">
            <v/>
          </cell>
          <cell r="DT56">
            <v>0</v>
          </cell>
          <cell r="DU56">
            <v>0</v>
          </cell>
          <cell r="DV56">
            <v>0</v>
          </cell>
          <cell r="DW56">
            <v>0</v>
          </cell>
          <cell r="DX56">
            <v>0</v>
          </cell>
          <cell r="DY56">
            <v>0</v>
          </cell>
          <cell r="DZ56">
            <v>0</v>
          </cell>
          <cell r="EA56">
            <v>0</v>
          </cell>
          <cell r="EB56" t="str">
            <v/>
          </cell>
          <cell r="ED56">
            <v>0</v>
          </cell>
          <cell r="EE56">
            <v>0</v>
          </cell>
          <cell r="EF56">
            <v>0</v>
          </cell>
          <cell r="EG56">
            <v>0</v>
          </cell>
          <cell r="EH56">
            <v>0</v>
          </cell>
          <cell r="EI56">
            <v>0</v>
          </cell>
          <cell r="EJ56">
            <v>0</v>
          </cell>
          <cell r="EK56">
            <v>0</v>
          </cell>
          <cell r="EL56" t="str">
            <v/>
          </cell>
          <cell r="EN56">
            <v>0</v>
          </cell>
          <cell r="EO56">
            <v>0</v>
          </cell>
          <cell r="EP56">
            <v>0</v>
          </cell>
          <cell r="EQ56">
            <v>0</v>
          </cell>
          <cell r="ER56">
            <v>0</v>
          </cell>
          <cell r="ES56">
            <v>0</v>
          </cell>
          <cell r="ET56">
            <v>0</v>
          </cell>
          <cell r="EU56">
            <v>0</v>
          </cell>
          <cell r="EV56" t="str">
            <v/>
          </cell>
          <cell r="EX56">
            <v>0</v>
          </cell>
          <cell r="EY56">
            <v>0</v>
          </cell>
          <cell r="EZ56">
            <v>0</v>
          </cell>
          <cell r="FA56">
            <v>0</v>
          </cell>
          <cell r="FB56">
            <v>0</v>
          </cell>
          <cell r="FC56">
            <v>0</v>
          </cell>
          <cell r="FD56">
            <v>0</v>
          </cell>
          <cell r="FE56">
            <v>0</v>
          </cell>
          <cell r="FF56" t="str">
            <v/>
          </cell>
          <cell r="FH56">
            <v>0</v>
          </cell>
          <cell r="FI56">
            <v>0</v>
          </cell>
          <cell r="FJ56">
            <v>0</v>
          </cell>
          <cell r="FK56">
            <v>0</v>
          </cell>
          <cell r="FL56">
            <v>0</v>
          </cell>
          <cell r="FM56">
            <v>0</v>
          </cell>
          <cell r="FN56">
            <v>0</v>
          </cell>
          <cell r="FO56">
            <v>0</v>
          </cell>
          <cell r="FR56">
            <v>0</v>
          </cell>
          <cell r="FS56">
            <v>0</v>
          </cell>
          <cell r="FT56">
            <v>0</v>
          </cell>
          <cell r="FU56">
            <v>0</v>
          </cell>
          <cell r="FV56">
            <v>0</v>
          </cell>
          <cell r="FW56">
            <v>0</v>
          </cell>
          <cell r="FX56">
            <v>0</v>
          </cell>
          <cell r="FY56">
            <v>0</v>
          </cell>
          <cell r="GB56">
            <v>0</v>
          </cell>
          <cell r="GC56">
            <v>0</v>
          </cell>
          <cell r="GD56">
            <v>0</v>
          </cell>
          <cell r="GE56">
            <v>0</v>
          </cell>
          <cell r="GF56">
            <v>0</v>
          </cell>
          <cell r="GG56">
            <v>0</v>
          </cell>
          <cell r="GH56">
            <v>0</v>
          </cell>
          <cell r="GI56">
            <v>0</v>
          </cell>
          <cell r="GL56">
            <v>0</v>
          </cell>
          <cell r="GM56">
            <v>0</v>
          </cell>
          <cell r="GN56">
            <v>0</v>
          </cell>
          <cell r="GO56">
            <v>0</v>
          </cell>
          <cell r="GP56">
            <v>0</v>
          </cell>
          <cell r="GQ56">
            <v>0</v>
          </cell>
          <cell r="GR56">
            <v>0</v>
          </cell>
          <cell r="GS56">
            <v>0</v>
          </cell>
          <cell r="GU56" t="str">
            <v>Bowl Cake Chocolat</v>
          </cell>
        </row>
        <row r="57">
          <cell r="E57" t="str">
            <v>Bowl Cake Compote De Pomme</v>
          </cell>
          <cell r="F57" t="str">
            <v>3 min au micro-ondes.</v>
          </cell>
          <cell r="H57">
            <v>381.80000000000007</v>
          </cell>
          <cell r="I57">
            <v>17.595000000000002</v>
          </cell>
          <cell r="J57">
            <v>13.72</v>
          </cell>
          <cell r="K57">
            <v>42.949999999999996</v>
          </cell>
          <cell r="L57" t="str">
            <v xml:space="preserve">Flocons D’Avoine </v>
          </cell>
          <cell r="M57">
            <v>40</v>
          </cell>
          <cell r="N57">
            <v>148.80000000000001</v>
          </cell>
          <cell r="O57">
            <v>5.4</v>
          </cell>
          <cell r="P57">
            <v>3</v>
          </cell>
          <cell r="Q57">
            <v>23</v>
          </cell>
          <cell r="R57">
            <v>372</v>
          </cell>
          <cell r="S57">
            <v>13.5</v>
          </cell>
          <cell r="T57">
            <v>7.5</v>
          </cell>
          <cell r="U57">
            <v>57.5</v>
          </cell>
          <cell r="V57" t="str">
            <v>Compote De Pomme</v>
          </cell>
          <cell r="W57">
            <v>100</v>
          </cell>
          <cell r="X57">
            <v>47</v>
          </cell>
          <cell r="Y57">
            <v>0.3</v>
          </cell>
          <cell r="Z57">
            <v>0.2</v>
          </cell>
          <cell r="AA57">
            <v>10</v>
          </cell>
          <cell r="AB57">
            <v>47</v>
          </cell>
          <cell r="AC57">
            <v>0.3</v>
          </cell>
          <cell r="AD57">
            <v>0.2</v>
          </cell>
          <cell r="AE57">
            <v>10</v>
          </cell>
          <cell r="AF57" t="str">
            <v>Raisin Sec</v>
          </cell>
          <cell r="AG57">
            <v>10</v>
          </cell>
          <cell r="AH57">
            <v>29.8</v>
          </cell>
          <cell r="AI57">
            <v>0.25</v>
          </cell>
          <cell r="AJ57">
            <v>0.06</v>
          </cell>
          <cell r="AK57">
            <v>6.8</v>
          </cell>
          <cell r="AL57">
            <v>298</v>
          </cell>
          <cell r="AM57">
            <v>2.5</v>
          </cell>
          <cell r="AN57">
            <v>0.6</v>
          </cell>
          <cell r="AO57">
            <v>68</v>
          </cell>
          <cell r="AP57" t="str">
            <v>Amande</v>
          </cell>
          <cell r="AQ57">
            <v>10</v>
          </cell>
          <cell r="AR57">
            <v>57.6</v>
          </cell>
          <cell r="AS57">
            <v>2.12</v>
          </cell>
          <cell r="AT57">
            <v>4.99</v>
          </cell>
          <cell r="AU57">
            <v>0.4</v>
          </cell>
          <cell r="AV57">
            <v>576</v>
          </cell>
          <cell r="AW57">
            <v>21.2</v>
          </cell>
          <cell r="AX57">
            <v>49.9</v>
          </cell>
          <cell r="AY57">
            <v>4</v>
          </cell>
          <cell r="AZ57" t="str">
            <v>Lait Protéiné</v>
          </cell>
          <cell r="BA57">
            <v>20</v>
          </cell>
          <cell r="BB57">
            <v>7.8</v>
          </cell>
          <cell r="BC57">
            <v>1.4</v>
          </cell>
          <cell r="BD57">
            <v>0.02</v>
          </cell>
          <cell r="BE57">
            <v>0.5</v>
          </cell>
          <cell r="BF57">
            <v>39</v>
          </cell>
          <cell r="BG57">
            <v>7</v>
          </cell>
          <cell r="BH57">
            <v>0.1</v>
          </cell>
          <cell r="BI57">
            <v>2.5</v>
          </cell>
          <cell r="BJ57" t="str">
            <v>Œuf</v>
          </cell>
          <cell r="BK57">
            <v>50</v>
          </cell>
          <cell r="BL57">
            <v>71</v>
          </cell>
          <cell r="BM57">
            <v>5.95</v>
          </cell>
          <cell r="BN57">
            <v>5.15</v>
          </cell>
          <cell r="BO57">
            <v>0.15</v>
          </cell>
          <cell r="BP57">
            <v>142</v>
          </cell>
          <cell r="BQ57">
            <v>11.9</v>
          </cell>
          <cell r="BR57">
            <v>10.3</v>
          </cell>
          <cell r="BS57">
            <v>0.3</v>
          </cell>
          <cell r="BT57" t="str">
            <v>Cannelle</v>
          </cell>
          <cell r="BV57">
            <v>0</v>
          </cell>
          <cell r="BW57">
            <v>0</v>
          </cell>
          <cell r="BX57">
            <v>0</v>
          </cell>
          <cell r="BY57">
            <v>0</v>
          </cell>
          <cell r="BZ57">
            <v>297</v>
          </cell>
          <cell r="CA57">
            <v>3.8</v>
          </cell>
          <cell r="CB57">
            <v>1</v>
          </cell>
          <cell r="CC57">
            <v>27.2</v>
          </cell>
          <cell r="CD57" t="str">
            <v>Levure</v>
          </cell>
          <cell r="CE57">
            <v>5</v>
          </cell>
          <cell r="CF57">
            <v>19.8</v>
          </cell>
          <cell r="CG57">
            <v>2.1749999999999998</v>
          </cell>
          <cell r="CH57">
            <v>0.3</v>
          </cell>
          <cell r="CI57">
            <v>2.1</v>
          </cell>
          <cell r="CJ57">
            <v>396</v>
          </cell>
          <cell r="CK57">
            <v>43.5</v>
          </cell>
          <cell r="CL57">
            <v>6</v>
          </cell>
          <cell r="CM57">
            <v>42</v>
          </cell>
          <cell r="CN57" t="str">
            <v/>
          </cell>
          <cell r="CP57">
            <v>0</v>
          </cell>
          <cell r="CQ57">
            <v>0</v>
          </cell>
          <cell r="CR57">
            <v>0</v>
          </cell>
          <cell r="CS57">
            <v>0</v>
          </cell>
          <cell r="CT57">
            <v>0</v>
          </cell>
          <cell r="CU57">
            <v>0</v>
          </cell>
          <cell r="CV57">
            <v>0</v>
          </cell>
          <cell r="CW57">
            <v>0</v>
          </cell>
          <cell r="CX57" t="str">
            <v/>
          </cell>
          <cell r="CZ57">
            <v>0</v>
          </cell>
          <cell r="DA57">
            <v>0</v>
          </cell>
          <cell r="DB57">
            <v>0</v>
          </cell>
          <cell r="DC57">
            <v>0</v>
          </cell>
          <cell r="DD57">
            <v>0</v>
          </cell>
          <cell r="DE57">
            <v>0</v>
          </cell>
          <cell r="DF57">
            <v>0</v>
          </cell>
          <cell r="DG57">
            <v>0</v>
          </cell>
          <cell r="DH57" t="str">
            <v/>
          </cell>
          <cell r="DJ57">
            <v>0</v>
          </cell>
          <cell r="DK57">
            <v>0</v>
          </cell>
          <cell r="DL57">
            <v>0</v>
          </cell>
          <cell r="DM57">
            <v>0</v>
          </cell>
          <cell r="DN57">
            <v>0</v>
          </cell>
          <cell r="DO57">
            <v>0</v>
          </cell>
          <cell r="DP57">
            <v>0</v>
          </cell>
          <cell r="DQ57">
            <v>0</v>
          </cell>
          <cell r="DR57" t="str">
            <v/>
          </cell>
          <cell r="DT57">
            <v>0</v>
          </cell>
          <cell r="DU57">
            <v>0</v>
          </cell>
          <cell r="DV57">
            <v>0</v>
          </cell>
          <cell r="DW57">
            <v>0</v>
          </cell>
          <cell r="DX57">
            <v>0</v>
          </cell>
          <cell r="DY57">
            <v>0</v>
          </cell>
          <cell r="DZ57">
            <v>0</v>
          </cell>
          <cell r="EA57">
            <v>0</v>
          </cell>
          <cell r="EB57" t="str">
            <v/>
          </cell>
          <cell r="ED57">
            <v>0</v>
          </cell>
          <cell r="EE57">
            <v>0</v>
          </cell>
          <cell r="EF57">
            <v>0</v>
          </cell>
          <cell r="EG57">
            <v>0</v>
          </cell>
          <cell r="EH57">
            <v>0</v>
          </cell>
          <cell r="EI57">
            <v>0</v>
          </cell>
          <cell r="EJ57">
            <v>0</v>
          </cell>
          <cell r="EK57">
            <v>0</v>
          </cell>
          <cell r="EL57" t="str">
            <v/>
          </cell>
          <cell r="EN57">
            <v>0</v>
          </cell>
          <cell r="EO57">
            <v>0</v>
          </cell>
          <cell r="EP57">
            <v>0</v>
          </cell>
          <cell r="EQ57">
            <v>0</v>
          </cell>
          <cell r="ER57">
            <v>0</v>
          </cell>
          <cell r="ES57">
            <v>0</v>
          </cell>
          <cell r="ET57">
            <v>0</v>
          </cell>
          <cell r="EU57">
            <v>0</v>
          </cell>
          <cell r="EV57" t="str">
            <v/>
          </cell>
          <cell r="EX57">
            <v>0</v>
          </cell>
          <cell r="EY57">
            <v>0</v>
          </cell>
          <cell r="EZ57">
            <v>0</v>
          </cell>
          <cell r="FA57">
            <v>0</v>
          </cell>
          <cell r="FB57">
            <v>0</v>
          </cell>
          <cell r="FC57">
            <v>0</v>
          </cell>
          <cell r="FD57">
            <v>0</v>
          </cell>
          <cell r="FE57">
            <v>0</v>
          </cell>
          <cell r="FF57" t="str">
            <v/>
          </cell>
          <cell r="FH57">
            <v>0</v>
          </cell>
          <cell r="FI57">
            <v>0</v>
          </cell>
          <cell r="FJ57">
            <v>0</v>
          </cell>
          <cell r="FK57">
            <v>0</v>
          </cell>
          <cell r="FL57">
            <v>0</v>
          </cell>
          <cell r="FM57">
            <v>0</v>
          </cell>
          <cell r="FN57">
            <v>0</v>
          </cell>
          <cell r="FO57">
            <v>0</v>
          </cell>
          <cell r="FR57">
            <v>0</v>
          </cell>
          <cell r="FS57">
            <v>0</v>
          </cell>
          <cell r="FT57">
            <v>0</v>
          </cell>
          <cell r="FU57">
            <v>0</v>
          </cell>
          <cell r="FV57">
            <v>0</v>
          </cell>
          <cell r="FW57">
            <v>0</v>
          </cell>
          <cell r="FX57">
            <v>0</v>
          </cell>
          <cell r="FY57">
            <v>0</v>
          </cell>
          <cell r="GB57">
            <v>0</v>
          </cell>
          <cell r="GC57">
            <v>0</v>
          </cell>
          <cell r="GD57">
            <v>0</v>
          </cell>
          <cell r="GE57">
            <v>0</v>
          </cell>
          <cell r="GF57">
            <v>0</v>
          </cell>
          <cell r="GG57">
            <v>0</v>
          </cell>
          <cell r="GH57">
            <v>0</v>
          </cell>
          <cell r="GI57">
            <v>0</v>
          </cell>
          <cell r="GL57">
            <v>0</v>
          </cell>
          <cell r="GM57">
            <v>0</v>
          </cell>
          <cell r="GN57">
            <v>0</v>
          </cell>
          <cell r="GO57">
            <v>0</v>
          </cell>
          <cell r="GP57">
            <v>0</v>
          </cell>
          <cell r="GQ57">
            <v>0</v>
          </cell>
          <cell r="GR57">
            <v>0</v>
          </cell>
          <cell r="GS57">
            <v>0</v>
          </cell>
          <cell r="GU57" t="str">
            <v>Bowl Cake Compote De Pomme</v>
          </cell>
        </row>
        <row r="58">
          <cell r="E58" t="str">
            <v>Bowl Cake Cru</v>
          </cell>
          <cell r="F58" t="str">
            <v xml:space="preserve">Bien mélanger les flocons d'avoine avec la vanille et le séré. 
Laisser gonfler quelques minutes . 
Ajouter la banane coupée en rondelles, parsemer les myrtilles , les pépites de chocolat noir et la noix de coco. </v>
          </cell>
          <cell r="H58">
            <v>419</v>
          </cell>
          <cell r="I58">
            <v>23.164999999999999</v>
          </cell>
          <cell r="J58">
            <v>9.0499999999999989</v>
          </cell>
          <cell r="K58">
            <v>57.400000000000006</v>
          </cell>
          <cell r="L58" t="str">
            <v xml:space="preserve">Flocons d’avoine </v>
          </cell>
          <cell r="M58">
            <v>35</v>
          </cell>
          <cell r="N58">
            <v>130.19999999999999</v>
          </cell>
          <cell r="O58">
            <v>4.7249999999999996</v>
          </cell>
          <cell r="P58">
            <v>2.625</v>
          </cell>
          <cell r="Q58">
            <v>20.125</v>
          </cell>
          <cell r="R58">
            <v>372</v>
          </cell>
          <cell r="S58">
            <v>13.5</v>
          </cell>
          <cell r="T58">
            <v>7.5</v>
          </cell>
          <cell r="U58">
            <v>57.5</v>
          </cell>
          <cell r="V58" t="str">
            <v>Extrait De Vanille</v>
          </cell>
          <cell r="W58">
            <v>5</v>
          </cell>
          <cell r="X58">
            <v>0</v>
          </cell>
          <cell r="Y58">
            <v>0</v>
          </cell>
          <cell r="Z58">
            <v>0</v>
          </cell>
          <cell r="AA58">
            <v>0</v>
          </cell>
          <cell r="AB58">
            <v>0</v>
          </cell>
          <cell r="AC58">
            <v>0</v>
          </cell>
          <cell r="AD58">
            <v>0</v>
          </cell>
          <cell r="AE58">
            <v>0</v>
          </cell>
          <cell r="AF58" t="str">
            <v>Banane</v>
          </cell>
          <cell r="AG58">
            <v>100</v>
          </cell>
          <cell r="AH58">
            <v>95</v>
          </cell>
          <cell r="AI58">
            <v>1.1000000000000001</v>
          </cell>
          <cell r="AJ58">
            <v>0.3</v>
          </cell>
          <cell r="AK58">
            <v>21</v>
          </cell>
          <cell r="AL58">
            <v>95</v>
          </cell>
          <cell r="AM58">
            <v>1.1000000000000001</v>
          </cell>
          <cell r="AN58">
            <v>0.3</v>
          </cell>
          <cell r="AO58">
            <v>21</v>
          </cell>
          <cell r="AP58" t="str">
            <v>Myrtille</v>
          </cell>
          <cell r="AQ58">
            <v>25</v>
          </cell>
          <cell r="AR58">
            <v>14.5</v>
          </cell>
          <cell r="AS58">
            <v>0.15</v>
          </cell>
          <cell r="AT58">
            <v>0.125</v>
          </cell>
          <cell r="AU58">
            <v>2.8250000000000002</v>
          </cell>
          <cell r="AV58">
            <v>58</v>
          </cell>
          <cell r="AW58">
            <v>0.6</v>
          </cell>
          <cell r="AX58">
            <v>0.5</v>
          </cell>
          <cell r="AY58">
            <v>11.3</v>
          </cell>
          <cell r="AZ58" t="str">
            <v>Pépite De Chocolat</v>
          </cell>
          <cell r="BA58">
            <v>5</v>
          </cell>
          <cell r="BB58">
            <v>26</v>
          </cell>
          <cell r="BC58">
            <v>0.3</v>
          </cell>
          <cell r="BD58">
            <v>1.4</v>
          </cell>
          <cell r="BE58">
            <v>2.85</v>
          </cell>
          <cell r="BF58">
            <v>520</v>
          </cell>
          <cell r="BG58">
            <v>6</v>
          </cell>
          <cell r="BH58">
            <v>28</v>
          </cell>
          <cell r="BI58">
            <v>57</v>
          </cell>
          <cell r="BJ58" t="str">
            <v>Noix De Coco</v>
          </cell>
          <cell r="BK58">
            <v>10</v>
          </cell>
          <cell r="BL58">
            <v>49.7</v>
          </cell>
          <cell r="BM58">
            <v>0.89</v>
          </cell>
          <cell r="BN58">
            <v>4.2</v>
          </cell>
          <cell r="BO58">
            <v>1.6</v>
          </cell>
          <cell r="BP58">
            <v>497</v>
          </cell>
          <cell r="BQ58">
            <v>8.9</v>
          </cell>
          <cell r="BR58">
            <v>42</v>
          </cell>
          <cell r="BS58">
            <v>16</v>
          </cell>
          <cell r="BT58" t="str">
            <v>Slimline Blanc Battu Nature</v>
          </cell>
          <cell r="BU58">
            <v>200</v>
          </cell>
          <cell r="BV58">
            <v>103.6</v>
          </cell>
          <cell r="BW58">
            <v>16</v>
          </cell>
          <cell r="BX58">
            <v>0.4</v>
          </cell>
          <cell r="BY58">
            <v>9</v>
          </cell>
          <cell r="BZ58">
            <v>51.8</v>
          </cell>
          <cell r="CA58">
            <v>8</v>
          </cell>
          <cell r="CB58">
            <v>0.2</v>
          </cell>
          <cell r="CC58">
            <v>4.5</v>
          </cell>
          <cell r="CD58" t="str">
            <v/>
          </cell>
          <cell r="CF58">
            <v>0</v>
          </cell>
          <cell r="CG58">
            <v>0</v>
          </cell>
          <cell r="CH58">
            <v>0</v>
          </cell>
          <cell r="CI58">
            <v>0</v>
          </cell>
          <cell r="CJ58">
            <v>0</v>
          </cell>
          <cell r="CK58">
            <v>0</v>
          </cell>
          <cell r="CL58">
            <v>0</v>
          </cell>
          <cell r="CM58">
            <v>0</v>
          </cell>
          <cell r="CN58" t="str">
            <v/>
          </cell>
          <cell r="CP58">
            <v>0</v>
          </cell>
          <cell r="CQ58">
            <v>0</v>
          </cell>
          <cell r="CR58">
            <v>0</v>
          </cell>
          <cell r="CS58">
            <v>0</v>
          </cell>
          <cell r="CT58">
            <v>0</v>
          </cell>
          <cell r="CU58">
            <v>0</v>
          </cell>
          <cell r="CV58">
            <v>0</v>
          </cell>
          <cell r="CW58">
            <v>0</v>
          </cell>
          <cell r="CX58" t="str">
            <v/>
          </cell>
          <cell r="CZ58">
            <v>0</v>
          </cell>
          <cell r="DA58">
            <v>0</v>
          </cell>
          <cell r="DB58">
            <v>0</v>
          </cell>
          <cell r="DC58">
            <v>0</v>
          </cell>
          <cell r="DD58">
            <v>0</v>
          </cell>
          <cell r="DE58">
            <v>0</v>
          </cell>
          <cell r="DF58">
            <v>0</v>
          </cell>
          <cell r="DG58">
            <v>0</v>
          </cell>
          <cell r="DH58" t="str">
            <v/>
          </cell>
          <cell r="DJ58">
            <v>0</v>
          </cell>
          <cell r="DK58">
            <v>0</v>
          </cell>
          <cell r="DL58">
            <v>0</v>
          </cell>
          <cell r="DM58">
            <v>0</v>
          </cell>
          <cell r="DN58">
            <v>0</v>
          </cell>
          <cell r="DO58">
            <v>0</v>
          </cell>
          <cell r="DP58">
            <v>0</v>
          </cell>
          <cell r="DQ58">
            <v>0</v>
          </cell>
          <cell r="DR58" t="str">
            <v/>
          </cell>
          <cell r="DT58">
            <v>0</v>
          </cell>
          <cell r="DU58">
            <v>0</v>
          </cell>
          <cell r="DV58">
            <v>0</v>
          </cell>
          <cell r="DW58">
            <v>0</v>
          </cell>
          <cell r="DX58">
            <v>0</v>
          </cell>
          <cell r="DY58">
            <v>0</v>
          </cell>
          <cell r="DZ58">
            <v>0</v>
          </cell>
          <cell r="EA58">
            <v>0</v>
          </cell>
          <cell r="EB58" t="str">
            <v/>
          </cell>
          <cell r="ED58">
            <v>0</v>
          </cell>
          <cell r="EE58">
            <v>0</v>
          </cell>
          <cell r="EF58">
            <v>0</v>
          </cell>
          <cell r="EG58">
            <v>0</v>
          </cell>
          <cell r="EH58">
            <v>0</v>
          </cell>
          <cell r="EI58">
            <v>0</v>
          </cell>
          <cell r="EJ58">
            <v>0</v>
          </cell>
          <cell r="EK58">
            <v>0</v>
          </cell>
          <cell r="EL58" t="str">
            <v/>
          </cell>
          <cell r="EN58">
            <v>0</v>
          </cell>
          <cell r="EO58">
            <v>0</v>
          </cell>
          <cell r="EP58">
            <v>0</v>
          </cell>
          <cell r="EQ58">
            <v>0</v>
          </cell>
          <cell r="ER58">
            <v>0</v>
          </cell>
          <cell r="ES58">
            <v>0</v>
          </cell>
          <cell r="ET58">
            <v>0</v>
          </cell>
          <cell r="EU58">
            <v>0</v>
          </cell>
          <cell r="EV58" t="str">
            <v/>
          </cell>
          <cell r="EX58">
            <v>0</v>
          </cell>
          <cell r="EY58">
            <v>0</v>
          </cell>
          <cell r="EZ58">
            <v>0</v>
          </cell>
          <cell r="FA58">
            <v>0</v>
          </cell>
          <cell r="FB58">
            <v>0</v>
          </cell>
          <cell r="FC58">
            <v>0</v>
          </cell>
          <cell r="FD58">
            <v>0</v>
          </cell>
          <cell r="FE58">
            <v>0</v>
          </cell>
          <cell r="FF58" t="str">
            <v/>
          </cell>
          <cell r="FH58">
            <v>0</v>
          </cell>
          <cell r="FI58">
            <v>0</v>
          </cell>
          <cell r="FJ58">
            <v>0</v>
          </cell>
          <cell r="FK58">
            <v>0</v>
          </cell>
          <cell r="FL58">
            <v>0</v>
          </cell>
          <cell r="FM58">
            <v>0</v>
          </cell>
          <cell r="FN58">
            <v>0</v>
          </cell>
          <cell r="FO58">
            <v>0</v>
          </cell>
          <cell r="FR58">
            <v>0</v>
          </cell>
          <cell r="FS58">
            <v>0</v>
          </cell>
          <cell r="FT58">
            <v>0</v>
          </cell>
          <cell r="FU58">
            <v>0</v>
          </cell>
          <cell r="FV58">
            <v>0</v>
          </cell>
          <cell r="FW58">
            <v>0</v>
          </cell>
          <cell r="FX58">
            <v>0</v>
          </cell>
          <cell r="FY58">
            <v>0</v>
          </cell>
          <cell r="GB58">
            <v>0</v>
          </cell>
          <cell r="GC58">
            <v>0</v>
          </cell>
          <cell r="GD58">
            <v>0</v>
          </cell>
          <cell r="GE58">
            <v>0</v>
          </cell>
          <cell r="GF58">
            <v>0</v>
          </cell>
          <cell r="GG58">
            <v>0</v>
          </cell>
          <cell r="GH58">
            <v>0</v>
          </cell>
          <cell r="GI58">
            <v>0</v>
          </cell>
          <cell r="GL58">
            <v>0</v>
          </cell>
          <cell r="GM58">
            <v>0</v>
          </cell>
          <cell r="GN58">
            <v>0</v>
          </cell>
          <cell r="GO58">
            <v>0</v>
          </cell>
          <cell r="GP58">
            <v>0</v>
          </cell>
          <cell r="GQ58">
            <v>0</v>
          </cell>
          <cell r="GR58">
            <v>0</v>
          </cell>
          <cell r="GS58">
            <v>0</v>
          </cell>
          <cell r="GU58" t="str">
            <v>Bowl Cake Cru</v>
          </cell>
        </row>
        <row r="59">
          <cell r="E59" t="str">
            <v xml:space="preserve">Bowl Cake Paléo </v>
          </cell>
          <cell r="F59" t="str">
            <v xml:space="preserve">Bien mélanger les flocons d'avoine avec le lait , la vanille et la séré maigre.
Laisser gonfler quelques minutes.
Ajouter la banane coupée en rondelles, parsemer les myrtilles et les pépites de chocolat noir et la noix de coco. </v>
          </cell>
          <cell r="H59">
            <v>423.5</v>
          </cell>
          <cell r="I59">
            <v>27.210000000000004</v>
          </cell>
          <cell r="J59">
            <v>6.4749999999999996</v>
          </cell>
          <cell r="K59">
            <v>57.694999999999993</v>
          </cell>
          <cell r="L59" t="str">
            <v>Avoine flocons</v>
          </cell>
          <cell r="M59">
            <v>35</v>
          </cell>
          <cell r="N59">
            <v>130.19999999999999</v>
          </cell>
          <cell r="O59">
            <v>4.7249999999999996</v>
          </cell>
          <cell r="P59">
            <v>2.625</v>
          </cell>
          <cell r="Q59">
            <v>20.125</v>
          </cell>
          <cell r="R59">
            <v>372</v>
          </cell>
          <cell r="S59">
            <v>13.5</v>
          </cell>
          <cell r="T59">
            <v>7.5</v>
          </cell>
          <cell r="U59">
            <v>57.5</v>
          </cell>
          <cell r="V59" t="str">
            <v>Séré Maigre</v>
          </cell>
          <cell r="W59">
            <v>150</v>
          </cell>
          <cell r="X59">
            <v>82.5</v>
          </cell>
          <cell r="Y59">
            <v>15</v>
          </cell>
          <cell r="Z59">
            <v>0.3</v>
          </cell>
          <cell r="AA59">
            <v>6.3</v>
          </cell>
          <cell r="AB59">
            <v>55</v>
          </cell>
          <cell r="AC59">
            <v>10</v>
          </cell>
          <cell r="AD59">
            <v>0.2</v>
          </cell>
          <cell r="AE59">
            <v>4.2</v>
          </cell>
          <cell r="AF59" t="str">
            <v>Lait Protéiné</v>
          </cell>
          <cell r="AG59">
            <v>75</v>
          </cell>
          <cell r="AH59">
            <v>29.25</v>
          </cell>
          <cell r="AI59">
            <v>5.25</v>
          </cell>
          <cell r="AJ59">
            <v>7.4999999999999997E-2</v>
          </cell>
          <cell r="AK59">
            <v>1.875</v>
          </cell>
          <cell r="AL59">
            <v>39</v>
          </cell>
          <cell r="AM59">
            <v>7</v>
          </cell>
          <cell r="AN59">
            <v>0.1</v>
          </cell>
          <cell r="AO59">
            <v>2.5</v>
          </cell>
          <cell r="AP59" t="str">
            <v xml:space="preserve">Extrait De Vanille Liquide </v>
          </cell>
          <cell r="AR59">
            <v>0</v>
          </cell>
          <cell r="AS59">
            <v>0</v>
          </cell>
          <cell r="AT59">
            <v>0</v>
          </cell>
          <cell r="AU59">
            <v>0</v>
          </cell>
          <cell r="AV59">
            <v>0</v>
          </cell>
          <cell r="AW59">
            <v>0</v>
          </cell>
          <cell r="AX59">
            <v>0</v>
          </cell>
          <cell r="AY59">
            <v>0</v>
          </cell>
          <cell r="AZ59" t="str">
            <v>Banane</v>
          </cell>
          <cell r="BA59">
            <v>100</v>
          </cell>
          <cell r="BB59">
            <v>95</v>
          </cell>
          <cell r="BC59">
            <v>1.1000000000000001</v>
          </cell>
          <cell r="BD59">
            <v>0.3</v>
          </cell>
          <cell r="BE59">
            <v>21</v>
          </cell>
          <cell r="BF59">
            <v>95</v>
          </cell>
          <cell r="BG59">
            <v>1.1000000000000001</v>
          </cell>
          <cell r="BH59">
            <v>0.3</v>
          </cell>
          <cell r="BI59">
            <v>21</v>
          </cell>
          <cell r="BJ59" t="str">
            <v>Myrtille</v>
          </cell>
          <cell r="BK59">
            <v>15</v>
          </cell>
          <cell r="BL59">
            <v>8.6999999999999993</v>
          </cell>
          <cell r="BM59">
            <v>0.09</v>
          </cell>
          <cell r="BN59">
            <v>7.4999999999999997E-2</v>
          </cell>
          <cell r="BO59">
            <v>1.6950000000000001</v>
          </cell>
          <cell r="BP59">
            <v>58</v>
          </cell>
          <cell r="BQ59">
            <v>0.6</v>
          </cell>
          <cell r="BR59">
            <v>0.5</v>
          </cell>
          <cell r="BS59">
            <v>11.3</v>
          </cell>
          <cell r="BT59" t="str">
            <v>Chocolat 70%</v>
          </cell>
          <cell r="BU59">
            <v>10</v>
          </cell>
          <cell r="BV59">
            <v>53</v>
          </cell>
          <cell r="BW59">
            <v>0.6</v>
          </cell>
          <cell r="BX59">
            <v>1</v>
          </cell>
          <cell r="BY59">
            <v>5.9</v>
          </cell>
          <cell r="BZ59">
            <v>530</v>
          </cell>
          <cell r="CA59">
            <v>6</v>
          </cell>
          <cell r="CB59">
            <v>10</v>
          </cell>
          <cell r="CC59">
            <v>59</v>
          </cell>
          <cell r="CD59" t="str">
            <v>Noix De Coco</v>
          </cell>
          <cell r="CE59">
            <v>5</v>
          </cell>
          <cell r="CF59">
            <v>24.85</v>
          </cell>
          <cell r="CG59">
            <v>0.44500000000000001</v>
          </cell>
          <cell r="CH59">
            <v>2.1</v>
          </cell>
          <cell r="CI59">
            <v>0.8</v>
          </cell>
          <cell r="CJ59">
            <v>497</v>
          </cell>
          <cell r="CK59">
            <v>8.9</v>
          </cell>
          <cell r="CL59">
            <v>42</v>
          </cell>
          <cell r="CM59">
            <v>16</v>
          </cell>
          <cell r="CN59" t="str">
            <v/>
          </cell>
          <cell r="CP59">
            <v>0</v>
          </cell>
          <cell r="CQ59">
            <v>0</v>
          </cell>
          <cell r="CR59">
            <v>0</v>
          </cell>
          <cell r="CS59">
            <v>0</v>
          </cell>
          <cell r="CT59">
            <v>0</v>
          </cell>
          <cell r="CU59">
            <v>0</v>
          </cell>
          <cell r="CV59">
            <v>0</v>
          </cell>
          <cell r="CW59">
            <v>0</v>
          </cell>
          <cell r="CX59" t="str">
            <v/>
          </cell>
          <cell r="CZ59">
            <v>0</v>
          </cell>
          <cell r="DA59">
            <v>0</v>
          </cell>
          <cell r="DB59">
            <v>0</v>
          </cell>
          <cell r="DC59">
            <v>0</v>
          </cell>
          <cell r="DD59">
            <v>0</v>
          </cell>
          <cell r="DE59">
            <v>0</v>
          </cell>
          <cell r="DF59">
            <v>0</v>
          </cell>
          <cell r="DG59">
            <v>0</v>
          </cell>
          <cell r="DH59" t="str">
            <v/>
          </cell>
          <cell r="DJ59">
            <v>0</v>
          </cell>
          <cell r="DK59">
            <v>0</v>
          </cell>
          <cell r="DL59">
            <v>0</v>
          </cell>
          <cell r="DM59">
            <v>0</v>
          </cell>
          <cell r="DN59">
            <v>0</v>
          </cell>
          <cell r="DO59">
            <v>0</v>
          </cell>
          <cell r="DP59">
            <v>0</v>
          </cell>
          <cell r="DQ59">
            <v>0</v>
          </cell>
          <cell r="DR59" t="str">
            <v/>
          </cell>
          <cell r="DT59">
            <v>0</v>
          </cell>
          <cell r="DU59">
            <v>0</v>
          </cell>
          <cell r="DV59">
            <v>0</v>
          </cell>
          <cell r="DW59">
            <v>0</v>
          </cell>
          <cell r="DX59">
            <v>0</v>
          </cell>
          <cell r="DY59">
            <v>0</v>
          </cell>
          <cell r="DZ59">
            <v>0</v>
          </cell>
          <cell r="EA59">
            <v>0</v>
          </cell>
          <cell r="EB59" t="str">
            <v/>
          </cell>
          <cell r="ED59">
            <v>0</v>
          </cell>
          <cell r="EE59">
            <v>0</v>
          </cell>
          <cell r="EF59">
            <v>0</v>
          </cell>
          <cell r="EG59">
            <v>0</v>
          </cell>
          <cell r="EH59">
            <v>0</v>
          </cell>
          <cell r="EI59">
            <v>0</v>
          </cell>
          <cell r="EJ59">
            <v>0</v>
          </cell>
          <cell r="EK59">
            <v>0</v>
          </cell>
          <cell r="EL59" t="str">
            <v/>
          </cell>
          <cell r="EN59">
            <v>0</v>
          </cell>
          <cell r="EO59">
            <v>0</v>
          </cell>
          <cell r="EP59">
            <v>0</v>
          </cell>
          <cell r="EQ59">
            <v>0</v>
          </cell>
          <cell r="ER59">
            <v>0</v>
          </cell>
          <cell r="ES59">
            <v>0</v>
          </cell>
          <cell r="ET59">
            <v>0</v>
          </cell>
          <cell r="EU59">
            <v>0</v>
          </cell>
          <cell r="EV59" t="str">
            <v/>
          </cell>
          <cell r="EX59">
            <v>0</v>
          </cell>
          <cell r="EY59">
            <v>0</v>
          </cell>
          <cell r="EZ59">
            <v>0</v>
          </cell>
          <cell r="FA59">
            <v>0</v>
          </cell>
          <cell r="FB59">
            <v>0</v>
          </cell>
          <cell r="FC59">
            <v>0</v>
          </cell>
          <cell r="FD59">
            <v>0</v>
          </cell>
          <cell r="FE59">
            <v>0</v>
          </cell>
          <cell r="FF59" t="str">
            <v/>
          </cell>
          <cell r="FH59">
            <v>0</v>
          </cell>
          <cell r="FI59">
            <v>0</v>
          </cell>
          <cell r="FJ59">
            <v>0</v>
          </cell>
          <cell r="FK59">
            <v>0</v>
          </cell>
          <cell r="FL59">
            <v>0</v>
          </cell>
          <cell r="FM59">
            <v>0</v>
          </cell>
          <cell r="FN59">
            <v>0</v>
          </cell>
          <cell r="FO59">
            <v>0</v>
          </cell>
          <cell r="FR59">
            <v>0</v>
          </cell>
          <cell r="FS59">
            <v>0</v>
          </cell>
          <cell r="FT59">
            <v>0</v>
          </cell>
          <cell r="FU59">
            <v>0</v>
          </cell>
          <cell r="FV59">
            <v>0</v>
          </cell>
          <cell r="FW59">
            <v>0</v>
          </cell>
          <cell r="FX59">
            <v>0</v>
          </cell>
          <cell r="FY59">
            <v>0</v>
          </cell>
          <cell r="GB59">
            <v>0</v>
          </cell>
          <cell r="GC59">
            <v>0</v>
          </cell>
          <cell r="GD59">
            <v>0</v>
          </cell>
          <cell r="GE59">
            <v>0</v>
          </cell>
          <cell r="GF59">
            <v>0</v>
          </cell>
          <cell r="GG59">
            <v>0</v>
          </cell>
          <cell r="GH59">
            <v>0</v>
          </cell>
          <cell r="GI59">
            <v>0</v>
          </cell>
          <cell r="GL59">
            <v>0</v>
          </cell>
          <cell r="GM59">
            <v>0</v>
          </cell>
          <cell r="GN59">
            <v>0</v>
          </cell>
          <cell r="GO59">
            <v>0</v>
          </cell>
          <cell r="GP59">
            <v>0</v>
          </cell>
          <cell r="GQ59">
            <v>0</v>
          </cell>
          <cell r="GR59">
            <v>0</v>
          </cell>
          <cell r="GS59">
            <v>0</v>
          </cell>
          <cell r="GU59" t="str">
            <v xml:space="preserve">Bowl Cake Paléo </v>
          </cell>
        </row>
        <row r="60">
          <cell r="E60" t="str">
            <v>Bowl Cake Pomme Kiwi</v>
          </cell>
          <cell r="F60" t="str">
            <v>Mélangez tous les ingrédients SAUF la cannelle, le coco et le kiwi. Ces derniers sont pour le topping</v>
          </cell>
          <cell r="H60">
            <v>425.8</v>
          </cell>
          <cell r="I60">
            <v>20.965000000000003</v>
          </cell>
          <cell r="J60">
            <v>16.200000000000003</v>
          </cell>
          <cell r="K60">
            <v>43.400000000000006</v>
          </cell>
          <cell r="L60" t="str">
            <v xml:space="preserve">Flocons D’Avoine </v>
          </cell>
          <cell r="M60">
            <v>40</v>
          </cell>
          <cell r="N60">
            <v>148.80000000000001</v>
          </cell>
          <cell r="O60">
            <v>5.4</v>
          </cell>
          <cell r="P60">
            <v>3</v>
          </cell>
          <cell r="Q60">
            <v>23</v>
          </cell>
          <cell r="R60">
            <v>372</v>
          </cell>
          <cell r="S60">
            <v>13.5</v>
          </cell>
          <cell r="T60">
            <v>7.5</v>
          </cell>
          <cell r="U60">
            <v>57.5</v>
          </cell>
          <cell r="V60" t="str">
            <v>Œuf</v>
          </cell>
          <cell r="W60">
            <v>50</v>
          </cell>
          <cell r="X60">
            <v>71</v>
          </cell>
          <cell r="Y60">
            <v>5.95</v>
          </cell>
          <cell r="Z60">
            <v>5.15</v>
          </cell>
          <cell r="AA60">
            <v>0.15</v>
          </cell>
          <cell r="AB60">
            <v>142</v>
          </cell>
          <cell r="AC60">
            <v>11.9</v>
          </cell>
          <cell r="AD60">
            <v>10.3</v>
          </cell>
          <cell r="AE60">
            <v>0.3</v>
          </cell>
          <cell r="AF60" t="str">
            <v>Compote De Pomme</v>
          </cell>
          <cell r="AG60">
            <v>100</v>
          </cell>
          <cell r="AH60">
            <v>47</v>
          </cell>
          <cell r="AI60">
            <v>0.3</v>
          </cell>
          <cell r="AJ60">
            <v>0.2</v>
          </cell>
          <cell r="AK60">
            <v>10</v>
          </cell>
          <cell r="AL60">
            <v>47</v>
          </cell>
          <cell r="AM60">
            <v>0.3</v>
          </cell>
          <cell r="AN60">
            <v>0.2</v>
          </cell>
          <cell r="AO60">
            <v>10</v>
          </cell>
          <cell r="AP60" t="str">
            <v>Levure</v>
          </cell>
          <cell r="AQ60">
            <v>5</v>
          </cell>
          <cell r="AR60">
            <v>19.8</v>
          </cell>
          <cell r="AS60">
            <v>2.1749999999999998</v>
          </cell>
          <cell r="AT60">
            <v>0.3</v>
          </cell>
          <cell r="AU60">
            <v>2.1</v>
          </cell>
          <cell r="AV60">
            <v>396</v>
          </cell>
          <cell r="AW60">
            <v>43.5</v>
          </cell>
          <cell r="AX60">
            <v>6</v>
          </cell>
          <cell r="AY60">
            <v>42</v>
          </cell>
          <cell r="AZ60" t="str">
            <v>Lait Protéiné</v>
          </cell>
          <cell r="BA60">
            <v>50</v>
          </cell>
          <cell r="BB60">
            <v>19.5</v>
          </cell>
          <cell r="BC60">
            <v>3.5</v>
          </cell>
          <cell r="BD60">
            <v>0.05</v>
          </cell>
          <cell r="BE60">
            <v>1.25</v>
          </cell>
          <cell r="BF60">
            <v>39</v>
          </cell>
          <cell r="BG60">
            <v>7</v>
          </cell>
          <cell r="BH60">
            <v>0.1</v>
          </cell>
          <cell r="BI60">
            <v>2.5</v>
          </cell>
          <cell r="BJ60" t="str">
            <v>Graines De Chia</v>
          </cell>
          <cell r="BK60">
            <v>10</v>
          </cell>
          <cell r="BL60">
            <v>43</v>
          </cell>
          <cell r="BM60">
            <v>2.2000000000000002</v>
          </cell>
          <cell r="BN60">
            <v>3</v>
          </cell>
          <cell r="BO60">
            <v>0.35</v>
          </cell>
          <cell r="BP60">
            <v>430</v>
          </cell>
          <cell r="BQ60">
            <v>22</v>
          </cell>
          <cell r="BR60">
            <v>30</v>
          </cell>
          <cell r="BS60">
            <v>3.5</v>
          </cell>
          <cell r="BT60" t="str">
            <v>Noix De Coco</v>
          </cell>
          <cell r="BU60">
            <v>10</v>
          </cell>
          <cell r="BV60">
            <v>49.7</v>
          </cell>
          <cell r="BW60">
            <v>0.89</v>
          </cell>
          <cell r="BX60">
            <v>4.2</v>
          </cell>
          <cell r="BY60">
            <v>1.6</v>
          </cell>
          <cell r="BZ60">
            <v>497</v>
          </cell>
          <cell r="CA60">
            <v>8.9</v>
          </cell>
          <cell r="CB60">
            <v>42</v>
          </cell>
          <cell r="CC60">
            <v>16</v>
          </cell>
          <cell r="CD60" t="str">
            <v>Kiwi</v>
          </cell>
          <cell r="CE60">
            <v>50</v>
          </cell>
          <cell r="CF60">
            <v>27</v>
          </cell>
          <cell r="CG60">
            <v>0.55000000000000004</v>
          </cell>
          <cell r="CH60">
            <v>0.3</v>
          </cell>
          <cell r="CI60">
            <v>4.95</v>
          </cell>
          <cell r="CJ60">
            <v>54</v>
          </cell>
          <cell r="CK60">
            <v>1.1000000000000001</v>
          </cell>
          <cell r="CL60">
            <v>0.6</v>
          </cell>
          <cell r="CM60">
            <v>9.9</v>
          </cell>
          <cell r="CN60" t="str">
            <v>Canelle</v>
          </cell>
          <cell r="CP60">
            <v>0</v>
          </cell>
          <cell r="CQ60">
            <v>0</v>
          </cell>
          <cell r="CR60">
            <v>0</v>
          </cell>
          <cell r="CS60">
            <v>0</v>
          </cell>
          <cell r="CT60">
            <v>0</v>
          </cell>
          <cell r="CU60">
            <v>0</v>
          </cell>
          <cell r="CV60">
            <v>0</v>
          </cell>
          <cell r="CW60">
            <v>0</v>
          </cell>
          <cell r="CX60" t="str">
            <v/>
          </cell>
          <cell r="CZ60">
            <v>0</v>
          </cell>
          <cell r="DA60">
            <v>0</v>
          </cell>
          <cell r="DB60">
            <v>0</v>
          </cell>
          <cell r="DC60">
            <v>0</v>
          </cell>
          <cell r="DD60">
            <v>0</v>
          </cell>
          <cell r="DE60">
            <v>0</v>
          </cell>
          <cell r="DF60">
            <v>0</v>
          </cell>
          <cell r="DG60">
            <v>0</v>
          </cell>
          <cell r="DH60" t="str">
            <v/>
          </cell>
          <cell r="DJ60">
            <v>0</v>
          </cell>
          <cell r="DK60">
            <v>0</v>
          </cell>
          <cell r="DL60">
            <v>0</v>
          </cell>
          <cell r="DM60">
            <v>0</v>
          </cell>
          <cell r="DN60">
            <v>0</v>
          </cell>
          <cell r="DO60">
            <v>0</v>
          </cell>
          <cell r="DP60">
            <v>0</v>
          </cell>
          <cell r="DQ60">
            <v>0</v>
          </cell>
          <cell r="DR60" t="str">
            <v/>
          </cell>
          <cell r="DT60">
            <v>0</v>
          </cell>
          <cell r="DU60">
            <v>0</v>
          </cell>
          <cell r="DV60">
            <v>0</v>
          </cell>
          <cell r="DW60">
            <v>0</v>
          </cell>
          <cell r="DX60">
            <v>0</v>
          </cell>
          <cell r="DY60">
            <v>0</v>
          </cell>
          <cell r="DZ60">
            <v>0</v>
          </cell>
          <cell r="EA60">
            <v>0</v>
          </cell>
          <cell r="EB60" t="str">
            <v/>
          </cell>
          <cell r="ED60">
            <v>0</v>
          </cell>
          <cell r="EE60">
            <v>0</v>
          </cell>
          <cell r="EF60">
            <v>0</v>
          </cell>
          <cell r="EG60">
            <v>0</v>
          </cell>
          <cell r="EH60">
            <v>0</v>
          </cell>
          <cell r="EI60">
            <v>0</v>
          </cell>
          <cell r="EJ60">
            <v>0</v>
          </cell>
          <cell r="EK60">
            <v>0</v>
          </cell>
          <cell r="EL60" t="str">
            <v/>
          </cell>
          <cell r="EN60">
            <v>0</v>
          </cell>
          <cell r="EO60">
            <v>0</v>
          </cell>
          <cell r="EP60">
            <v>0</v>
          </cell>
          <cell r="EQ60">
            <v>0</v>
          </cell>
          <cell r="ER60">
            <v>0</v>
          </cell>
          <cell r="ES60">
            <v>0</v>
          </cell>
          <cell r="ET60">
            <v>0</v>
          </cell>
          <cell r="EU60">
            <v>0</v>
          </cell>
          <cell r="EV60" t="str">
            <v/>
          </cell>
          <cell r="EX60">
            <v>0</v>
          </cell>
          <cell r="EY60">
            <v>0</v>
          </cell>
          <cell r="EZ60">
            <v>0</v>
          </cell>
          <cell r="FA60">
            <v>0</v>
          </cell>
          <cell r="FB60">
            <v>0</v>
          </cell>
          <cell r="FC60">
            <v>0</v>
          </cell>
          <cell r="FD60">
            <v>0</v>
          </cell>
          <cell r="FE60">
            <v>0</v>
          </cell>
          <cell r="FF60" t="str">
            <v/>
          </cell>
          <cell r="FH60">
            <v>0</v>
          </cell>
          <cell r="FI60">
            <v>0</v>
          </cell>
          <cell r="FJ60">
            <v>0</v>
          </cell>
          <cell r="FK60">
            <v>0</v>
          </cell>
          <cell r="FL60">
            <v>0</v>
          </cell>
          <cell r="FM60">
            <v>0</v>
          </cell>
          <cell r="FN60">
            <v>0</v>
          </cell>
          <cell r="FO60">
            <v>0</v>
          </cell>
          <cell r="FR60">
            <v>0</v>
          </cell>
          <cell r="FS60">
            <v>0</v>
          </cell>
          <cell r="FT60">
            <v>0</v>
          </cell>
          <cell r="FU60">
            <v>0</v>
          </cell>
          <cell r="FV60">
            <v>0</v>
          </cell>
          <cell r="FW60">
            <v>0</v>
          </cell>
          <cell r="FX60">
            <v>0</v>
          </cell>
          <cell r="FY60">
            <v>0</v>
          </cell>
          <cell r="GB60">
            <v>0</v>
          </cell>
          <cell r="GC60">
            <v>0</v>
          </cell>
          <cell r="GD60">
            <v>0</v>
          </cell>
          <cell r="GE60">
            <v>0</v>
          </cell>
          <cell r="GF60">
            <v>0</v>
          </cell>
          <cell r="GG60">
            <v>0</v>
          </cell>
          <cell r="GH60">
            <v>0</v>
          </cell>
          <cell r="GI60">
            <v>0</v>
          </cell>
          <cell r="GL60">
            <v>0</v>
          </cell>
          <cell r="GM60">
            <v>0</v>
          </cell>
          <cell r="GN60">
            <v>0</v>
          </cell>
          <cell r="GO60">
            <v>0</v>
          </cell>
          <cell r="GP60">
            <v>0</v>
          </cell>
          <cell r="GQ60">
            <v>0</v>
          </cell>
          <cell r="GR60">
            <v>0</v>
          </cell>
          <cell r="GS60">
            <v>0</v>
          </cell>
          <cell r="GU60" t="str">
            <v>Bowl Cake Pomme Kiwi</v>
          </cell>
        </row>
        <row r="61">
          <cell r="E61" t="str">
            <v>Bowl Cake Salé Au Poulet</v>
          </cell>
          <cell r="F61" t="str">
            <v>Recette salée. Faire cuire le poulet avant. Mélangez tous les ingrédients et 3 minutes au micro-onde</v>
          </cell>
          <cell r="G61" t="str">
            <v>Prendre de la viande hachée de poulet.</v>
          </cell>
          <cell r="H61">
            <v>409.25000000000006</v>
          </cell>
          <cell r="I61">
            <v>41.85</v>
          </cell>
          <cell r="J61">
            <v>11.850000000000001</v>
          </cell>
          <cell r="K61">
            <v>31.450000000000003</v>
          </cell>
          <cell r="L61" t="str">
            <v xml:space="preserve">Flocons D’Avoine </v>
          </cell>
          <cell r="M61">
            <v>40</v>
          </cell>
          <cell r="N61">
            <v>148.80000000000001</v>
          </cell>
          <cell r="O61">
            <v>5.4</v>
          </cell>
          <cell r="P61">
            <v>3</v>
          </cell>
          <cell r="Q61">
            <v>23</v>
          </cell>
          <cell r="R61">
            <v>372</v>
          </cell>
          <cell r="S61">
            <v>13.5</v>
          </cell>
          <cell r="T61">
            <v>7.5</v>
          </cell>
          <cell r="U61">
            <v>57.5</v>
          </cell>
          <cell r="V61" t="str">
            <v>Poulet</v>
          </cell>
          <cell r="W61">
            <v>75</v>
          </cell>
          <cell r="X61">
            <v>78.75</v>
          </cell>
          <cell r="Y61">
            <v>17.324999999999999</v>
          </cell>
          <cell r="Z61">
            <v>0.9</v>
          </cell>
          <cell r="AA61">
            <v>0.3</v>
          </cell>
          <cell r="AB61">
            <v>105</v>
          </cell>
          <cell r="AC61">
            <v>23.1</v>
          </cell>
          <cell r="AD61">
            <v>1.2</v>
          </cell>
          <cell r="AE61">
            <v>0.4</v>
          </cell>
          <cell r="AF61" t="str">
            <v>Philadelphia Balance</v>
          </cell>
          <cell r="AG61">
            <v>100</v>
          </cell>
          <cell r="AH61">
            <v>90.9</v>
          </cell>
          <cell r="AI61">
            <v>11</v>
          </cell>
          <cell r="AJ61">
            <v>2.5</v>
          </cell>
          <cell r="AK61">
            <v>5.9</v>
          </cell>
          <cell r="AL61">
            <v>90.9</v>
          </cell>
          <cell r="AM61">
            <v>11</v>
          </cell>
          <cell r="AN61">
            <v>2.5</v>
          </cell>
          <cell r="AO61">
            <v>5.9</v>
          </cell>
          <cell r="AP61" t="str">
            <v>Œuf</v>
          </cell>
          <cell r="AQ61">
            <v>50</v>
          </cell>
          <cell r="AR61">
            <v>71</v>
          </cell>
          <cell r="AS61">
            <v>5.95</v>
          </cell>
          <cell r="AT61">
            <v>5.15</v>
          </cell>
          <cell r="AU61">
            <v>0.15</v>
          </cell>
          <cell r="AV61">
            <v>142</v>
          </cell>
          <cell r="AW61">
            <v>11.9</v>
          </cell>
          <cell r="AX61">
            <v>10.3</v>
          </cell>
          <cell r="AY61">
            <v>0.3</v>
          </cell>
          <cell r="AZ61" t="str">
            <v>Levure</v>
          </cell>
          <cell r="BA61">
            <v>5</v>
          </cell>
          <cell r="BB61">
            <v>19.8</v>
          </cell>
          <cell r="BC61">
            <v>2.1749999999999998</v>
          </cell>
          <cell r="BD61">
            <v>0.3</v>
          </cell>
          <cell r="BE61">
            <v>2.1</v>
          </cell>
          <cell r="BF61">
            <v>396</v>
          </cell>
          <cell r="BG61">
            <v>43.5</v>
          </cell>
          <cell r="BH61">
            <v>6</v>
          </cell>
          <cell r="BI61">
            <v>42</v>
          </cell>
          <cell r="BJ61" t="str">
            <v>Sel &amp; Poivre</v>
          </cell>
          <cell r="BL61">
            <v>0</v>
          </cell>
          <cell r="BM61">
            <v>0</v>
          </cell>
          <cell r="BN61">
            <v>0</v>
          </cell>
          <cell r="BO61">
            <v>0</v>
          </cell>
          <cell r="BP61">
            <v>0</v>
          </cell>
          <cell r="BQ61">
            <v>0</v>
          </cell>
          <cell r="BR61">
            <v>0</v>
          </cell>
          <cell r="BS61">
            <v>0</v>
          </cell>
          <cell r="BT61" t="str">
            <v/>
          </cell>
          <cell r="BV61">
            <v>0</v>
          </cell>
          <cell r="BW61">
            <v>0</v>
          </cell>
          <cell r="BX61">
            <v>0</v>
          </cell>
          <cell r="BY61">
            <v>0</v>
          </cell>
          <cell r="BZ61">
            <v>0</v>
          </cell>
          <cell r="CA61">
            <v>0</v>
          </cell>
          <cell r="CB61">
            <v>0</v>
          </cell>
          <cell r="CC61">
            <v>0</v>
          </cell>
          <cell r="CD61" t="str">
            <v/>
          </cell>
          <cell r="CF61">
            <v>0</v>
          </cell>
          <cell r="CG61">
            <v>0</v>
          </cell>
          <cell r="CH61">
            <v>0</v>
          </cell>
          <cell r="CI61">
            <v>0</v>
          </cell>
          <cell r="CJ61">
            <v>0</v>
          </cell>
          <cell r="CK61">
            <v>0</v>
          </cell>
          <cell r="CL61">
            <v>0</v>
          </cell>
          <cell r="CM61">
            <v>0</v>
          </cell>
          <cell r="CN61" t="str">
            <v/>
          </cell>
          <cell r="CP61">
            <v>0</v>
          </cell>
          <cell r="CQ61">
            <v>0</v>
          </cell>
          <cell r="CR61">
            <v>0</v>
          </cell>
          <cell r="CS61">
            <v>0</v>
          </cell>
          <cell r="CT61">
            <v>0</v>
          </cell>
          <cell r="CU61">
            <v>0</v>
          </cell>
          <cell r="CV61">
            <v>0</v>
          </cell>
          <cell r="CW61">
            <v>0</v>
          </cell>
          <cell r="CX61" t="str">
            <v/>
          </cell>
          <cell r="CZ61">
            <v>0</v>
          </cell>
          <cell r="DA61">
            <v>0</v>
          </cell>
          <cell r="DB61">
            <v>0</v>
          </cell>
          <cell r="DC61">
            <v>0</v>
          </cell>
          <cell r="DD61">
            <v>0</v>
          </cell>
          <cell r="DE61">
            <v>0</v>
          </cell>
          <cell r="DF61">
            <v>0</v>
          </cell>
          <cell r="DG61">
            <v>0</v>
          </cell>
          <cell r="DH61" t="str">
            <v/>
          </cell>
          <cell r="DJ61">
            <v>0</v>
          </cell>
          <cell r="DK61">
            <v>0</v>
          </cell>
          <cell r="DL61">
            <v>0</v>
          </cell>
          <cell r="DM61">
            <v>0</v>
          </cell>
          <cell r="DN61">
            <v>0</v>
          </cell>
          <cell r="DO61">
            <v>0</v>
          </cell>
          <cell r="DP61">
            <v>0</v>
          </cell>
          <cell r="DQ61">
            <v>0</v>
          </cell>
          <cell r="DR61" t="str">
            <v/>
          </cell>
          <cell r="DT61">
            <v>0</v>
          </cell>
          <cell r="DU61">
            <v>0</v>
          </cell>
          <cell r="DV61">
            <v>0</v>
          </cell>
          <cell r="DW61">
            <v>0</v>
          </cell>
          <cell r="DX61">
            <v>0</v>
          </cell>
          <cell r="DY61">
            <v>0</v>
          </cell>
          <cell r="DZ61">
            <v>0</v>
          </cell>
          <cell r="EA61">
            <v>0</v>
          </cell>
          <cell r="EB61" t="str">
            <v/>
          </cell>
          <cell r="ED61">
            <v>0</v>
          </cell>
          <cell r="EE61">
            <v>0</v>
          </cell>
          <cell r="EF61">
            <v>0</v>
          </cell>
          <cell r="EG61">
            <v>0</v>
          </cell>
          <cell r="EH61">
            <v>0</v>
          </cell>
          <cell r="EI61">
            <v>0</v>
          </cell>
          <cell r="EJ61">
            <v>0</v>
          </cell>
          <cell r="EK61">
            <v>0</v>
          </cell>
          <cell r="EL61" t="str">
            <v/>
          </cell>
          <cell r="EN61">
            <v>0</v>
          </cell>
          <cell r="EO61">
            <v>0</v>
          </cell>
          <cell r="EP61">
            <v>0</v>
          </cell>
          <cell r="EQ61">
            <v>0</v>
          </cell>
          <cell r="ER61">
            <v>0</v>
          </cell>
          <cell r="ES61">
            <v>0</v>
          </cell>
          <cell r="ET61">
            <v>0</v>
          </cell>
          <cell r="EU61">
            <v>0</v>
          </cell>
          <cell r="EV61" t="str">
            <v/>
          </cell>
          <cell r="EX61">
            <v>0</v>
          </cell>
          <cell r="EY61">
            <v>0</v>
          </cell>
          <cell r="EZ61">
            <v>0</v>
          </cell>
          <cell r="FA61">
            <v>0</v>
          </cell>
          <cell r="FB61">
            <v>0</v>
          </cell>
          <cell r="FC61">
            <v>0</v>
          </cell>
          <cell r="FD61">
            <v>0</v>
          </cell>
          <cell r="FE61">
            <v>0</v>
          </cell>
          <cell r="FF61" t="str">
            <v/>
          </cell>
          <cell r="FH61">
            <v>0</v>
          </cell>
          <cell r="FI61">
            <v>0</v>
          </cell>
          <cell r="FJ61">
            <v>0</v>
          </cell>
          <cell r="FK61">
            <v>0</v>
          </cell>
          <cell r="FL61">
            <v>0</v>
          </cell>
          <cell r="FM61">
            <v>0</v>
          </cell>
          <cell r="FN61">
            <v>0</v>
          </cell>
          <cell r="FO61">
            <v>0</v>
          </cell>
          <cell r="FR61">
            <v>0</v>
          </cell>
          <cell r="FS61">
            <v>0</v>
          </cell>
          <cell r="FT61">
            <v>0</v>
          </cell>
          <cell r="FU61">
            <v>0</v>
          </cell>
          <cell r="FV61">
            <v>0</v>
          </cell>
          <cell r="FW61">
            <v>0</v>
          </cell>
          <cell r="FX61">
            <v>0</v>
          </cell>
          <cell r="FY61">
            <v>0</v>
          </cell>
          <cell r="GB61">
            <v>0</v>
          </cell>
          <cell r="GC61">
            <v>0</v>
          </cell>
          <cell r="GD61">
            <v>0</v>
          </cell>
          <cell r="GE61">
            <v>0</v>
          </cell>
          <cell r="GF61">
            <v>0</v>
          </cell>
          <cell r="GG61">
            <v>0</v>
          </cell>
          <cell r="GH61">
            <v>0</v>
          </cell>
          <cell r="GI61">
            <v>0</v>
          </cell>
          <cell r="GL61">
            <v>0</v>
          </cell>
          <cell r="GM61">
            <v>0</v>
          </cell>
          <cell r="GN61">
            <v>0</v>
          </cell>
          <cell r="GO61">
            <v>0</v>
          </cell>
          <cell r="GP61">
            <v>0</v>
          </cell>
          <cell r="GQ61">
            <v>0</v>
          </cell>
          <cell r="GR61">
            <v>0</v>
          </cell>
          <cell r="GS61">
            <v>0</v>
          </cell>
          <cell r="GU61" t="str">
            <v>Bowl Cake Salé Au Poulet</v>
          </cell>
        </row>
        <row r="62">
          <cell r="E62" t="str">
            <v>Bowl Cake Salé Jambon</v>
          </cell>
          <cell r="F62" t="str">
            <v>Tous mélanger</v>
          </cell>
          <cell r="G62" t="str">
            <v>Prendre des dés de jambon</v>
          </cell>
          <cell r="H62">
            <v>510.59999999999997</v>
          </cell>
          <cell r="I62">
            <v>45.725000000000001</v>
          </cell>
          <cell r="J62">
            <v>21.400000000000002</v>
          </cell>
          <cell r="K62">
            <v>31.53</v>
          </cell>
          <cell r="L62" t="str">
            <v xml:space="preserve">Flocons D’Avoine </v>
          </cell>
          <cell r="M62">
            <v>40</v>
          </cell>
          <cell r="N62">
            <v>148.80000000000001</v>
          </cell>
          <cell r="O62">
            <v>5.4</v>
          </cell>
          <cell r="P62">
            <v>3</v>
          </cell>
          <cell r="Q62">
            <v>23</v>
          </cell>
          <cell r="R62">
            <v>372</v>
          </cell>
          <cell r="S62">
            <v>13.5</v>
          </cell>
          <cell r="T62">
            <v>7.5</v>
          </cell>
          <cell r="U62">
            <v>57.5</v>
          </cell>
          <cell r="V62" t="str">
            <v>Jambon</v>
          </cell>
          <cell r="W62">
            <v>50</v>
          </cell>
          <cell r="X62">
            <v>52</v>
          </cell>
          <cell r="Y62">
            <v>10.1</v>
          </cell>
          <cell r="Z62">
            <v>1.1499999999999999</v>
          </cell>
          <cell r="AA62">
            <v>0.35</v>
          </cell>
          <cell r="AB62">
            <v>104</v>
          </cell>
          <cell r="AC62">
            <v>20.2</v>
          </cell>
          <cell r="AD62">
            <v>2.2999999999999998</v>
          </cell>
          <cell r="AE62">
            <v>0.7</v>
          </cell>
          <cell r="AF62" t="str">
            <v>Emmental</v>
          </cell>
          <cell r="AG62">
            <v>30</v>
          </cell>
          <cell r="AH62">
            <v>128.1</v>
          </cell>
          <cell r="AI62">
            <v>11.1</v>
          </cell>
          <cell r="AJ62">
            <v>9.3000000000000007</v>
          </cell>
          <cell r="AK62">
            <v>0.03</v>
          </cell>
          <cell r="AL62">
            <v>427</v>
          </cell>
          <cell r="AM62">
            <v>37</v>
          </cell>
          <cell r="AN62">
            <v>31</v>
          </cell>
          <cell r="AO62">
            <v>0.1</v>
          </cell>
          <cell r="AP62" t="str">
            <v>Philadelphia Balance</v>
          </cell>
          <cell r="AQ62">
            <v>100</v>
          </cell>
          <cell r="AR62">
            <v>90.9</v>
          </cell>
          <cell r="AS62">
            <v>11</v>
          </cell>
          <cell r="AT62">
            <v>2.5</v>
          </cell>
          <cell r="AU62">
            <v>5.9</v>
          </cell>
          <cell r="AV62">
            <v>90.9</v>
          </cell>
          <cell r="AW62">
            <v>11</v>
          </cell>
          <cell r="AX62">
            <v>2.5</v>
          </cell>
          <cell r="AY62">
            <v>5.9</v>
          </cell>
          <cell r="AZ62" t="str">
            <v>Œuf</v>
          </cell>
          <cell r="BA62">
            <v>50</v>
          </cell>
          <cell r="BB62">
            <v>71</v>
          </cell>
          <cell r="BC62">
            <v>5.95</v>
          </cell>
          <cell r="BD62">
            <v>5.15</v>
          </cell>
          <cell r="BE62">
            <v>0.15</v>
          </cell>
          <cell r="BF62">
            <v>142</v>
          </cell>
          <cell r="BG62">
            <v>11.9</v>
          </cell>
          <cell r="BH62">
            <v>10.3</v>
          </cell>
          <cell r="BI62">
            <v>0.3</v>
          </cell>
          <cell r="BJ62" t="str">
            <v>Sel &amp; Poivre</v>
          </cell>
          <cell r="BK62">
            <v>5</v>
          </cell>
          <cell r="BL62">
            <v>0</v>
          </cell>
          <cell r="BM62">
            <v>0</v>
          </cell>
          <cell r="BN62">
            <v>0</v>
          </cell>
          <cell r="BO62">
            <v>0</v>
          </cell>
          <cell r="BP62">
            <v>0</v>
          </cell>
          <cell r="BQ62">
            <v>0</v>
          </cell>
          <cell r="BR62">
            <v>0</v>
          </cell>
          <cell r="BS62">
            <v>0</v>
          </cell>
          <cell r="BT62" t="str">
            <v>Levure</v>
          </cell>
          <cell r="BU62">
            <v>5</v>
          </cell>
          <cell r="BV62">
            <v>19.8</v>
          </cell>
          <cell r="BW62">
            <v>2.1749999999999998</v>
          </cell>
          <cell r="BX62">
            <v>0.3</v>
          </cell>
          <cell r="BY62">
            <v>2.1</v>
          </cell>
          <cell r="BZ62">
            <v>396</v>
          </cell>
          <cell r="CA62">
            <v>43.5</v>
          </cell>
          <cell r="CB62">
            <v>6</v>
          </cell>
          <cell r="CC62">
            <v>42</v>
          </cell>
          <cell r="CD62" t="str">
            <v/>
          </cell>
          <cell r="CF62">
            <v>0</v>
          </cell>
          <cell r="CG62">
            <v>0</v>
          </cell>
          <cell r="CH62">
            <v>0</v>
          </cell>
          <cell r="CI62">
            <v>0</v>
          </cell>
          <cell r="CJ62">
            <v>0</v>
          </cell>
          <cell r="CK62">
            <v>0</v>
          </cell>
          <cell r="CL62">
            <v>0</v>
          </cell>
          <cell r="CM62">
            <v>0</v>
          </cell>
          <cell r="CN62" t="str">
            <v/>
          </cell>
          <cell r="CP62">
            <v>0</v>
          </cell>
          <cell r="CQ62">
            <v>0</v>
          </cell>
          <cell r="CR62">
            <v>0</v>
          </cell>
          <cell r="CS62">
            <v>0</v>
          </cell>
          <cell r="CT62">
            <v>0</v>
          </cell>
          <cell r="CU62">
            <v>0</v>
          </cell>
          <cell r="CV62">
            <v>0</v>
          </cell>
          <cell r="CW62">
            <v>0</v>
          </cell>
          <cell r="CX62" t="str">
            <v/>
          </cell>
          <cell r="CZ62">
            <v>0</v>
          </cell>
          <cell r="DA62">
            <v>0</v>
          </cell>
          <cell r="DB62">
            <v>0</v>
          </cell>
          <cell r="DC62">
            <v>0</v>
          </cell>
          <cell r="DD62">
            <v>0</v>
          </cell>
          <cell r="DE62">
            <v>0</v>
          </cell>
          <cell r="DF62">
            <v>0</v>
          </cell>
          <cell r="DG62">
            <v>0</v>
          </cell>
          <cell r="DH62" t="str">
            <v/>
          </cell>
          <cell r="DJ62">
            <v>0</v>
          </cell>
          <cell r="DK62">
            <v>0</v>
          </cell>
          <cell r="DL62">
            <v>0</v>
          </cell>
          <cell r="DM62">
            <v>0</v>
          </cell>
          <cell r="DN62">
            <v>0</v>
          </cell>
          <cell r="DO62">
            <v>0</v>
          </cell>
          <cell r="DP62">
            <v>0</v>
          </cell>
          <cell r="DQ62">
            <v>0</v>
          </cell>
          <cell r="DR62" t="str">
            <v/>
          </cell>
          <cell r="DT62">
            <v>0</v>
          </cell>
          <cell r="DU62">
            <v>0</v>
          </cell>
          <cell r="DV62">
            <v>0</v>
          </cell>
          <cell r="DW62">
            <v>0</v>
          </cell>
          <cell r="DX62">
            <v>0</v>
          </cell>
          <cell r="DY62">
            <v>0</v>
          </cell>
          <cell r="DZ62">
            <v>0</v>
          </cell>
          <cell r="EA62">
            <v>0</v>
          </cell>
          <cell r="EB62" t="str">
            <v/>
          </cell>
          <cell r="ED62">
            <v>0</v>
          </cell>
          <cell r="EE62">
            <v>0</v>
          </cell>
          <cell r="EF62">
            <v>0</v>
          </cell>
          <cell r="EG62">
            <v>0</v>
          </cell>
          <cell r="EH62">
            <v>0</v>
          </cell>
          <cell r="EI62">
            <v>0</v>
          </cell>
          <cell r="EJ62">
            <v>0</v>
          </cell>
          <cell r="EK62">
            <v>0</v>
          </cell>
          <cell r="EL62" t="str">
            <v/>
          </cell>
          <cell r="EN62">
            <v>0</v>
          </cell>
          <cell r="EO62">
            <v>0</v>
          </cell>
          <cell r="EP62">
            <v>0</v>
          </cell>
          <cell r="EQ62">
            <v>0</v>
          </cell>
          <cell r="ER62">
            <v>0</v>
          </cell>
          <cell r="ES62">
            <v>0</v>
          </cell>
          <cell r="ET62">
            <v>0</v>
          </cell>
          <cell r="EU62">
            <v>0</v>
          </cell>
          <cell r="EV62" t="str">
            <v/>
          </cell>
          <cell r="EX62">
            <v>0</v>
          </cell>
          <cell r="EY62">
            <v>0</v>
          </cell>
          <cell r="EZ62">
            <v>0</v>
          </cell>
          <cell r="FA62">
            <v>0</v>
          </cell>
          <cell r="FB62">
            <v>0</v>
          </cell>
          <cell r="FC62">
            <v>0</v>
          </cell>
          <cell r="FD62">
            <v>0</v>
          </cell>
          <cell r="FE62">
            <v>0</v>
          </cell>
          <cell r="FF62" t="str">
            <v/>
          </cell>
          <cell r="FH62">
            <v>0</v>
          </cell>
          <cell r="FI62">
            <v>0</v>
          </cell>
          <cell r="FJ62">
            <v>0</v>
          </cell>
          <cell r="FK62">
            <v>0</v>
          </cell>
          <cell r="FL62">
            <v>0</v>
          </cell>
          <cell r="FM62">
            <v>0</v>
          </cell>
          <cell r="FN62">
            <v>0</v>
          </cell>
          <cell r="FO62">
            <v>0</v>
          </cell>
          <cell r="FR62">
            <v>0</v>
          </cell>
          <cell r="FS62">
            <v>0</v>
          </cell>
          <cell r="FT62">
            <v>0</v>
          </cell>
          <cell r="FU62">
            <v>0</v>
          </cell>
          <cell r="FV62">
            <v>0</v>
          </cell>
          <cell r="FW62">
            <v>0</v>
          </cell>
          <cell r="FX62">
            <v>0</v>
          </cell>
          <cell r="FY62">
            <v>0</v>
          </cell>
          <cell r="GB62">
            <v>0</v>
          </cell>
          <cell r="GC62">
            <v>0</v>
          </cell>
          <cell r="GD62">
            <v>0</v>
          </cell>
          <cell r="GE62">
            <v>0</v>
          </cell>
          <cell r="GF62">
            <v>0</v>
          </cell>
          <cell r="GG62">
            <v>0</v>
          </cell>
          <cell r="GH62">
            <v>0</v>
          </cell>
          <cell r="GI62">
            <v>0</v>
          </cell>
          <cell r="GL62">
            <v>0</v>
          </cell>
          <cell r="GM62">
            <v>0</v>
          </cell>
          <cell r="GN62">
            <v>0</v>
          </cell>
          <cell r="GO62">
            <v>0</v>
          </cell>
          <cell r="GP62">
            <v>0</v>
          </cell>
          <cell r="GQ62">
            <v>0</v>
          </cell>
          <cell r="GR62">
            <v>0</v>
          </cell>
          <cell r="GS62">
            <v>0</v>
          </cell>
          <cell r="GU62" t="str">
            <v>Bowl Cake Salé Jambon</v>
          </cell>
        </row>
        <row r="63">
          <cell r="E63" t="str">
            <v>Bowl Cake Semoule</v>
          </cell>
          <cell r="F63" t="str">
            <v>3 min au micro-ondes.</v>
          </cell>
          <cell r="H63">
            <v>300.04000000000002</v>
          </cell>
          <cell r="I63">
            <v>14.98</v>
          </cell>
          <cell r="J63">
            <v>9.8999999999999986</v>
          </cell>
          <cell r="K63">
            <v>36.39</v>
          </cell>
          <cell r="L63" t="str">
            <v>Semoule</v>
          </cell>
          <cell r="M63">
            <v>40</v>
          </cell>
          <cell r="N63">
            <v>140.4</v>
          </cell>
          <cell r="O63">
            <v>5.04</v>
          </cell>
          <cell r="P63">
            <v>0.48</v>
          </cell>
          <cell r="Q63">
            <v>28.16</v>
          </cell>
          <cell r="R63">
            <v>351</v>
          </cell>
          <cell r="S63">
            <v>12.6</v>
          </cell>
          <cell r="T63">
            <v>1.2</v>
          </cell>
          <cell r="U63">
            <v>70.400000000000006</v>
          </cell>
          <cell r="V63" t="str">
            <v>Citron</v>
          </cell>
          <cell r="X63">
            <v>0</v>
          </cell>
          <cell r="Y63">
            <v>0</v>
          </cell>
          <cell r="Z63">
            <v>0</v>
          </cell>
          <cell r="AA63">
            <v>0</v>
          </cell>
          <cell r="AB63">
            <v>22</v>
          </cell>
          <cell r="AC63">
            <v>0.8</v>
          </cell>
          <cell r="AD63">
            <v>0.4</v>
          </cell>
          <cell r="AE63">
            <v>2.9</v>
          </cell>
          <cell r="AF63" t="str">
            <v>Noix De Coco</v>
          </cell>
          <cell r="AG63">
            <v>10</v>
          </cell>
          <cell r="AH63">
            <v>49.7</v>
          </cell>
          <cell r="AI63">
            <v>0.89</v>
          </cell>
          <cell r="AJ63">
            <v>4.2</v>
          </cell>
          <cell r="AK63">
            <v>1.6</v>
          </cell>
          <cell r="AL63">
            <v>497</v>
          </cell>
          <cell r="AM63">
            <v>8.9</v>
          </cell>
          <cell r="AN63">
            <v>42</v>
          </cell>
          <cell r="AO63">
            <v>16</v>
          </cell>
          <cell r="AP63" t="str">
            <v>Slimline Blanc Battu Nature</v>
          </cell>
          <cell r="AQ63">
            <v>30</v>
          </cell>
          <cell r="AR63">
            <v>15.54</v>
          </cell>
          <cell r="AS63">
            <v>2.4</v>
          </cell>
          <cell r="AT63">
            <v>0.06</v>
          </cell>
          <cell r="AU63">
            <v>1.35</v>
          </cell>
          <cell r="AV63">
            <v>51.8</v>
          </cell>
          <cell r="AW63">
            <v>8</v>
          </cell>
          <cell r="AX63">
            <v>0.2</v>
          </cell>
          <cell r="AY63">
            <v>4.5</v>
          </cell>
          <cell r="AZ63" t="str">
            <v>Lait Protéiné</v>
          </cell>
          <cell r="BA63">
            <v>10</v>
          </cell>
          <cell r="BB63">
            <v>3.9</v>
          </cell>
          <cell r="BC63">
            <v>0.7</v>
          </cell>
          <cell r="BD63">
            <v>0.01</v>
          </cell>
          <cell r="BE63">
            <v>0.25</v>
          </cell>
          <cell r="BF63">
            <v>39</v>
          </cell>
          <cell r="BG63">
            <v>7</v>
          </cell>
          <cell r="BH63">
            <v>0.1</v>
          </cell>
          <cell r="BI63">
            <v>2.5</v>
          </cell>
          <cell r="BJ63" t="str">
            <v>Œuf</v>
          </cell>
          <cell r="BK63">
            <v>50</v>
          </cell>
          <cell r="BL63">
            <v>71</v>
          </cell>
          <cell r="BM63">
            <v>5.95</v>
          </cell>
          <cell r="BN63">
            <v>5.15</v>
          </cell>
          <cell r="BO63">
            <v>0.15</v>
          </cell>
          <cell r="BP63">
            <v>142</v>
          </cell>
          <cell r="BQ63">
            <v>11.9</v>
          </cell>
          <cell r="BR63">
            <v>10.3</v>
          </cell>
          <cell r="BS63">
            <v>0.3</v>
          </cell>
          <cell r="BT63" t="str">
            <v>Sucre Roux</v>
          </cell>
          <cell r="BU63">
            <v>5</v>
          </cell>
          <cell r="BV63">
            <v>19.5</v>
          </cell>
          <cell r="BW63">
            <v>0</v>
          </cell>
          <cell r="BX63">
            <v>0</v>
          </cell>
          <cell r="BY63">
            <v>4.88</v>
          </cell>
          <cell r="BZ63">
            <v>390</v>
          </cell>
          <cell r="CA63">
            <v>0</v>
          </cell>
          <cell r="CB63">
            <v>0</v>
          </cell>
          <cell r="CC63">
            <v>97.6</v>
          </cell>
          <cell r="CD63" t="str">
            <v/>
          </cell>
          <cell r="CF63">
            <v>0</v>
          </cell>
          <cell r="CG63">
            <v>0</v>
          </cell>
          <cell r="CH63">
            <v>0</v>
          </cell>
          <cell r="CI63">
            <v>0</v>
          </cell>
          <cell r="CJ63">
            <v>0</v>
          </cell>
          <cell r="CK63">
            <v>0</v>
          </cell>
          <cell r="CL63">
            <v>0</v>
          </cell>
          <cell r="CM63">
            <v>0</v>
          </cell>
          <cell r="CN63" t="str">
            <v/>
          </cell>
          <cell r="CP63">
            <v>0</v>
          </cell>
          <cell r="CQ63">
            <v>0</v>
          </cell>
          <cell r="CR63">
            <v>0</v>
          </cell>
          <cell r="CS63">
            <v>0</v>
          </cell>
          <cell r="CT63">
            <v>0</v>
          </cell>
          <cell r="CU63">
            <v>0</v>
          </cell>
          <cell r="CV63">
            <v>0</v>
          </cell>
          <cell r="CW63">
            <v>0</v>
          </cell>
          <cell r="CX63" t="str">
            <v/>
          </cell>
          <cell r="CZ63">
            <v>0</v>
          </cell>
          <cell r="DA63">
            <v>0</v>
          </cell>
          <cell r="DB63">
            <v>0</v>
          </cell>
          <cell r="DC63">
            <v>0</v>
          </cell>
          <cell r="DD63">
            <v>0</v>
          </cell>
          <cell r="DE63">
            <v>0</v>
          </cell>
          <cell r="DF63">
            <v>0</v>
          </cell>
          <cell r="DG63">
            <v>0</v>
          </cell>
          <cell r="DH63" t="str">
            <v/>
          </cell>
          <cell r="DJ63">
            <v>0</v>
          </cell>
          <cell r="DK63">
            <v>0</v>
          </cell>
          <cell r="DL63">
            <v>0</v>
          </cell>
          <cell r="DM63">
            <v>0</v>
          </cell>
          <cell r="DN63">
            <v>0</v>
          </cell>
          <cell r="DO63">
            <v>0</v>
          </cell>
          <cell r="DP63">
            <v>0</v>
          </cell>
          <cell r="DQ63">
            <v>0</v>
          </cell>
          <cell r="DR63" t="str">
            <v/>
          </cell>
          <cell r="DT63">
            <v>0</v>
          </cell>
          <cell r="DU63">
            <v>0</v>
          </cell>
          <cell r="DV63">
            <v>0</v>
          </cell>
          <cell r="DW63">
            <v>0</v>
          </cell>
          <cell r="DX63">
            <v>0</v>
          </cell>
          <cell r="DY63">
            <v>0</v>
          </cell>
          <cell r="DZ63">
            <v>0</v>
          </cell>
          <cell r="EA63">
            <v>0</v>
          </cell>
          <cell r="EB63" t="str">
            <v/>
          </cell>
          <cell r="ED63">
            <v>0</v>
          </cell>
          <cell r="EE63">
            <v>0</v>
          </cell>
          <cell r="EF63">
            <v>0</v>
          </cell>
          <cell r="EG63">
            <v>0</v>
          </cell>
          <cell r="EH63">
            <v>0</v>
          </cell>
          <cell r="EI63">
            <v>0</v>
          </cell>
          <cell r="EJ63">
            <v>0</v>
          </cell>
          <cell r="EK63">
            <v>0</v>
          </cell>
          <cell r="EL63" t="str">
            <v/>
          </cell>
          <cell r="EN63">
            <v>0</v>
          </cell>
          <cell r="EO63">
            <v>0</v>
          </cell>
          <cell r="EP63">
            <v>0</v>
          </cell>
          <cell r="EQ63">
            <v>0</v>
          </cell>
          <cell r="ER63">
            <v>0</v>
          </cell>
          <cell r="ES63">
            <v>0</v>
          </cell>
          <cell r="ET63">
            <v>0</v>
          </cell>
          <cell r="EU63">
            <v>0</v>
          </cell>
          <cell r="EV63" t="str">
            <v/>
          </cell>
          <cell r="EX63">
            <v>0</v>
          </cell>
          <cell r="EY63">
            <v>0</v>
          </cell>
          <cell r="EZ63">
            <v>0</v>
          </cell>
          <cell r="FA63">
            <v>0</v>
          </cell>
          <cell r="FB63">
            <v>0</v>
          </cell>
          <cell r="FC63">
            <v>0</v>
          </cell>
          <cell r="FD63">
            <v>0</v>
          </cell>
          <cell r="FE63">
            <v>0</v>
          </cell>
          <cell r="FF63" t="str">
            <v/>
          </cell>
          <cell r="FH63">
            <v>0</v>
          </cell>
          <cell r="FI63">
            <v>0</v>
          </cell>
          <cell r="FJ63">
            <v>0</v>
          </cell>
          <cell r="FK63">
            <v>0</v>
          </cell>
          <cell r="FL63">
            <v>0</v>
          </cell>
          <cell r="FM63">
            <v>0</v>
          </cell>
          <cell r="FN63">
            <v>0</v>
          </cell>
          <cell r="FO63">
            <v>0</v>
          </cell>
          <cell r="FR63">
            <v>0</v>
          </cell>
          <cell r="FS63">
            <v>0</v>
          </cell>
          <cell r="FT63">
            <v>0</v>
          </cell>
          <cell r="FU63">
            <v>0</v>
          </cell>
          <cell r="FV63">
            <v>0</v>
          </cell>
          <cell r="FW63">
            <v>0</v>
          </cell>
          <cell r="FX63">
            <v>0</v>
          </cell>
          <cell r="FY63">
            <v>0</v>
          </cell>
          <cell r="GB63">
            <v>0</v>
          </cell>
          <cell r="GC63">
            <v>0</v>
          </cell>
          <cell r="GD63">
            <v>0</v>
          </cell>
          <cell r="GE63">
            <v>0</v>
          </cell>
          <cell r="GF63">
            <v>0</v>
          </cell>
          <cell r="GG63">
            <v>0</v>
          </cell>
          <cell r="GH63">
            <v>0</v>
          </cell>
          <cell r="GI63">
            <v>0</v>
          </cell>
          <cell r="GL63">
            <v>0</v>
          </cell>
          <cell r="GM63">
            <v>0</v>
          </cell>
          <cell r="GN63">
            <v>0</v>
          </cell>
          <cell r="GO63">
            <v>0</v>
          </cell>
          <cell r="GP63">
            <v>0</v>
          </cell>
          <cell r="GQ63">
            <v>0</v>
          </cell>
          <cell r="GR63">
            <v>0</v>
          </cell>
          <cell r="GS63">
            <v>0</v>
          </cell>
          <cell r="GU63" t="str">
            <v>Bowl Cake Semoule</v>
          </cell>
        </row>
        <row r="64">
          <cell r="E64" t="str">
            <v xml:space="preserve">Bowl Gourmand Paléo </v>
          </cell>
          <cell r="F64" t="str">
            <v xml:space="preserve">Bien mélanger les flocons d'avoine avec le lait d'amande la vanille et le séré. 
Laisser gonfler quelques minutes . 
Ajouter la banane coupée en rondelles, parsemer les myrtilles les pépites de chocolat noir et la poudre de noix de coco. </v>
          </cell>
          <cell r="H64">
            <v>409.7</v>
          </cell>
          <cell r="I64">
            <v>18.935000000000002</v>
          </cell>
          <cell r="J64">
            <v>8.59</v>
          </cell>
          <cell r="K64">
            <v>55.99</v>
          </cell>
          <cell r="L64" t="str">
            <v>Avoine flocons</v>
          </cell>
          <cell r="M64">
            <v>35</v>
          </cell>
          <cell r="N64">
            <v>130.19999999999999</v>
          </cell>
          <cell r="O64">
            <v>4.7249999999999996</v>
          </cell>
          <cell r="P64">
            <v>2.625</v>
          </cell>
          <cell r="Q64">
            <v>20.125</v>
          </cell>
          <cell r="R64">
            <v>372</v>
          </cell>
          <cell r="S64">
            <v>13.5</v>
          </cell>
          <cell r="T64">
            <v>7.5</v>
          </cell>
          <cell r="U64">
            <v>57.5</v>
          </cell>
          <cell r="V64" t="str">
            <v>Lait D'Amande</v>
          </cell>
          <cell r="W64">
            <v>10</v>
          </cell>
          <cell r="X64">
            <v>2.8</v>
          </cell>
          <cell r="Y64">
            <v>7.0000000000000007E-2</v>
          </cell>
          <cell r="Z64">
            <v>0.19</v>
          </cell>
          <cell r="AA64">
            <v>0.19</v>
          </cell>
          <cell r="AB64">
            <v>28</v>
          </cell>
          <cell r="AC64">
            <v>0.7</v>
          </cell>
          <cell r="AD64">
            <v>1.9</v>
          </cell>
          <cell r="AE64">
            <v>1.9</v>
          </cell>
          <cell r="AF64" t="str">
            <v xml:space="preserve">Extrait De Vanille Liquide </v>
          </cell>
          <cell r="AH64">
            <v>0</v>
          </cell>
          <cell r="AI64">
            <v>0</v>
          </cell>
          <cell r="AJ64">
            <v>0</v>
          </cell>
          <cell r="AK64">
            <v>0</v>
          </cell>
          <cell r="AL64">
            <v>0</v>
          </cell>
          <cell r="AM64">
            <v>0</v>
          </cell>
          <cell r="AN64">
            <v>0</v>
          </cell>
          <cell r="AO64">
            <v>0</v>
          </cell>
          <cell r="AP64" t="str">
            <v>Blanc Battu</v>
          </cell>
          <cell r="AQ64">
            <v>150</v>
          </cell>
          <cell r="AR64">
            <v>64.5</v>
          </cell>
          <cell r="AS64">
            <v>11.4</v>
          </cell>
          <cell r="AT64">
            <v>0.15</v>
          </cell>
          <cell r="AU64">
            <v>4.3499999999999996</v>
          </cell>
          <cell r="AV64">
            <v>43</v>
          </cell>
          <cell r="AW64">
            <v>7.6</v>
          </cell>
          <cell r="AX64">
            <v>0.1</v>
          </cell>
          <cell r="AY64">
            <v>2.9</v>
          </cell>
          <cell r="AZ64" t="str">
            <v>Banane</v>
          </cell>
          <cell r="BA64">
            <v>100</v>
          </cell>
          <cell r="BB64">
            <v>95</v>
          </cell>
          <cell r="BC64">
            <v>1.1000000000000001</v>
          </cell>
          <cell r="BD64">
            <v>0.3</v>
          </cell>
          <cell r="BE64">
            <v>21</v>
          </cell>
          <cell r="BF64">
            <v>95</v>
          </cell>
          <cell r="BG64">
            <v>1.1000000000000001</v>
          </cell>
          <cell r="BH64">
            <v>0.3</v>
          </cell>
          <cell r="BI64">
            <v>21</v>
          </cell>
          <cell r="BJ64" t="str">
            <v>Myrtille</v>
          </cell>
          <cell r="BK64">
            <v>25</v>
          </cell>
          <cell r="BL64">
            <v>14.5</v>
          </cell>
          <cell r="BM64">
            <v>0.15</v>
          </cell>
          <cell r="BN64">
            <v>0.125</v>
          </cell>
          <cell r="BO64">
            <v>2.8250000000000002</v>
          </cell>
          <cell r="BP64">
            <v>58</v>
          </cell>
          <cell r="BQ64">
            <v>0.6</v>
          </cell>
          <cell r="BR64">
            <v>0.5</v>
          </cell>
          <cell r="BS64">
            <v>11.3</v>
          </cell>
          <cell r="BT64" t="str">
            <v>Pépites De Chocolat Noir</v>
          </cell>
          <cell r="BU64">
            <v>10</v>
          </cell>
          <cell r="BV64">
            <v>53</v>
          </cell>
          <cell r="BW64">
            <v>0.6</v>
          </cell>
          <cell r="BX64">
            <v>1</v>
          </cell>
          <cell r="BY64">
            <v>5.9</v>
          </cell>
          <cell r="BZ64">
            <v>530</v>
          </cell>
          <cell r="CA64">
            <v>6</v>
          </cell>
          <cell r="CB64">
            <v>10</v>
          </cell>
          <cell r="CC64">
            <v>59</v>
          </cell>
          <cell r="CD64" t="str">
            <v>Noix De Coco</v>
          </cell>
          <cell r="CE64">
            <v>10</v>
          </cell>
          <cell r="CF64">
            <v>49.7</v>
          </cell>
          <cell r="CG64">
            <v>0.89</v>
          </cell>
          <cell r="CH64">
            <v>4.2</v>
          </cell>
          <cell r="CI64">
            <v>1.6</v>
          </cell>
          <cell r="CJ64">
            <v>497</v>
          </cell>
          <cell r="CK64">
            <v>8.9</v>
          </cell>
          <cell r="CL64">
            <v>42</v>
          </cell>
          <cell r="CM64">
            <v>16</v>
          </cell>
          <cell r="CN64" t="str">
            <v/>
          </cell>
          <cell r="CP64">
            <v>0</v>
          </cell>
          <cell r="CQ64">
            <v>0</v>
          </cell>
          <cell r="CR64">
            <v>0</v>
          </cell>
          <cell r="CS64">
            <v>0</v>
          </cell>
          <cell r="CT64">
            <v>0</v>
          </cell>
          <cell r="CU64">
            <v>0</v>
          </cell>
          <cell r="CV64">
            <v>0</v>
          </cell>
          <cell r="CW64">
            <v>0</v>
          </cell>
          <cell r="CX64" t="str">
            <v/>
          </cell>
          <cell r="CZ64">
            <v>0</v>
          </cell>
          <cell r="DA64">
            <v>0</v>
          </cell>
          <cell r="DB64">
            <v>0</v>
          </cell>
          <cell r="DC64">
            <v>0</v>
          </cell>
          <cell r="DD64">
            <v>0</v>
          </cell>
          <cell r="DE64">
            <v>0</v>
          </cell>
          <cell r="DF64">
            <v>0</v>
          </cell>
          <cell r="DG64">
            <v>0</v>
          </cell>
          <cell r="DH64" t="str">
            <v/>
          </cell>
          <cell r="DJ64">
            <v>0</v>
          </cell>
          <cell r="DK64">
            <v>0</v>
          </cell>
          <cell r="DL64">
            <v>0</v>
          </cell>
          <cell r="DM64">
            <v>0</v>
          </cell>
          <cell r="DN64">
            <v>0</v>
          </cell>
          <cell r="DO64">
            <v>0</v>
          </cell>
          <cell r="DP64">
            <v>0</v>
          </cell>
          <cell r="DQ64">
            <v>0</v>
          </cell>
          <cell r="DR64" t="str">
            <v/>
          </cell>
          <cell r="DT64">
            <v>0</v>
          </cell>
          <cell r="DU64">
            <v>0</v>
          </cell>
          <cell r="DV64">
            <v>0</v>
          </cell>
          <cell r="DW64">
            <v>0</v>
          </cell>
          <cell r="DX64">
            <v>0</v>
          </cell>
          <cell r="DY64">
            <v>0</v>
          </cell>
          <cell r="DZ64">
            <v>0</v>
          </cell>
          <cell r="EA64">
            <v>0</v>
          </cell>
          <cell r="EB64" t="str">
            <v/>
          </cell>
          <cell r="ED64">
            <v>0</v>
          </cell>
          <cell r="EE64">
            <v>0</v>
          </cell>
          <cell r="EF64">
            <v>0</v>
          </cell>
          <cell r="EG64">
            <v>0</v>
          </cell>
          <cell r="EH64">
            <v>0</v>
          </cell>
          <cell r="EI64">
            <v>0</v>
          </cell>
          <cell r="EJ64">
            <v>0</v>
          </cell>
          <cell r="EK64">
            <v>0</v>
          </cell>
          <cell r="EL64" t="str">
            <v/>
          </cell>
          <cell r="EN64">
            <v>0</v>
          </cell>
          <cell r="EO64">
            <v>0</v>
          </cell>
          <cell r="EP64">
            <v>0</v>
          </cell>
          <cell r="EQ64">
            <v>0</v>
          </cell>
          <cell r="ER64">
            <v>0</v>
          </cell>
          <cell r="ES64">
            <v>0</v>
          </cell>
          <cell r="ET64">
            <v>0</v>
          </cell>
          <cell r="EU64">
            <v>0</v>
          </cell>
          <cell r="EV64" t="str">
            <v/>
          </cell>
          <cell r="EX64">
            <v>0</v>
          </cell>
          <cell r="EY64">
            <v>0</v>
          </cell>
          <cell r="EZ64">
            <v>0</v>
          </cell>
          <cell r="FA64">
            <v>0</v>
          </cell>
          <cell r="FB64">
            <v>0</v>
          </cell>
          <cell r="FC64">
            <v>0</v>
          </cell>
          <cell r="FD64">
            <v>0</v>
          </cell>
          <cell r="FE64">
            <v>0</v>
          </cell>
          <cell r="FF64" t="str">
            <v/>
          </cell>
          <cell r="FH64">
            <v>0</v>
          </cell>
          <cell r="FI64">
            <v>0</v>
          </cell>
          <cell r="FJ64">
            <v>0</v>
          </cell>
          <cell r="FK64">
            <v>0</v>
          </cell>
          <cell r="FL64">
            <v>0</v>
          </cell>
          <cell r="FM64">
            <v>0</v>
          </cell>
          <cell r="FN64">
            <v>0</v>
          </cell>
          <cell r="FO64">
            <v>0</v>
          </cell>
          <cell r="FR64">
            <v>0</v>
          </cell>
          <cell r="FS64">
            <v>0</v>
          </cell>
          <cell r="FT64">
            <v>0</v>
          </cell>
          <cell r="FU64">
            <v>0</v>
          </cell>
          <cell r="FV64">
            <v>0</v>
          </cell>
          <cell r="FW64">
            <v>0</v>
          </cell>
          <cell r="FX64">
            <v>0</v>
          </cell>
          <cell r="FY64">
            <v>0</v>
          </cell>
          <cell r="GB64">
            <v>0</v>
          </cell>
          <cell r="GC64">
            <v>0</v>
          </cell>
          <cell r="GD64">
            <v>0</v>
          </cell>
          <cell r="GE64">
            <v>0</v>
          </cell>
          <cell r="GF64">
            <v>0</v>
          </cell>
          <cell r="GG64">
            <v>0</v>
          </cell>
          <cell r="GH64">
            <v>0</v>
          </cell>
          <cell r="GI64">
            <v>0</v>
          </cell>
          <cell r="GL64">
            <v>0</v>
          </cell>
          <cell r="GM64">
            <v>0</v>
          </cell>
          <cell r="GN64">
            <v>0</v>
          </cell>
          <cell r="GO64">
            <v>0</v>
          </cell>
          <cell r="GP64">
            <v>0</v>
          </cell>
          <cell r="GQ64">
            <v>0</v>
          </cell>
          <cell r="GR64">
            <v>0</v>
          </cell>
          <cell r="GS64">
            <v>0</v>
          </cell>
          <cell r="GU64" t="str">
            <v xml:space="preserve">Bowl Gourmand Paléo </v>
          </cell>
        </row>
        <row r="65">
          <cell r="E65" t="str">
            <v>Bowlcake À La Banane Version 1</v>
          </cell>
          <cell r="F65" t="str">
            <v xml:space="preserve">Coupez la banane en gros morceaux et écrasez-la à la fourchette dans un bol.
Ajoutez tous les ingrédients et mélangez bien lors de chaque ajout.
Cuire le tout pendant 3 minutes à la puissance maximum du micro-onde.
</v>
          </cell>
          <cell r="H65">
            <v>349.1</v>
          </cell>
          <cell r="I65">
            <v>12.535</v>
          </cell>
          <cell r="J65">
            <v>20.470000000000002</v>
          </cell>
          <cell r="K65">
            <v>25.5</v>
          </cell>
          <cell r="L65" t="str">
            <v>Banane</v>
          </cell>
          <cell r="M65">
            <v>100</v>
          </cell>
          <cell r="N65">
            <v>95</v>
          </cell>
          <cell r="O65">
            <v>1.1000000000000001</v>
          </cell>
          <cell r="P65">
            <v>0.3</v>
          </cell>
          <cell r="Q65">
            <v>21</v>
          </cell>
          <cell r="R65">
            <v>95</v>
          </cell>
          <cell r="S65">
            <v>1.1000000000000001</v>
          </cell>
          <cell r="T65">
            <v>0.3</v>
          </cell>
          <cell r="U65">
            <v>21</v>
          </cell>
          <cell r="V65" t="str">
            <v>Amande</v>
          </cell>
          <cell r="W65">
            <v>30</v>
          </cell>
          <cell r="X65">
            <v>172.8</v>
          </cell>
          <cell r="Y65">
            <v>6.36</v>
          </cell>
          <cell r="Z65">
            <v>14.97</v>
          </cell>
          <cell r="AA65">
            <v>1.2</v>
          </cell>
          <cell r="AB65">
            <v>576</v>
          </cell>
          <cell r="AC65">
            <v>21.2</v>
          </cell>
          <cell r="AD65">
            <v>49.9</v>
          </cell>
          <cell r="AE65">
            <v>4</v>
          </cell>
          <cell r="AF65" t="str">
            <v>Beurre De Cacahuète</v>
          </cell>
          <cell r="AG65">
            <v>10</v>
          </cell>
          <cell r="AH65">
            <v>61.5</v>
          </cell>
          <cell r="AI65">
            <v>2.9</v>
          </cell>
          <cell r="AJ65">
            <v>4.9000000000000004</v>
          </cell>
          <cell r="AK65">
            <v>1.2</v>
          </cell>
          <cell r="AL65">
            <v>615</v>
          </cell>
          <cell r="AM65">
            <v>29</v>
          </cell>
          <cell r="AN65">
            <v>49</v>
          </cell>
          <cell r="AO65">
            <v>12</v>
          </cell>
          <cell r="AP65" t="str">
            <v>Levure</v>
          </cell>
          <cell r="AQ65">
            <v>5</v>
          </cell>
          <cell r="AR65">
            <v>19.8</v>
          </cell>
          <cell r="AS65">
            <v>2.1749999999999998</v>
          </cell>
          <cell r="AT65">
            <v>0.3</v>
          </cell>
          <cell r="AU65">
            <v>2.1</v>
          </cell>
          <cell r="AV65">
            <v>396</v>
          </cell>
          <cell r="AW65">
            <v>43.5</v>
          </cell>
          <cell r="AX65">
            <v>6</v>
          </cell>
          <cell r="AY65">
            <v>42</v>
          </cell>
          <cell r="AZ65" t="str">
            <v>Épices  Cannelle À Volonté</v>
          </cell>
          <cell r="BB65">
            <v>0</v>
          </cell>
          <cell r="BC65">
            <v>0</v>
          </cell>
          <cell r="BD65">
            <v>0</v>
          </cell>
          <cell r="BE65">
            <v>0</v>
          </cell>
          <cell r="BF65">
            <v>0</v>
          </cell>
          <cell r="BG65">
            <v>0</v>
          </cell>
          <cell r="BH65">
            <v>0</v>
          </cell>
          <cell r="BI65">
            <v>0</v>
          </cell>
          <cell r="BJ65" t="str">
            <v/>
          </cell>
          <cell r="BL65">
            <v>0</v>
          </cell>
          <cell r="BM65">
            <v>0</v>
          </cell>
          <cell r="BN65">
            <v>0</v>
          </cell>
          <cell r="BO65">
            <v>0</v>
          </cell>
          <cell r="BP65">
            <v>0</v>
          </cell>
          <cell r="BQ65">
            <v>0</v>
          </cell>
          <cell r="BR65">
            <v>0</v>
          </cell>
          <cell r="BS65">
            <v>0</v>
          </cell>
          <cell r="BT65" t="str">
            <v/>
          </cell>
          <cell r="BV65">
            <v>0</v>
          </cell>
          <cell r="BW65">
            <v>0</v>
          </cell>
          <cell r="BX65">
            <v>0</v>
          </cell>
          <cell r="BY65">
            <v>0</v>
          </cell>
          <cell r="BZ65">
            <v>0</v>
          </cell>
          <cell r="CA65">
            <v>0</v>
          </cell>
          <cell r="CB65">
            <v>0</v>
          </cell>
          <cell r="CC65">
            <v>0</v>
          </cell>
          <cell r="CD65" t="str">
            <v/>
          </cell>
          <cell r="CF65">
            <v>0</v>
          </cell>
          <cell r="CG65">
            <v>0</v>
          </cell>
          <cell r="CH65">
            <v>0</v>
          </cell>
          <cell r="CI65">
            <v>0</v>
          </cell>
          <cell r="CJ65">
            <v>0</v>
          </cell>
          <cell r="CK65">
            <v>0</v>
          </cell>
          <cell r="CL65">
            <v>0</v>
          </cell>
          <cell r="CM65">
            <v>0</v>
          </cell>
          <cell r="CN65" t="str">
            <v/>
          </cell>
          <cell r="CP65">
            <v>0</v>
          </cell>
          <cell r="CQ65">
            <v>0</v>
          </cell>
          <cell r="CR65">
            <v>0</v>
          </cell>
          <cell r="CS65">
            <v>0</v>
          </cell>
          <cell r="CT65">
            <v>0</v>
          </cell>
          <cell r="CU65">
            <v>0</v>
          </cell>
          <cell r="CV65">
            <v>0</v>
          </cell>
          <cell r="CW65">
            <v>0</v>
          </cell>
          <cell r="CX65" t="str">
            <v/>
          </cell>
          <cell r="CZ65">
            <v>0</v>
          </cell>
          <cell r="DA65">
            <v>0</v>
          </cell>
          <cell r="DB65">
            <v>0</v>
          </cell>
          <cell r="DC65">
            <v>0</v>
          </cell>
          <cell r="DD65">
            <v>0</v>
          </cell>
          <cell r="DE65">
            <v>0</v>
          </cell>
          <cell r="DF65">
            <v>0</v>
          </cell>
          <cell r="DG65">
            <v>0</v>
          </cell>
          <cell r="DH65" t="str">
            <v/>
          </cell>
          <cell r="DJ65">
            <v>0</v>
          </cell>
          <cell r="DK65">
            <v>0</v>
          </cell>
          <cell r="DL65">
            <v>0</v>
          </cell>
          <cell r="DM65">
            <v>0</v>
          </cell>
          <cell r="DN65">
            <v>0</v>
          </cell>
          <cell r="DO65">
            <v>0</v>
          </cell>
          <cell r="DP65">
            <v>0</v>
          </cell>
          <cell r="DQ65">
            <v>0</v>
          </cell>
          <cell r="DR65" t="str">
            <v/>
          </cell>
          <cell r="DT65">
            <v>0</v>
          </cell>
          <cell r="DU65">
            <v>0</v>
          </cell>
          <cell r="DV65">
            <v>0</v>
          </cell>
          <cell r="DW65">
            <v>0</v>
          </cell>
          <cell r="DX65">
            <v>0</v>
          </cell>
          <cell r="DY65">
            <v>0</v>
          </cell>
          <cell r="DZ65">
            <v>0</v>
          </cell>
          <cell r="EA65">
            <v>0</v>
          </cell>
          <cell r="EB65" t="str">
            <v/>
          </cell>
          <cell r="ED65">
            <v>0</v>
          </cell>
          <cell r="EE65">
            <v>0</v>
          </cell>
          <cell r="EF65">
            <v>0</v>
          </cell>
          <cell r="EG65">
            <v>0</v>
          </cell>
          <cell r="EH65">
            <v>0</v>
          </cell>
          <cell r="EI65">
            <v>0</v>
          </cell>
          <cell r="EJ65">
            <v>0</v>
          </cell>
          <cell r="EK65">
            <v>0</v>
          </cell>
          <cell r="EL65" t="str">
            <v/>
          </cell>
          <cell r="EN65">
            <v>0</v>
          </cell>
          <cell r="EO65">
            <v>0</v>
          </cell>
          <cell r="EP65">
            <v>0</v>
          </cell>
          <cell r="EQ65">
            <v>0</v>
          </cell>
          <cell r="ER65">
            <v>0</v>
          </cell>
          <cell r="ES65">
            <v>0</v>
          </cell>
          <cell r="ET65">
            <v>0</v>
          </cell>
          <cell r="EU65">
            <v>0</v>
          </cell>
          <cell r="EV65" t="str">
            <v/>
          </cell>
          <cell r="EX65">
            <v>0</v>
          </cell>
          <cell r="EY65">
            <v>0</v>
          </cell>
          <cell r="EZ65">
            <v>0</v>
          </cell>
          <cell r="FA65">
            <v>0</v>
          </cell>
          <cell r="FB65">
            <v>0</v>
          </cell>
          <cell r="FC65">
            <v>0</v>
          </cell>
          <cell r="FD65">
            <v>0</v>
          </cell>
          <cell r="FE65">
            <v>0</v>
          </cell>
          <cell r="FF65" t="str">
            <v/>
          </cell>
          <cell r="FH65">
            <v>0</v>
          </cell>
          <cell r="FI65">
            <v>0</v>
          </cell>
          <cell r="FJ65">
            <v>0</v>
          </cell>
          <cell r="FK65">
            <v>0</v>
          </cell>
          <cell r="FL65">
            <v>0</v>
          </cell>
          <cell r="FM65">
            <v>0</v>
          </cell>
          <cell r="FN65">
            <v>0</v>
          </cell>
          <cell r="FO65">
            <v>0</v>
          </cell>
          <cell r="FR65">
            <v>0</v>
          </cell>
          <cell r="FS65">
            <v>0</v>
          </cell>
          <cell r="FT65">
            <v>0</v>
          </cell>
          <cell r="FU65">
            <v>0</v>
          </cell>
          <cell r="FV65">
            <v>0</v>
          </cell>
          <cell r="FW65">
            <v>0</v>
          </cell>
          <cell r="FX65">
            <v>0</v>
          </cell>
          <cell r="FY65">
            <v>0</v>
          </cell>
          <cell r="GB65">
            <v>0</v>
          </cell>
          <cell r="GC65">
            <v>0</v>
          </cell>
          <cell r="GD65">
            <v>0</v>
          </cell>
          <cell r="GE65">
            <v>0</v>
          </cell>
          <cell r="GF65">
            <v>0</v>
          </cell>
          <cell r="GG65">
            <v>0</v>
          </cell>
          <cell r="GH65">
            <v>0</v>
          </cell>
          <cell r="GI65">
            <v>0</v>
          </cell>
          <cell r="GL65">
            <v>0</v>
          </cell>
          <cell r="GM65">
            <v>0</v>
          </cell>
          <cell r="GN65">
            <v>0</v>
          </cell>
          <cell r="GO65">
            <v>0</v>
          </cell>
          <cell r="GP65">
            <v>0</v>
          </cell>
          <cell r="GQ65">
            <v>0</v>
          </cell>
          <cell r="GR65">
            <v>0</v>
          </cell>
          <cell r="GS65">
            <v>0</v>
          </cell>
          <cell r="GU65" t="str">
            <v>Bowlcake À La Banane Version 1</v>
          </cell>
        </row>
        <row r="66">
          <cell r="E66" t="str">
            <v>Bowlcake À La Banane Version 2</v>
          </cell>
          <cell r="F66" t="str">
            <v>Coupez la banane en gros morceaux et écrasez-la à la fourchette dans un bol.
Ajoutez tous les ingrédients et mélangez bien lors de chaque ajout.
Cuire le tout pendant 3 minutes à la puissance maximum du micro-onde.</v>
          </cell>
          <cell r="H66">
            <v>395</v>
          </cell>
          <cell r="I66">
            <v>23.775000000000002</v>
          </cell>
          <cell r="J66">
            <v>10.860000000000001</v>
          </cell>
          <cell r="K66">
            <v>47.160000000000004</v>
          </cell>
          <cell r="L66" t="str">
            <v>Banane</v>
          </cell>
          <cell r="M66">
            <v>100</v>
          </cell>
          <cell r="N66">
            <v>95</v>
          </cell>
          <cell r="O66">
            <v>1.1000000000000001</v>
          </cell>
          <cell r="P66">
            <v>0.3</v>
          </cell>
          <cell r="Q66">
            <v>21</v>
          </cell>
          <cell r="R66">
            <v>95</v>
          </cell>
          <cell r="S66">
            <v>1.1000000000000001</v>
          </cell>
          <cell r="T66">
            <v>0.3</v>
          </cell>
          <cell r="U66">
            <v>21</v>
          </cell>
          <cell r="V66" t="str">
            <v>Blanc D'Œuf</v>
          </cell>
          <cell r="W66">
            <v>60</v>
          </cell>
          <cell r="X66">
            <v>45.6</v>
          </cell>
          <cell r="Y66">
            <v>9.9</v>
          </cell>
          <cell r="Z66">
            <v>0.06</v>
          </cell>
          <cell r="AA66">
            <v>0.96</v>
          </cell>
          <cell r="AB66">
            <v>76</v>
          </cell>
          <cell r="AC66">
            <v>16.5</v>
          </cell>
          <cell r="AD66">
            <v>0.1</v>
          </cell>
          <cell r="AE66">
            <v>1.6</v>
          </cell>
          <cell r="AF66" t="str">
            <v>Œuf</v>
          </cell>
          <cell r="AG66">
            <v>50</v>
          </cell>
          <cell r="AH66">
            <v>71</v>
          </cell>
          <cell r="AI66">
            <v>5.95</v>
          </cell>
          <cell r="AJ66">
            <v>5.15</v>
          </cell>
          <cell r="AK66">
            <v>0.15</v>
          </cell>
          <cell r="AL66">
            <v>142</v>
          </cell>
          <cell r="AM66">
            <v>11.9</v>
          </cell>
          <cell r="AN66">
            <v>10.3</v>
          </cell>
          <cell r="AO66">
            <v>0.3</v>
          </cell>
          <cell r="AP66" t="str">
            <v xml:space="preserve">Flocons D’Avoine </v>
          </cell>
          <cell r="AQ66">
            <v>30</v>
          </cell>
          <cell r="AR66">
            <v>111.6</v>
          </cell>
          <cell r="AS66">
            <v>4.05</v>
          </cell>
          <cell r="AT66">
            <v>2.25</v>
          </cell>
          <cell r="AU66">
            <v>17.25</v>
          </cell>
          <cell r="AV66">
            <v>372</v>
          </cell>
          <cell r="AW66">
            <v>13.5</v>
          </cell>
          <cell r="AX66">
            <v>7.5</v>
          </cell>
          <cell r="AY66">
            <v>57.5</v>
          </cell>
          <cell r="AZ66" t="str">
            <v>Pépite De Chocolat</v>
          </cell>
          <cell r="BA66">
            <v>10</v>
          </cell>
          <cell r="BB66">
            <v>52</v>
          </cell>
          <cell r="BC66">
            <v>0.6</v>
          </cell>
          <cell r="BD66">
            <v>2.8</v>
          </cell>
          <cell r="BE66">
            <v>5.7</v>
          </cell>
          <cell r="BF66">
            <v>520</v>
          </cell>
          <cell r="BG66">
            <v>6</v>
          </cell>
          <cell r="BH66">
            <v>28</v>
          </cell>
          <cell r="BI66">
            <v>57</v>
          </cell>
          <cell r="BJ66" t="str">
            <v>Levure</v>
          </cell>
          <cell r="BK66">
            <v>5</v>
          </cell>
          <cell r="BL66">
            <v>19.8</v>
          </cell>
          <cell r="BM66">
            <v>2.1749999999999998</v>
          </cell>
          <cell r="BN66">
            <v>0.3</v>
          </cell>
          <cell r="BO66">
            <v>2.1</v>
          </cell>
          <cell r="BP66">
            <v>396</v>
          </cell>
          <cell r="BQ66">
            <v>43.5</v>
          </cell>
          <cell r="BR66">
            <v>6</v>
          </cell>
          <cell r="BS66">
            <v>42</v>
          </cell>
          <cell r="BT66" t="str">
            <v>Épices : Cannelle À Volonté</v>
          </cell>
          <cell r="BV66">
            <v>0</v>
          </cell>
          <cell r="BW66">
            <v>0</v>
          </cell>
          <cell r="BX66">
            <v>0</v>
          </cell>
          <cell r="BY66">
            <v>0</v>
          </cell>
          <cell r="BZ66">
            <v>0</v>
          </cell>
          <cell r="CA66">
            <v>0</v>
          </cell>
          <cell r="CB66">
            <v>0</v>
          </cell>
          <cell r="CC66">
            <v>0</v>
          </cell>
          <cell r="CD66" t="str">
            <v/>
          </cell>
          <cell r="CF66">
            <v>0</v>
          </cell>
          <cell r="CG66">
            <v>0</v>
          </cell>
          <cell r="CH66">
            <v>0</v>
          </cell>
          <cell r="CI66">
            <v>0</v>
          </cell>
          <cell r="CJ66">
            <v>0</v>
          </cell>
          <cell r="CK66">
            <v>0</v>
          </cell>
          <cell r="CL66">
            <v>0</v>
          </cell>
          <cell r="CM66">
            <v>0</v>
          </cell>
          <cell r="CN66" t="str">
            <v/>
          </cell>
          <cell r="CP66">
            <v>0</v>
          </cell>
          <cell r="CQ66">
            <v>0</v>
          </cell>
          <cell r="CR66">
            <v>0</v>
          </cell>
          <cell r="CS66">
            <v>0</v>
          </cell>
          <cell r="CT66">
            <v>0</v>
          </cell>
          <cell r="CU66">
            <v>0</v>
          </cell>
          <cell r="CV66">
            <v>0</v>
          </cell>
          <cell r="CW66">
            <v>0</v>
          </cell>
          <cell r="CX66" t="str">
            <v/>
          </cell>
          <cell r="CZ66">
            <v>0</v>
          </cell>
          <cell r="DA66">
            <v>0</v>
          </cell>
          <cell r="DB66">
            <v>0</v>
          </cell>
          <cell r="DC66">
            <v>0</v>
          </cell>
          <cell r="DD66">
            <v>0</v>
          </cell>
          <cell r="DE66">
            <v>0</v>
          </cell>
          <cell r="DF66">
            <v>0</v>
          </cell>
          <cell r="DG66">
            <v>0</v>
          </cell>
          <cell r="DH66" t="str">
            <v/>
          </cell>
          <cell r="DJ66">
            <v>0</v>
          </cell>
          <cell r="DK66">
            <v>0</v>
          </cell>
          <cell r="DL66">
            <v>0</v>
          </cell>
          <cell r="DM66">
            <v>0</v>
          </cell>
          <cell r="DN66">
            <v>0</v>
          </cell>
          <cell r="DO66">
            <v>0</v>
          </cell>
          <cell r="DP66">
            <v>0</v>
          </cell>
          <cell r="DQ66">
            <v>0</v>
          </cell>
          <cell r="DR66" t="str">
            <v/>
          </cell>
          <cell r="DT66">
            <v>0</v>
          </cell>
          <cell r="DU66">
            <v>0</v>
          </cell>
          <cell r="DV66">
            <v>0</v>
          </cell>
          <cell r="DW66">
            <v>0</v>
          </cell>
          <cell r="DX66">
            <v>0</v>
          </cell>
          <cell r="DY66">
            <v>0</v>
          </cell>
          <cell r="DZ66">
            <v>0</v>
          </cell>
          <cell r="EA66">
            <v>0</v>
          </cell>
          <cell r="EB66" t="str">
            <v/>
          </cell>
          <cell r="ED66">
            <v>0</v>
          </cell>
          <cell r="EE66">
            <v>0</v>
          </cell>
          <cell r="EF66">
            <v>0</v>
          </cell>
          <cell r="EG66">
            <v>0</v>
          </cell>
          <cell r="EH66">
            <v>0</v>
          </cell>
          <cell r="EI66">
            <v>0</v>
          </cell>
          <cell r="EJ66">
            <v>0</v>
          </cell>
          <cell r="EK66">
            <v>0</v>
          </cell>
          <cell r="EL66" t="str">
            <v/>
          </cell>
          <cell r="EN66">
            <v>0</v>
          </cell>
          <cell r="EO66">
            <v>0</v>
          </cell>
          <cell r="EP66">
            <v>0</v>
          </cell>
          <cell r="EQ66">
            <v>0</v>
          </cell>
          <cell r="ER66">
            <v>0</v>
          </cell>
          <cell r="ES66">
            <v>0</v>
          </cell>
          <cell r="ET66">
            <v>0</v>
          </cell>
          <cell r="EU66">
            <v>0</v>
          </cell>
          <cell r="EV66" t="str">
            <v/>
          </cell>
          <cell r="EX66">
            <v>0</v>
          </cell>
          <cell r="EY66">
            <v>0</v>
          </cell>
          <cell r="EZ66">
            <v>0</v>
          </cell>
          <cell r="FA66">
            <v>0</v>
          </cell>
          <cell r="FB66">
            <v>0</v>
          </cell>
          <cell r="FC66">
            <v>0</v>
          </cell>
          <cell r="FD66">
            <v>0</v>
          </cell>
          <cell r="FE66">
            <v>0</v>
          </cell>
          <cell r="FF66" t="str">
            <v/>
          </cell>
          <cell r="FH66">
            <v>0</v>
          </cell>
          <cell r="FI66">
            <v>0</v>
          </cell>
          <cell r="FJ66">
            <v>0</v>
          </cell>
          <cell r="FK66">
            <v>0</v>
          </cell>
          <cell r="FL66">
            <v>0</v>
          </cell>
          <cell r="FM66">
            <v>0</v>
          </cell>
          <cell r="FN66">
            <v>0</v>
          </cell>
          <cell r="FO66">
            <v>0</v>
          </cell>
          <cell r="FR66">
            <v>0</v>
          </cell>
          <cell r="FS66">
            <v>0</v>
          </cell>
          <cell r="FT66">
            <v>0</v>
          </cell>
          <cell r="FU66">
            <v>0</v>
          </cell>
          <cell r="FV66">
            <v>0</v>
          </cell>
          <cell r="FW66">
            <v>0</v>
          </cell>
          <cell r="FX66">
            <v>0</v>
          </cell>
          <cell r="FY66">
            <v>0</v>
          </cell>
          <cell r="GB66">
            <v>0</v>
          </cell>
          <cell r="GC66">
            <v>0</v>
          </cell>
          <cell r="GD66">
            <v>0</v>
          </cell>
          <cell r="GE66">
            <v>0</v>
          </cell>
          <cell r="GF66">
            <v>0</v>
          </cell>
          <cell r="GG66">
            <v>0</v>
          </cell>
          <cell r="GH66">
            <v>0</v>
          </cell>
          <cell r="GI66">
            <v>0</v>
          </cell>
          <cell r="GL66">
            <v>0</v>
          </cell>
          <cell r="GM66">
            <v>0</v>
          </cell>
          <cell r="GN66">
            <v>0</v>
          </cell>
          <cell r="GO66">
            <v>0</v>
          </cell>
          <cell r="GP66">
            <v>0</v>
          </cell>
          <cell r="GQ66">
            <v>0</v>
          </cell>
          <cell r="GR66">
            <v>0</v>
          </cell>
          <cell r="GS66">
            <v>0</v>
          </cell>
          <cell r="GU66" t="str">
            <v>Bowlcake À La Banane Version 2</v>
          </cell>
        </row>
        <row r="67">
          <cell r="E67" t="str">
            <v>Bowlcake À La Fraise</v>
          </cell>
          <cell r="F67" t="str">
            <v xml:space="preserve">Coupez les fraises en gros morceaux 
Ajoutez tous les ingrédients et mélangez bien lors de chaque ajout.
Cuire le tout pendant 3 minutes à la puissance maximum du micro-onde.
</v>
          </cell>
          <cell r="H67">
            <v>331.90000000000003</v>
          </cell>
          <cell r="I67">
            <v>18.650000000000002</v>
          </cell>
          <cell r="J67">
            <v>11.225000000000001</v>
          </cell>
          <cell r="K67">
            <v>36.050000000000004</v>
          </cell>
          <cell r="L67" t="str">
            <v>Fraise</v>
          </cell>
          <cell r="M67">
            <v>125</v>
          </cell>
          <cell r="N67">
            <v>50</v>
          </cell>
          <cell r="O67">
            <v>0.875</v>
          </cell>
          <cell r="P67">
            <v>0.625</v>
          </cell>
          <cell r="Q67">
            <v>8.75</v>
          </cell>
          <cell r="R67">
            <v>40</v>
          </cell>
          <cell r="S67">
            <v>0.7</v>
          </cell>
          <cell r="T67">
            <v>0.5</v>
          </cell>
          <cell r="U67">
            <v>7</v>
          </cell>
          <cell r="V67" t="str">
            <v>Séré Maigre</v>
          </cell>
          <cell r="W67">
            <v>50</v>
          </cell>
          <cell r="X67">
            <v>27.5</v>
          </cell>
          <cell r="Y67">
            <v>5</v>
          </cell>
          <cell r="Z67">
            <v>0.1</v>
          </cell>
          <cell r="AA67">
            <v>2.1</v>
          </cell>
          <cell r="AB67">
            <v>55</v>
          </cell>
          <cell r="AC67">
            <v>10</v>
          </cell>
          <cell r="AD67">
            <v>0.2</v>
          </cell>
          <cell r="AE67">
            <v>4.2</v>
          </cell>
          <cell r="AF67" t="str">
            <v>Œuf</v>
          </cell>
          <cell r="AG67">
            <v>50</v>
          </cell>
          <cell r="AH67">
            <v>71</v>
          </cell>
          <cell r="AI67">
            <v>5.95</v>
          </cell>
          <cell r="AJ67">
            <v>5.15</v>
          </cell>
          <cell r="AK67">
            <v>0.15</v>
          </cell>
          <cell r="AL67">
            <v>142</v>
          </cell>
          <cell r="AM67">
            <v>11.9</v>
          </cell>
          <cell r="AN67">
            <v>10.3</v>
          </cell>
          <cell r="AO67">
            <v>0.3</v>
          </cell>
          <cell r="AP67" t="str">
            <v xml:space="preserve">Flocons D’Avoine </v>
          </cell>
          <cell r="AQ67">
            <v>30</v>
          </cell>
          <cell r="AR67">
            <v>111.6</v>
          </cell>
          <cell r="AS67">
            <v>4.05</v>
          </cell>
          <cell r="AT67">
            <v>2.25</v>
          </cell>
          <cell r="AU67">
            <v>17.25</v>
          </cell>
          <cell r="AV67">
            <v>372</v>
          </cell>
          <cell r="AW67">
            <v>13.5</v>
          </cell>
          <cell r="AX67">
            <v>7.5</v>
          </cell>
          <cell r="AY67">
            <v>57.5</v>
          </cell>
          <cell r="AZ67" t="str">
            <v>Pépite De Chocolat</v>
          </cell>
          <cell r="BA67">
            <v>10</v>
          </cell>
          <cell r="BB67">
            <v>52</v>
          </cell>
          <cell r="BC67">
            <v>0.6</v>
          </cell>
          <cell r="BD67">
            <v>2.8</v>
          </cell>
          <cell r="BE67">
            <v>5.7</v>
          </cell>
          <cell r="BF67">
            <v>520</v>
          </cell>
          <cell r="BG67">
            <v>6</v>
          </cell>
          <cell r="BH67">
            <v>28</v>
          </cell>
          <cell r="BI67">
            <v>57</v>
          </cell>
          <cell r="BJ67" t="str">
            <v>Levure</v>
          </cell>
          <cell r="BK67">
            <v>5</v>
          </cell>
          <cell r="BL67">
            <v>19.8</v>
          </cell>
          <cell r="BM67">
            <v>2.1749999999999998</v>
          </cell>
          <cell r="BN67">
            <v>0.3</v>
          </cell>
          <cell r="BO67">
            <v>2.1</v>
          </cell>
          <cell r="BP67">
            <v>396</v>
          </cell>
          <cell r="BQ67">
            <v>43.5</v>
          </cell>
          <cell r="BR67">
            <v>6</v>
          </cell>
          <cell r="BS67">
            <v>42</v>
          </cell>
          <cell r="BT67" t="str">
            <v>Épices : Cannelle À Volonté</v>
          </cell>
          <cell r="BV67">
            <v>0</v>
          </cell>
          <cell r="BW67">
            <v>0</v>
          </cell>
          <cell r="BX67">
            <v>0</v>
          </cell>
          <cell r="BY67">
            <v>0</v>
          </cell>
          <cell r="BZ67">
            <v>0</v>
          </cell>
          <cell r="CA67">
            <v>0</v>
          </cell>
          <cell r="CB67">
            <v>0</v>
          </cell>
          <cell r="CC67">
            <v>0</v>
          </cell>
          <cell r="CD67" t="str">
            <v/>
          </cell>
          <cell r="CF67">
            <v>0</v>
          </cell>
          <cell r="CG67">
            <v>0</v>
          </cell>
          <cell r="CH67">
            <v>0</v>
          </cell>
          <cell r="CI67">
            <v>0</v>
          </cell>
          <cell r="CJ67">
            <v>0</v>
          </cell>
          <cell r="CK67">
            <v>0</v>
          </cell>
          <cell r="CL67">
            <v>0</v>
          </cell>
          <cell r="CM67">
            <v>0</v>
          </cell>
          <cell r="CN67" t="str">
            <v/>
          </cell>
          <cell r="CP67">
            <v>0</v>
          </cell>
          <cell r="CQ67">
            <v>0</v>
          </cell>
          <cell r="CR67">
            <v>0</v>
          </cell>
          <cell r="CS67">
            <v>0</v>
          </cell>
          <cell r="CT67">
            <v>0</v>
          </cell>
          <cell r="CU67">
            <v>0</v>
          </cell>
          <cell r="CV67">
            <v>0</v>
          </cell>
          <cell r="CW67">
            <v>0</v>
          </cell>
          <cell r="CX67" t="str">
            <v/>
          </cell>
          <cell r="CZ67">
            <v>0</v>
          </cell>
          <cell r="DA67">
            <v>0</v>
          </cell>
          <cell r="DB67">
            <v>0</v>
          </cell>
          <cell r="DC67">
            <v>0</v>
          </cell>
          <cell r="DD67">
            <v>0</v>
          </cell>
          <cell r="DE67">
            <v>0</v>
          </cell>
          <cell r="DF67">
            <v>0</v>
          </cell>
          <cell r="DG67">
            <v>0</v>
          </cell>
          <cell r="DH67" t="str">
            <v/>
          </cell>
          <cell r="DJ67">
            <v>0</v>
          </cell>
          <cell r="DK67">
            <v>0</v>
          </cell>
          <cell r="DL67">
            <v>0</v>
          </cell>
          <cell r="DM67">
            <v>0</v>
          </cell>
          <cell r="DN67">
            <v>0</v>
          </cell>
          <cell r="DO67">
            <v>0</v>
          </cell>
          <cell r="DP67">
            <v>0</v>
          </cell>
          <cell r="DQ67">
            <v>0</v>
          </cell>
          <cell r="DR67" t="str">
            <v/>
          </cell>
          <cell r="DT67">
            <v>0</v>
          </cell>
          <cell r="DU67">
            <v>0</v>
          </cell>
          <cell r="DV67">
            <v>0</v>
          </cell>
          <cell r="DW67">
            <v>0</v>
          </cell>
          <cell r="DX67">
            <v>0</v>
          </cell>
          <cell r="DY67">
            <v>0</v>
          </cell>
          <cell r="DZ67">
            <v>0</v>
          </cell>
          <cell r="EA67">
            <v>0</v>
          </cell>
          <cell r="EB67" t="str">
            <v/>
          </cell>
          <cell r="ED67">
            <v>0</v>
          </cell>
          <cell r="EE67">
            <v>0</v>
          </cell>
          <cell r="EF67">
            <v>0</v>
          </cell>
          <cell r="EG67">
            <v>0</v>
          </cell>
          <cell r="EH67">
            <v>0</v>
          </cell>
          <cell r="EI67">
            <v>0</v>
          </cell>
          <cell r="EJ67">
            <v>0</v>
          </cell>
          <cell r="EK67">
            <v>0</v>
          </cell>
          <cell r="EL67" t="str">
            <v/>
          </cell>
          <cell r="EN67">
            <v>0</v>
          </cell>
          <cell r="EO67">
            <v>0</v>
          </cell>
          <cell r="EP67">
            <v>0</v>
          </cell>
          <cell r="EQ67">
            <v>0</v>
          </cell>
          <cell r="ER67">
            <v>0</v>
          </cell>
          <cell r="ES67">
            <v>0</v>
          </cell>
          <cell r="ET67">
            <v>0</v>
          </cell>
          <cell r="EU67">
            <v>0</v>
          </cell>
          <cell r="EV67" t="str">
            <v/>
          </cell>
          <cell r="EX67">
            <v>0</v>
          </cell>
          <cell r="EY67">
            <v>0</v>
          </cell>
          <cell r="EZ67">
            <v>0</v>
          </cell>
          <cell r="FA67">
            <v>0</v>
          </cell>
          <cell r="FB67">
            <v>0</v>
          </cell>
          <cell r="FC67">
            <v>0</v>
          </cell>
          <cell r="FD67">
            <v>0</v>
          </cell>
          <cell r="FE67">
            <v>0</v>
          </cell>
          <cell r="FF67" t="str">
            <v/>
          </cell>
          <cell r="FH67">
            <v>0</v>
          </cell>
          <cell r="FI67">
            <v>0</v>
          </cell>
          <cell r="FJ67">
            <v>0</v>
          </cell>
          <cell r="FK67">
            <v>0</v>
          </cell>
          <cell r="FL67">
            <v>0</v>
          </cell>
          <cell r="FM67">
            <v>0</v>
          </cell>
          <cell r="FN67">
            <v>0</v>
          </cell>
          <cell r="FO67">
            <v>0</v>
          </cell>
          <cell r="FR67">
            <v>0</v>
          </cell>
          <cell r="FS67">
            <v>0</v>
          </cell>
          <cell r="FT67">
            <v>0</v>
          </cell>
          <cell r="FU67">
            <v>0</v>
          </cell>
          <cell r="FV67">
            <v>0</v>
          </cell>
          <cell r="FW67">
            <v>0</v>
          </cell>
          <cell r="FX67">
            <v>0</v>
          </cell>
          <cell r="FY67">
            <v>0</v>
          </cell>
          <cell r="GB67">
            <v>0</v>
          </cell>
          <cell r="GC67">
            <v>0</v>
          </cell>
          <cell r="GD67">
            <v>0</v>
          </cell>
          <cell r="GE67">
            <v>0</v>
          </cell>
          <cell r="GF67">
            <v>0</v>
          </cell>
          <cell r="GG67">
            <v>0</v>
          </cell>
          <cell r="GH67">
            <v>0</v>
          </cell>
          <cell r="GI67">
            <v>0</v>
          </cell>
          <cell r="GL67">
            <v>0</v>
          </cell>
          <cell r="GM67">
            <v>0</v>
          </cell>
          <cell r="GN67">
            <v>0</v>
          </cell>
          <cell r="GO67">
            <v>0</v>
          </cell>
          <cell r="GP67">
            <v>0</v>
          </cell>
          <cell r="GQ67">
            <v>0</v>
          </cell>
          <cell r="GR67">
            <v>0</v>
          </cell>
          <cell r="GS67">
            <v>0</v>
          </cell>
          <cell r="GU67" t="str">
            <v>Bowlcake À La Fraise</v>
          </cell>
        </row>
        <row r="68">
          <cell r="E68" t="str">
            <v>Bowlcake Chocolat version 2</v>
          </cell>
          <cell r="F68" t="str">
            <v xml:space="preserve">Mélanger tous les ingrédients dans un bol. Couvrir et faire cuire de 30 à 3 min au-micro-ondes, sur puissance maximale.
Retourner pour démouler et servir avec les fruits rouges. Poser le carré de chocolat noir et des amandes effilées. </v>
          </cell>
          <cell r="H68">
            <v>478.1</v>
          </cell>
          <cell r="I68">
            <v>21.33</v>
          </cell>
          <cell r="J68">
            <v>23.065000000000001</v>
          </cell>
          <cell r="K68">
            <v>51.784999999999997</v>
          </cell>
          <cell r="L68" t="str">
            <v>Avoine Flocons</v>
          </cell>
          <cell r="M68">
            <v>20</v>
          </cell>
          <cell r="N68">
            <v>74.400000000000006</v>
          </cell>
          <cell r="O68">
            <v>2.7</v>
          </cell>
          <cell r="P68">
            <v>1.5</v>
          </cell>
          <cell r="Q68">
            <v>11.5</v>
          </cell>
          <cell r="R68">
            <v>372</v>
          </cell>
          <cell r="S68">
            <v>13.5</v>
          </cell>
          <cell r="T68">
            <v>7.5</v>
          </cell>
          <cell r="U68">
            <v>57.5</v>
          </cell>
          <cell r="V68" t="str">
            <v>Œuf</v>
          </cell>
          <cell r="W68">
            <v>50</v>
          </cell>
          <cell r="X68">
            <v>71</v>
          </cell>
          <cell r="Y68">
            <v>5.95</v>
          </cell>
          <cell r="Z68">
            <v>5.15</v>
          </cell>
          <cell r="AA68">
            <v>0.15</v>
          </cell>
          <cell r="AB68">
            <v>142</v>
          </cell>
          <cell r="AC68">
            <v>11.9</v>
          </cell>
          <cell r="AD68">
            <v>10.3</v>
          </cell>
          <cell r="AE68">
            <v>0.3</v>
          </cell>
          <cell r="AF68" t="str">
            <v>Farine</v>
          </cell>
          <cell r="AG68">
            <v>15</v>
          </cell>
          <cell r="AH68">
            <v>51.6</v>
          </cell>
          <cell r="AI68">
            <v>1.83</v>
          </cell>
          <cell r="AJ68">
            <v>0.19500000000000001</v>
          </cell>
          <cell r="AK68">
            <v>10.335000000000001</v>
          </cell>
          <cell r="AL68">
            <v>344</v>
          </cell>
          <cell r="AM68">
            <v>12.2</v>
          </cell>
          <cell r="AN68">
            <v>1.3</v>
          </cell>
          <cell r="AO68">
            <v>68.900000000000006</v>
          </cell>
          <cell r="AP68" t="str">
            <v>Blanc Battu</v>
          </cell>
          <cell r="AQ68">
            <v>20</v>
          </cell>
          <cell r="AR68">
            <v>8.6</v>
          </cell>
          <cell r="AS68">
            <v>1.52</v>
          </cell>
          <cell r="AT68">
            <v>0.02</v>
          </cell>
          <cell r="AU68">
            <v>0.57999999999999996</v>
          </cell>
          <cell r="AV68">
            <v>43</v>
          </cell>
          <cell r="AW68">
            <v>7.6</v>
          </cell>
          <cell r="AX68">
            <v>0.1</v>
          </cell>
          <cell r="AY68">
            <v>2.9</v>
          </cell>
          <cell r="AZ68" t="str">
            <v>Miel</v>
          </cell>
          <cell r="BA68">
            <v>10</v>
          </cell>
          <cell r="BB68">
            <v>32.200000000000003</v>
          </cell>
          <cell r="BC68">
            <v>0.05</v>
          </cell>
          <cell r="BD68">
            <v>0</v>
          </cell>
          <cell r="BE68">
            <v>8</v>
          </cell>
          <cell r="BF68">
            <v>322</v>
          </cell>
          <cell r="BG68">
            <v>0.5</v>
          </cell>
          <cell r="BH68">
            <v>0</v>
          </cell>
          <cell r="BI68">
            <v>80</v>
          </cell>
          <cell r="BJ68" t="str">
            <v>Cacao Maigre</v>
          </cell>
          <cell r="BK68">
            <v>20</v>
          </cell>
          <cell r="BL68">
            <v>45.6</v>
          </cell>
          <cell r="BM68">
            <v>3.92</v>
          </cell>
          <cell r="BN68">
            <v>2.74</v>
          </cell>
          <cell r="BO68">
            <v>11.58</v>
          </cell>
          <cell r="BP68">
            <v>228</v>
          </cell>
          <cell r="BQ68">
            <v>19.600000000000001</v>
          </cell>
          <cell r="BR68">
            <v>13.7</v>
          </cell>
          <cell r="BS68">
            <v>57.9</v>
          </cell>
          <cell r="BT68" t="str">
            <v>Sel</v>
          </cell>
          <cell r="BV68">
            <v>0</v>
          </cell>
          <cell r="BW68">
            <v>0</v>
          </cell>
          <cell r="BX68">
            <v>0</v>
          </cell>
          <cell r="BY68">
            <v>0</v>
          </cell>
          <cell r="BZ68">
            <v>0</v>
          </cell>
          <cell r="CA68">
            <v>0</v>
          </cell>
          <cell r="CB68">
            <v>0</v>
          </cell>
          <cell r="CC68">
            <v>0</v>
          </cell>
          <cell r="CD68" t="str">
            <v>Framboise</v>
          </cell>
          <cell r="CE68">
            <v>50</v>
          </cell>
          <cell r="CF68">
            <v>26</v>
          </cell>
          <cell r="CG68">
            <v>0.6</v>
          </cell>
          <cell r="CH68">
            <v>0.3</v>
          </cell>
          <cell r="CI68">
            <v>3.5</v>
          </cell>
          <cell r="CJ68">
            <v>52</v>
          </cell>
          <cell r="CK68">
            <v>1.2</v>
          </cell>
          <cell r="CL68">
            <v>0.6</v>
          </cell>
          <cell r="CM68">
            <v>7</v>
          </cell>
          <cell r="CN68" t="str">
            <v>Chocolat Noir</v>
          </cell>
          <cell r="CO68">
            <v>10</v>
          </cell>
          <cell r="CP68">
            <v>53.5</v>
          </cell>
          <cell r="CQ68">
            <v>0.52</v>
          </cell>
          <cell r="CR68">
            <v>3.18</v>
          </cell>
          <cell r="CS68">
            <v>5.34</v>
          </cell>
          <cell r="CT68">
            <v>535</v>
          </cell>
          <cell r="CU68">
            <v>5.2</v>
          </cell>
          <cell r="CV68">
            <v>31.8</v>
          </cell>
          <cell r="CW68">
            <v>53.4</v>
          </cell>
          <cell r="CX68" t="str">
            <v>Amande</v>
          </cell>
          <cell r="CY68">
            <v>20</v>
          </cell>
          <cell r="CZ68">
            <v>115.2</v>
          </cell>
          <cell r="DA68">
            <v>4.24</v>
          </cell>
          <cell r="DB68">
            <v>9.98</v>
          </cell>
          <cell r="DC68">
            <v>0.8</v>
          </cell>
          <cell r="DD68">
            <v>576</v>
          </cell>
          <cell r="DE68">
            <v>21.2</v>
          </cell>
          <cell r="DF68">
            <v>49.9</v>
          </cell>
          <cell r="DG68">
            <v>4</v>
          </cell>
          <cell r="DH68" t="str">
            <v/>
          </cell>
          <cell r="DJ68">
            <v>0</v>
          </cell>
          <cell r="DK68">
            <v>0</v>
          </cell>
          <cell r="DL68">
            <v>0</v>
          </cell>
          <cell r="DM68">
            <v>0</v>
          </cell>
          <cell r="DN68">
            <v>0</v>
          </cell>
          <cell r="DO68">
            <v>0</v>
          </cell>
          <cell r="DP68">
            <v>0</v>
          </cell>
          <cell r="DQ68">
            <v>0</v>
          </cell>
          <cell r="DR68" t="str">
            <v/>
          </cell>
          <cell r="DT68">
            <v>0</v>
          </cell>
          <cell r="DU68">
            <v>0</v>
          </cell>
          <cell r="DV68">
            <v>0</v>
          </cell>
          <cell r="DW68">
            <v>0</v>
          </cell>
          <cell r="DX68">
            <v>0</v>
          </cell>
          <cell r="DY68">
            <v>0</v>
          </cell>
          <cell r="DZ68">
            <v>0</v>
          </cell>
          <cell r="EA68">
            <v>0</v>
          </cell>
          <cell r="EB68" t="str">
            <v/>
          </cell>
          <cell r="ED68">
            <v>0</v>
          </cell>
          <cell r="EE68">
            <v>0</v>
          </cell>
          <cell r="EF68">
            <v>0</v>
          </cell>
          <cell r="EG68">
            <v>0</v>
          </cell>
          <cell r="EH68">
            <v>0</v>
          </cell>
          <cell r="EI68">
            <v>0</v>
          </cell>
          <cell r="EJ68">
            <v>0</v>
          </cell>
          <cell r="EK68">
            <v>0</v>
          </cell>
          <cell r="EL68" t="str">
            <v/>
          </cell>
          <cell r="EN68">
            <v>0</v>
          </cell>
          <cell r="EO68">
            <v>0</v>
          </cell>
          <cell r="EP68">
            <v>0</v>
          </cell>
          <cell r="EQ68">
            <v>0</v>
          </cell>
          <cell r="ER68">
            <v>0</v>
          </cell>
          <cell r="ES68">
            <v>0</v>
          </cell>
          <cell r="ET68">
            <v>0</v>
          </cell>
          <cell r="EU68">
            <v>0</v>
          </cell>
          <cell r="EV68" t="str">
            <v/>
          </cell>
          <cell r="EX68">
            <v>0</v>
          </cell>
          <cell r="EY68">
            <v>0</v>
          </cell>
          <cell r="EZ68">
            <v>0</v>
          </cell>
          <cell r="FA68">
            <v>0</v>
          </cell>
          <cell r="FB68">
            <v>0</v>
          </cell>
          <cell r="FC68">
            <v>0</v>
          </cell>
          <cell r="FD68">
            <v>0</v>
          </cell>
          <cell r="FE68">
            <v>0</v>
          </cell>
          <cell r="FF68" t="str">
            <v/>
          </cell>
          <cell r="FH68">
            <v>0</v>
          </cell>
          <cell r="FI68">
            <v>0</v>
          </cell>
          <cell r="FJ68">
            <v>0</v>
          </cell>
          <cell r="FK68">
            <v>0</v>
          </cell>
          <cell r="FL68">
            <v>0</v>
          </cell>
          <cell r="FM68">
            <v>0</v>
          </cell>
          <cell r="FN68">
            <v>0</v>
          </cell>
          <cell r="FO68">
            <v>0</v>
          </cell>
          <cell r="FR68">
            <v>0</v>
          </cell>
          <cell r="FS68">
            <v>0</v>
          </cell>
          <cell r="FT68">
            <v>0</v>
          </cell>
          <cell r="FU68">
            <v>0</v>
          </cell>
          <cell r="FV68">
            <v>0</v>
          </cell>
          <cell r="FW68">
            <v>0</v>
          </cell>
          <cell r="FX68">
            <v>0</v>
          </cell>
          <cell r="FY68">
            <v>0</v>
          </cell>
          <cell r="GB68">
            <v>0</v>
          </cell>
          <cell r="GC68">
            <v>0</v>
          </cell>
          <cell r="GD68">
            <v>0</v>
          </cell>
          <cell r="GE68">
            <v>0</v>
          </cell>
          <cell r="GF68">
            <v>0</v>
          </cell>
          <cell r="GG68">
            <v>0</v>
          </cell>
          <cell r="GH68">
            <v>0</v>
          </cell>
          <cell r="GI68">
            <v>0</v>
          </cell>
          <cell r="GL68">
            <v>0</v>
          </cell>
          <cell r="GM68">
            <v>0</v>
          </cell>
          <cell r="GN68">
            <v>0</v>
          </cell>
          <cell r="GO68">
            <v>0</v>
          </cell>
          <cell r="GP68">
            <v>0</v>
          </cell>
          <cell r="GQ68">
            <v>0</v>
          </cell>
          <cell r="GR68">
            <v>0</v>
          </cell>
          <cell r="GS68">
            <v>0</v>
          </cell>
          <cell r="GU68" t="str">
            <v>Bowlcake Chocolat Version 2</v>
          </cell>
        </row>
        <row r="69">
          <cell r="E69" t="str">
            <v xml:space="preserve">Brochette De Poisson Sur Salade D'Épinards </v>
          </cell>
          <cell r="F69" t="str">
            <v xml:space="preserve">Mélanger dans un saladier le zeste et le jus de citron vert avec l’huile et le bouillon, rectifier l’assaisonnement. 
Ajouter épinards, carottes, avocat et graines de grenade, mélanger. 
Enfiler les cubes de saumon et les noix de Saint-Jacques sur les brochettes, saler, poivrer. 
Bien faire chauffer l’huile dans une poêle antiadhésive. 
Faire revenir les brochettes env. 2 min sur chaque face, dresser sur la salade. </v>
          </cell>
          <cell r="H69">
            <v>473.14</v>
          </cell>
          <cell r="I69">
            <v>21.725999999999999</v>
          </cell>
          <cell r="J69">
            <v>23.015000000000001</v>
          </cell>
          <cell r="K69">
            <v>20.290000000000003</v>
          </cell>
          <cell r="L69" t="str">
            <v>Citron vert</v>
          </cell>
          <cell r="M69">
            <v>1</v>
          </cell>
          <cell r="N69">
            <v>0.3</v>
          </cell>
          <cell r="O69">
            <v>6.9999999999999993E-3</v>
          </cell>
          <cell r="P69">
            <v>2E-3</v>
          </cell>
          <cell r="Q69">
            <v>0.08</v>
          </cell>
          <cell r="R69">
            <v>30</v>
          </cell>
          <cell r="S69">
            <v>0.7</v>
          </cell>
          <cell r="T69">
            <v>0.2</v>
          </cell>
          <cell r="U69">
            <v>8</v>
          </cell>
          <cell r="V69" t="str">
            <v>Huile D'Olive</v>
          </cell>
          <cell r="W69">
            <v>5</v>
          </cell>
          <cell r="X69">
            <v>40.450000000000003</v>
          </cell>
          <cell r="Y69">
            <v>0</v>
          </cell>
          <cell r="Z69">
            <v>4.4950000000000001</v>
          </cell>
          <cell r="AA69">
            <v>0</v>
          </cell>
          <cell r="AB69">
            <v>809</v>
          </cell>
          <cell r="AC69">
            <v>0</v>
          </cell>
          <cell r="AD69">
            <v>89.9</v>
          </cell>
          <cell r="AE69">
            <v>0</v>
          </cell>
          <cell r="AF69" t="str">
            <v>Bouillon De Légumes</v>
          </cell>
          <cell r="AG69">
            <v>12</v>
          </cell>
          <cell r="AH69">
            <v>26.04</v>
          </cell>
          <cell r="AI69">
            <v>1.1639999999999999</v>
          </cell>
          <cell r="AJ69">
            <v>0.64800000000000013</v>
          </cell>
          <cell r="AK69">
            <v>3.84</v>
          </cell>
          <cell r="AL69">
            <v>217</v>
          </cell>
          <cell r="AM69">
            <v>9.6999999999999993</v>
          </cell>
          <cell r="AN69">
            <v>5.4</v>
          </cell>
          <cell r="AO69">
            <v>32</v>
          </cell>
          <cell r="AP69" t="str">
            <v>Sel &amp; Poivre</v>
          </cell>
          <cell r="AR69">
            <v>0</v>
          </cell>
          <cell r="AS69">
            <v>0</v>
          </cell>
          <cell r="AT69">
            <v>0</v>
          </cell>
          <cell r="AU69">
            <v>0</v>
          </cell>
          <cell r="AV69">
            <v>0</v>
          </cell>
          <cell r="AW69">
            <v>0</v>
          </cell>
          <cell r="AX69">
            <v>0</v>
          </cell>
          <cell r="AY69">
            <v>0</v>
          </cell>
          <cell r="AZ69" t="str">
            <v>Pousses D'Épinards</v>
          </cell>
          <cell r="BA69">
            <v>125</v>
          </cell>
          <cell r="BB69">
            <v>28.75</v>
          </cell>
          <cell r="BC69">
            <v>3.375</v>
          </cell>
          <cell r="BD69">
            <v>0.5</v>
          </cell>
          <cell r="BE69">
            <v>1</v>
          </cell>
          <cell r="BF69">
            <v>23</v>
          </cell>
          <cell r="BG69">
            <v>2.7</v>
          </cell>
          <cell r="BH69">
            <v>0.4</v>
          </cell>
          <cell r="BI69">
            <v>0.8</v>
          </cell>
          <cell r="BJ69" t="str">
            <v>Carotte</v>
          </cell>
          <cell r="BK69">
            <v>100</v>
          </cell>
          <cell r="BL69">
            <v>38</v>
          </cell>
          <cell r="BM69">
            <v>0.8</v>
          </cell>
          <cell r="BN69">
            <v>0.3</v>
          </cell>
          <cell r="BO69">
            <v>6.6</v>
          </cell>
          <cell r="BP69">
            <v>38</v>
          </cell>
          <cell r="BQ69">
            <v>0.8</v>
          </cell>
          <cell r="BR69">
            <v>0.3</v>
          </cell>
          <cell r="BS69">
            <v>6.6</v>
          </cell>
          <cell r="BT69" t="str">
            <v>Avocat</v>
          </cell>
          <cell r="BU69">
            <v>50</v>
          </cell>
          <cell r="BV69">
            <v>72</v>
          </cell>
          <cell r="BW69">
            <v>0.9</v>
          </cell>
          <cell r="BX69">
            <v>7.1</v>
          </cell>
          <cell r="BY69">
            <v>0.4</v>
          </cell>
          <cell r="BZ69">
            <v>144</v>
          </cell>
          <cell r="CA69">
            <v>1.8</v>
          </cell>
          <cell r="CB69">
            <v>14.2</v>
          </cell>
          <cell r="CC69">
            <v>0.8</v>
          </cell>
          <cell r="CD69" t="str">
            <v>Grenade</v>
          </cell>
          <cell r="CE69">
            <v>50</v>
          </cell>
          <cell r="CF69">
            <v>35.5</v>
          </cell>
          <cell r="CG69">
            <v>0.85</v>
          </cell>
          <cell r="CH69">
            <v>0.45</v>
          </cell>
          <cell r="CI69">
            <v>7.25</v>
          </cell>
          <cell r="CJ69">
            <v>71</v>
          </cell>
          <cell r="CK69">
            <v>1.7</v>
          </cell>
          <cell r="CL69">
            <v>0.9</v>
          </cell>
          <cell r="CM69">
            <v>14.5</v>
          </cell>
          <cell r="CN69" t="str">
            <v>Saumon</v>
          </cell>
          <cell r="CO69">
            <v>70</v>
          </cell>
          <cell r="CP69">
            <v>140</v>
          </cell>
          <cell r="CQ69">
            <v>13.93</v>
          </cell>
          <cell r="CR69">
            <v>9.3800000000000008</v>
          </cell>
          <cell r="CS69">
            <v>0</v>
          </cell>
          <cell r="CT69">
            <v>200</v>
          </cell>
          <cell r="CU69">
            <v>19.899999999999999</v>
          </cell>
          <cell r="CV69">
            <v>13.4</v>
          </cell>
          <cell r="CW69">
            <v>0</v>
          </cell>
          <cell r="CX69" t="str">
            <v>Saint-Jacques</v>
          </cell>
          <cell r="CY69">
            <v>70</v>
          </cell>
          <cell r="CZ69">
            <v>11.2</v>
          </cell>
          <cell r="DA69">
            <v>0.7</v>
          </cell>
          <cell r="DB69">
            <v>0.14000000000000001</v>
          </cell>
          <cell r="DC69">
            <v>1.1200000000000001</v>
          </cell>
          <cell r="DD69">
            <v>16</v>
          </cell>
          <cell r="DE69">
            <v>1</v>
          </cell>
          <cell r="DF69">
            <v>0.2</v>
          </cell>
          <cell r="DG69">
            <v>1.6</v>
          </cell>
          <cell r="DH69" t="str">
            <v>Poivre</v>
          </cell>
          <cell r="DJ69">
            <v>0</v>
          </cell>
          <cell r="DK69">
            <v>0</v>
          </cell>
          <cell r="DL69">
            <v>0</v>
          </cell>
          <cell r="DM69">
            <v>0</v>
          </cell>
          <cell r="DN69">
            <v>0</v>
          </cell>
          <cell r="DO69">
            <v>0</v>
          </cell>
          <cell r="DP69">
            <v>0</v>
          </cell>
          <cell r="DQ69">
            <v>0</v>
          </cell>
          <cell r="DR69" t="str">
            <v>Huile D'Olive</v>
          </cell>
          <cell r="DS69">
            <v>10</v>
          </cell>
          <cell r="DT69">
            <v>80.900000000000006</v>
          </cell>
          <cell r="DU69">
            <v>0</v>
          </cell>
          <cell r="DV69">
            <v>0</v>
          </cell>
          <cell r="DW69">
            <v>0</v>
          </cell>
          <cell r="DX69">
            <v>809</v>
          </cell>
          <cell r="DY69">
            <v>0</v>
          </cell>
          <cell r="DZ69">
            <v>0</v>
          </cell>
          <cell r="EA69">
            <v>0</v>
          </cell>
          <cell r="EB69" t="str">
            <v/>
          </cell>
          <cell r="ED69">
            <v>0</v>
          </cell>
          <cell r="EE69">
            <v>0</v>
          </cell>
          <cell r="EF69">
            <v>0</v>
          </cell>
          <cell r="EG69">
            <v>0</v>
          </cell>
          <cell r="EH69">
            <v>0</v>
          </cell>
          <cell r="EI69">
            <v>0</v>
          </cell>
          <cell r="EJ69">
            <v>0</v>
          </cell>
          <cell r="EK69">
            <v>0</v>
          </cell>
          <cell r="EL69" t="str">
            <v/>
          </cell>
          <cell r="EN69">
            <v>0</v>
          </cell>
          <cell r="EO69">
            <v>0</v>
          </cell>
          <cell r="EP69">
            <v>0</v>
          </cell>
          <cell r="EQ69">
            <v>0</v>
          </cell>
          <cell r="ER69">
            <v>0</v>
          </cell>
          <cell r="ES69">
            <v>0</v>
          </cell>
          <cell r="ET69">
            <v>0</v>
          </cell>
          <cell r="EU69">
            <v>0</v>
          </cell>
          <cell r="EV69" t="str">
            <v/>
          </cell>
          <cell r="EX69">
            <v>0</v>
          </cell>
          <cell r="EY69">
            <v>0</v>
          </cell>
          <cell r="EZ69">
            <v>0</v>
          </cell>
          <cell r="FA69">
            <v>0</v>
          </cell>
          <cell r="FB69">
            <v>0</v>
          </cell>
          <cell r="FC69">
            <v>0</v>
          </cell>
          <cell r="FD69">
            <v>0</v>
          </cell>
          <cell r="FE69">
            <v>0</v>
          </cell>
          <cell r="FF69" t="str">
            <v/>
          </cell>
          <cell r="FH69">
            <v>0</v>
          </cell>
          <cell r="FI69">
            <v>0</v>
          </cell>
          <cell r="FJ69">
            <v>0</v>
          </cell>
          <cell r="FK69">
            <v>0</v>
          </cell>
          <cell r="FL69">
            <v>0</v>
          </cell>
          <cell r="FM69">
            <v>0</v>
          </cell>
          <cell r="FN69">
            <v>0</v>
          </cell>
          <cell r="FO69">
            <v>0</v>
          </cell>
          <cell r="FR69">
            <v>0</v>
          </cell>
          <cell r="FS69">
            <v>0</v>
          </cell>
          <cell r="FT69">
            <v>0</v>
          </cell>
          <cell r="FU69">
            <v>0</v>
          </cell>
          <cell r="FV69">
            <v>0</v>
          </cell>
          <cell r="FW69">
            <v>0</v>
          </cell>
          <cell r="FX69">
            <v>0</v>
          </cell>
          <cell r="FY69">
            <v>0</v>
          </cell>
          <cell r="GB69">
            <v>0</v>
          </cell>
          <cell r="GC69">
            <v>0</v>
          </cell>
          <cell r="GD69">
            <v>0</v>
          </cell>
          <cell r="GE69">
            <v>0</v>
          </cell>
          <cell r="GF69">
            <v>0</v>
          </cell>
          <cell r="GG69">
            <v>0</v>
          </cell>
          <cell r="GH69">
            <v>0</v>
          </cell>
          <cell r="GI69">
            <v>0</v>
          </cell>
          <cell r="GL69">
            <v>0</v>
          </cell>
          <cell r="GM69">
            <v>0</v>
          </cell>
          <cell r="GN69">
            <v>0</v>
          </cell>
          <cell r="GO69">
            <v>0</v>
          </cell>
          <cell r="GP69">
            <v>0</v>
          </cell>
          <cell r="GQ69">
            <v>0</v>
          </cell>
          <cell r="GR69">
            <v>0</v>
          </cell>
          <cell r="GS69">
            <v>0</v>
          </cell>
          <cell r="GU69" t="str">
            <v xml:space="preserve">Brochette De Poisson Sur Salade D'Épinards </v>
          </cell>
        </row>
        <row r="70">
          <cell r="E70" t="str">
            <v>Brochette Poulet &amp; Lentilles</v>
          </cell>
          <cell r="F70" t="str">
            <v>Laissez poser les lentilles vertes dans de l'eau froide au moins 4 heures. 
Ensuite laissez cuire les lentilles pendant 25 min (dans le bouillon et avec de l'assaisonnement). 
Faire cuire à part le Pak Choi dans une cuillère à café d'huile et assaisonnez. 
Laissez la préparation de côté le temps que les lentilles finissent de cuire. 
Une fois que c'est fini, mélangez les lentilles au Pak Choi. 
Faire cuire les brochettes de poulet à la poêle avec de l'huile.
Ajoutez le miel  à la fin de la cuisson. 
Dressez votre assiette,</v>
          </cell>
          <cell r="H70">
            <v>407.59999999999997</v>
          </cell>
          <cell r="I70">
            <v>37.85</v>
          </cell>
          <cell r="J70">
            <v>11.44</v>
          </cell>
          <cell r="K70">
            <v>33.549999999999997</v>
          </cell>
          <cell r="L70" t="str">
            <v>Huile d'olive</v>
          </cell>
          <cell r="M70">
            <v>10</v>
          </cell>
          <cell r="N70">
            <v>80.900000000000006</v>
          </cell>
          <cell r="O70">
            <v>0</v>
          </cell>
          <cell r="P70">
            <v>8.99</v>
          </cell>
          <cell r="Q70">
            <v>0</v>
          </cell>
          <cell r="R70">
            <v>809</v>
          </cell>
          <cell r="S70">
            <v>0</v>
          </cell>
          <cell r="T70">
            <v>89.9</v>
          </cell>
          <cell r="U70">
            <v>0</v>
          </cell>
          <cell r="V70" t="str">
            <v>Pak-Choi</v>
          </cell>
          <cell r="W70">
            <v>250</v>
          </cell>
          <cell r="X70">
            <v>27.5</v>
          </cell>
          <cell r="Y70">
            <v>2.5</v>
          </cell>
          <cell r="Z70">
            <v>0.5</v>
          </cell>
          <cell r="AA70">
            <v>2.75</v>
          </cell>
          <cell r="AB70">
            <v>11</v>
          </cell>
          <cell r="AC70">
            <v>1</v>
          </cell>
          <cell r="AD70">
            <v>0.2</v>
          </cell>
          <cell r="AE70">
            <v>1.1000000000000001</v>
          </cell>
          <cell r="AF70" t="str">
            <v>Lentilles</v>
          </cell>
          <cell r="AG70">
            <v>50</v>
          </cell>
          <cell r="AH70">
            <v>162</v>
          </cell>
          <cell r="AI70">
            <v>12.2</v>
          </cell>
          <cell r="AJ70">
            <v>0.75</v>
          </cell>
          <cell r="AK70">
            <v>22.4</v>
          </cell>
          <cell r="AL70">
            <v>324</v>
          </cell>
          <cell r="AM70">
            <v>24.4</v>
          </cell>
          <cell r="AN70">
            <v>1.5</v>
          </cell>
          <cell r="AO70">
            <v>44.8</v>
          </cell>
          <cell r="AP70" t="str">
            <v xml:space="preserve">Bouillon De Légumes </v>
          </cell>
          <cell r="AQ70">
            <v>12</v>
          </cell>
          <cell r="AR70">
            <v>0</v>
          </cell>
          <cell r="AS70">
            <v>0</v>
          </cell>
          <cell r="AT70">
            <v>0</v>
          </cell>
          <cell r="AU70">
            <v>0</v>
          </cell>
          <cell r="AV70">
            <v>0</v>
          </cell>
          <cell r="AW70">
            <v>0</v>
          </cell>
          <cell r="AX70">
            <v>0</v>
          </cell>
          <cell r="AY70">
            <v>0</v>
          </cell>
          <cell r="AZ70" t="str">
            <v>Miel</v>
          </cell>
          <cell r="BA70">
            <v>10</v>
          </cell>
          <cell r="BB70">
            <v>32.200000000000003</v>
          </cell>
          <cell r="BC70">
            <v>0.05</v>
          </cell>
          <cell r="BD70">
            <v>0</v>
          </cell>
          <cell r="BE70">
            <v>8</v>
          </cell>
          <cell r="BF70">
            <v>322</v>
          </cell>
          <cell r="BG70">
            <v>0.5</v>
          </cell>
          <cell r="BH70">
            <v>0</v>
          </cell>
          <cell r="BI70">
            <v>80</v>
          </cell>
          <cell r="BJ70" t="str">
            <v>Sel &amp; Poivre</v>
          </cell>
          <cell r="BL70">
            <v>0</v>
          </cell>
          <cell r="BM70">
            <v>0</v>
          </cell>
          <cell r="BN70">
            <v>0</v>
          </cell>
          <cell r="BO70">
            <v>0</v>
          </cell>
          <cell r="BP70">
            <v>0</v>
          </cell>
          <cell r="BQ70">
            <v>0</v>
          </cell>
          <cell r="BR70">
            <v>0</v>
          </cell>
          <cell r="BS70">
            <v>0</v>
          </cell>
          <cell r="BT70" t="str">
            <v>Poulet</v>
          </cell>
          <cell r="BU70">
            <v>100</v>
          </cell>
          <cell r="BV70">
            <v>105</v>
          </cell>
          <cell r="BW70">
            <v>23.1</v>
          </cell>
          <cell r="BX70">
            <v>1.2</v>
          </cell>
          <cell r="BY70">
            <v>0.4</v>
          </cell>
          <cell r="BZ70">
            <v>105</v>
          </cell>
          <cell r="CA70">
            <v>23.1</v>
          </cell>
          <cell r="CB70">
            <v>1.2</v>
          </cell>
          <cell r="CC70">
            <v>0.4</v>
          </cell>
          <cell r="CD70" t="str">
            <v/>
          </cell>
          <cell r="CF70">
            <v>0</v>
          </cell>
          <cell r="CG70">
            <v>0</v>
          </cell>
          <cell r="CH70">
            <v>0</v>
          </cell>
          <cell r="CI70">
            <v>0</v>
          </cell>
          <cell r="CJ70">
            <v>0</v>
          </cell>
          <cell r="CK70">
            <v>0</v>
          </cell>
          <cell r="CL70">
            <v>0</v>
          </cell>
          <cell r="CM70">
            <v>0</v>
          </cell>
          <cell r="CN70" t="str">
            <v/>
          </cell>
          <cell r="CP70">
            <v>0</v>
          </cell>
          <cell r="CQ70">
            <v>0</v>
          </cell>
          <cell r="CR70">
            <v>0</v>
          </cell>
          <cell r="CS70">
            <v>0</v>
          </cell>
          <cell r="CT70">
            <v>0</v>
          </cell>
          <cell r="CU70">
            <v>0</v>
          </cell>
          <cell r="CV70">
            <v>0</v>
          </cell>
          <cell r="CW70">
            <v>0</v>
          </cell>
          <cell r="CX70" t="str">
            <v/>
          </cell>
          <cell r="CZ70">
            <v>0</v>
          </cell>
          <cell r="DA70">
            <v>0</v>
          </cell>
          <cell r="DB70">
            <v>0</v>
          </cell>
          <cell r="DC70">
            <v>0</v>
          </cell>
          <cell r="DD70">
            <v>0</v>
          </cell>
          <cell r="DE70">
            <v>0</v>
          </cell>
          <cell r="DF70">
            <v>0</v>
          </cell>
          <cell r="DG70">
            <v>0</v>
          </cell>
          <cell r="DH70" t="str">
            <v/>
          </cell>
          <cell r="DJ70">
            <v>0</v>
          </cell>
          <cell r="DK70">
            <v>0</v>
          </cell>
          <cell r="DL70">
            <v>0</v>
          </cell>
          <cell r="DM70">
            <v>0</v>
          </cell>
          <cell r="DN70">
            <v>0</v>
          </cell>
          <cell r="DO70">
            <v>0</v>
          </cell>
          <cell r="DP70">
            <v>0</v>
          </cell>
          <cell r="DQ70">
            <v>0</v>
          </cell>
          <cell r="DR70" t="str">
            <v/>
          </cell>
          <cell r="DT70">
            <v>0</v>
          </cell>
          <cell r="DU70">
            <v>0</v>
          </cell>
          <cell r="DV70">
            <v>0</v>
          </cell>
          <cell r="DW70">
            <v>0</v>
          </cell>
          <cell r="DX70">
            <v>0</v>
          </cell>
          <cell r="DY70">
            <v>0</v>
          </cell>
          <cell r="DZ70">
            <v>0</v>
          </cell>
          <cell r="EA70">
            <v>0</v>
          </cell>
          <cell r="EB70" t="str">
            <v/>
          </cell>
          <cell r="ED70">
            <v>0</v>
          </cell>
          <cell r="EE70">
            <v>0</v>
          </cell>
          <cell r="EF70">
            <v>0</v>
          </cell>
          <cell r="EG70">
            <v>0</v>
          </cell>
          <cell r="EH70">
            <v>0</v>
          </cell>
          <cell r="EI70">
            <v>0</v>
          </cell>
          <cell r="EJ70">
            <v>0</v>
          </cell>
          <cell r="EK70">
            <v>0</v>
          </cell>
          <cell r="EL70" t="str">
            <v/>
          </cell>
          <cell r="EN70">
            <v>0</v>
          </cell>
          <cell r="EO70">
            <v>0</v>
          </cell>
          <cell r="EP70">
            <v>0</v>
          </cell>
          <cell r="EQ70">
            <v>0</v>
          </cell>
          <cell r="ER70">
            <v>0</v>
          </cell>
          <cell r="ES70">
            <v>0</v>
          </cell>
          <cell r="ET70">
            <v>0</v>
          </cell>
          <cell r="EU70">
            <v>0</v>
          </cell>
          <cell r="EV70" t="str">
            <v/>
          </cell>
          <cell r="EX70">
            <v>0</v>
          </cell>
          <cell r="EY70">
            <v>0</v>
          </cell>
          <cell r="EZ70">
            <v>0</v>
          </cell>
          <cell r="FA70">
            <v>0</v>
          </cell>
          <cell r="FB70">
            <v>0</v>
          </cell>
          <cell r="FC70">
            <v>0</v>
          </cell>
          <cell r="FD70">
            <v>0</v>
          </cell>
          <cell r="FE70">
            <v>0</v>
          </cell>
          <cell r="FF70" t="str">
            <v/>
          </cell>
          <cell r="FH70">
            <v>0</v>
          </cell>
          <cell r="FI70">
            <v>0</v>
          </cell>
          <cell r="FJ70">
            <v>0</v>
          </cell>
          <cell r="FK70">
            <v>0</v>
          </cell>
          <cell r="FL70">
            <v>0</v>
          </cell>
          <cell r="FM70">
            <v>0</v>
          </cell>
          <cell r="FN70">
            <v>0</v>
          </cell>
          <cell r="FO70">
            <v>0</v>
          </cell>
          <cell r="FR70">
            <v>0</v>
          </cell>
          <cell r="FS70">
            <v>0</v>
          </cell>
          <cell r="FT70">
            <v>0</v>
          </cell>
          <cell r="FU70">
            <v>0</v>
          </cell>
          <cell r="FV70">
            <v>0</v>
          </cell>
          <cell r="FW70">
            <v>0</v>
          </cell>
          <cell r="FX70">
            <v>0</v>
          </cell>
          <cell r="FY70">
            <v>0</v>
          </cell>
          <cell r="GB70">
            <v>0</v>
          </cell>
          <cell r="GC70">
            <v>0</v>
          </cell>
          <cell r="GD70">
            <v>0</v>
          </cell>
          <cell r="GE70">
            <v>0</v>
          </cell>
          <cell r="GF70">
            <v>0</v>
          </cell>
          <cell r="GG70">
            <v>0</v>
          </cell>
          <cell r="GH70">
            <v>0</v>
          </cell>
          <cell r="GI70">
            <v>0</v>
          </cell>
          <cell r="GL70">
            <v>0</v>
          </cell>
          <cell r="GM70">
            <v>0</v>
          </cell>
          <cell r="GN70">
            <v>0</v>
          </cell>
          <cell r="GO70">
            <v>0</v>
          </cell>
          <cell r="GP70">
            <v>0</v>
          </cell>
          <cell r="GQ70">
            <v>0</v>
          </cell>
          <cell r="GR70">
            <v>0</v>
          </cell>
          <cell r="GS70">
            <v>0</v>
          </cell>
          <cell r="GU70" t="str">
            <v>Brochette Poulet &amp; Lentilles</v>
          </cell>
        </row>
        <row r="71">
          <cell r="E71" t="str">
            <v xml:space="preserve">Brochettes Poulet Et Courgette </v>
          </cell>
          <cell r="F71" t="str">
            <v>Préchauffez le four à 180°.
Découpez le poulet en lanières et taillez la courgette en grosses tagliatelles avec un économe.
Montez les brochettes sur des piques en bois et mettez-les à mariner une demi-heure dans l’huile d’olive, le zeste de citron râpé, le thym et le jus de citron.
Enfournez les brochettes une vingtaine de minutes.</v>
          </cell>
          <cell r="H71">
            <v>231.20000000000002</v>
          </cell>
          <cell r="I71">
            <v>29.9</v>
          </cell>
          <cell r="J71">
            <v>10.685</v>
          </cell>
          <cell r="K71">
            <v>3.1850000000000001</v>
          </cell>
          <cell r="L71" t="str">
            <v>Poulet</v>
          </cell>
          <cell r="M71">
            <v>120</v>
          </cell>
          <cell r="N71">
            <v>126</v>
          </cell>
          <cell r="O71">
            <v>27.72</v>
          </cell>
          <cell r="P71">
            <v>1.44</v>
          </cell>
          <cell r="Q71">
            <v>0.48</v>
          </cell>
          <cell r="R71">
            <v>105</v>
          </cell>
          <cell r="S71">
            <v>23.1</v>
          </cell>
          <cell r="T71">
            <v>1.2</v>
          </cell>
          <cell r="U71">
            <v>0.4</v>
          </cell>
          <cell r="V71" t="str">
            <v>Courgette</v>
          </cell>
          <cell r="W71">
            <v>120</v>
          </cell>
          <cell r="X71">
            <v>22.8</v>
          </cell>
          <cell r="Y71">
            <v>2.16</v>
          </cell>
          <cell r="Z71">
            <v>0.24</v>
          </cell>
          <cell r="AA71">
            <v>2.4</v>
          </cell>
          <cell r="AB71">
            <v>19</v>
          </cell>
          <cell r="AC71">
            <v>1.8</v>
          </cell>
          <cell r="AD71">
            <v>0.2</v>
          </cell>
          <cell r="AE71">
            <v>2</v>
          </cell>
          <cell r="AF71" t="str">
            <v>Jus De Citron</v>
          </cell>
          <cell r="AG71">
            <v>5</v>
          </cell>
          <cell r="AH71">
            <v>1.5</v>
          </cell>
          <cell r="AI71">
            <v>0.02</v>
          </cell>
          <cell r="AJ71">
            <v>1.4999999999999999E-2</v>
          </cell>
          <cell r="AK71">
            <v>0.30499999999999999</v>
          </cell>
          <cell r="AL71">
            <v>30</v>
          </cell>
          <cell r="AM71">
            <v>0.4</v>
          </cell>
          <cell r="AN71">
            <v>0.3</v>
          </cell>
          <cell r="AO71">
            <v>6.1</v>
          </cell>
          <cell r="AP71" t="str">
            <v>Huile D'Olive</v>
          </cell>
          <cell r="AQ71">
            <v>10</v>
          </cell>
          <cell r="AR71">
            <v>80.900000000000006</v>
          </cell>
          <cell r="AS71">
            <v>0</v>
          </cell>
          <cell r="AT71">
            <v>8.99</v>
          </cell>
          <cell r="AU71">
            <v>0</v>
          </cell>
          <cell r="AV71">
            <v>809</v>
          </cell>
          <cell r="AW71">
            <v>0</v>
          </cell>
          <cell r="AX71">
            <v>89.9</v>
          </cell>
          <cell r="AY71">
            <v>0</v>
          </cell>
          <cell r="AZ71" t="str">
            <v>Sel &amp; poivre</v>
          </cell>
          <cell r="BB71">
            <v>0</v>
          </cell>
          <cell r="BC71">
            <v>0</v>
          </cell>
          <cell r="BD71">
            <v>0</v>
          </cell>
          <cell r="BE71">
            <v>0</v>
          </cell>
          <cell r="BF71">
            <v>0</v>
          </cell>
          <cell r="BG71">
            <v>0</v>
          </cell>
          <cell r="BH71">
            <v>0</v>
          </cell>
          <cell r="BI71">
            <v>0</v>
          </cell>
          <cell r="BJ71" t="str">
            <v/>
          </cell>
          <cell r="BL71">
            <v>0</v>
          </cell>
          <cell r="BM71">
            <v>0</v>
          </cell>
          <cell r="BN71">
            <v>0</v>
          </cell>
          <cell r="BO71">
            <v>0</v>
          </cell>
          <cell r="BP71">
            <v>0</v>
          </cell>
          <cell r="BQ71">
            <v>0</v>
          </cell>
          <cell r="BR71">
            <v>0</v>
          </cell>
          <cell r="BS71">
            <v>0</v>
          </cell>
          <cell r="BT71" t="str">
            <v/>
          </cell>
          <cell r="BV71">
            <v>0</v>
          </cell>
          <cell r="BW71">
            <v>0</v>
          </cell>
          <cell r="BX71">
            <v>0</v>
          </cell>
          <cell r="BY71">
            <v>0</v>
          </cell>
          <cell r="BZ71">
            <v>0</v>
          </cell>
          <cell r="CA71">
            <v>0</v>
          </cell>
          <cell r="CB71">
            <v>0</v>
          </cell>
          <cell r="CC71">
            <v>0</v>
          </cell>
          <cell r="CD71" t="str">
            <v/>
          </cell>
          <cell r="CF71">
            <v>0</v>
          </cell>
          <cell r="CG71">
            <v>0</v>
          </cell>
          <cell r="CH71">
            <v>0</v>
          </cell>
          <cell r="CI71">
            <v>0</v>
          </cell>
          <cell r="CJ71">
            <v>0</v>
          </cell>
          <cell r="CK71">
            <v>0</v>
          </cell>
          <cell r="CL71">
            <v>0</v>
          </cell>
          <cell r="CM71">
            <v>0</v>
          </cell>
          <cell r="CN71" t="str">
            <v/>
          </cell>
          <cell r="CP71">
            <v>0</v>
          </cell>
          <cell r="CQ71">
            <v>0</v>
          </cell>
          <cell r="CR71">
            <v>0</v>
          </cell>
          <cell r="CS71">
            <v>0</v>
          </cell>
          <cell r="CT71">
            <v>0</v>
          </cell>
          <cell r="CU71">
            <v>0</v>
          </cell>
          <cell r="CV71">
            <v>0</v>
          </cell>
          <cell r="CW71">
            <v>0</v>
          </cell>
          <cell r="CX71" t="str">
            <v/>
          </cell>
          <cell r="CZ71">
            <v>0</v>
          </cell>
          <cell r="DA71">
            <v>0</v>
          </cell>
          <cell r="DB71">
            <v>0</v>
          </cell>
          <cell r="DC71">
            <v>0</v>
          </cell>
          <cell r="DD71">
            <v>0</v>
          </cell>
          <cell r="DE71">
            <v>0</v>
          </cell>
          <cell r="DF71">
            <v>0</v>
          </cell>
          <cell r="DG71">
            <v>0</v>
          </cell>
          <cell r="DH71" t="str">
            <v/>
          </cell>
          <cell r="DJ71">
            <v>0</v>
          </cell>
          <cell r="DK71">
            <v>0</v>
          </cell>
          <cell r="DL71">
            <v>0</v>
          </cell>
          <cell r="DM71">
            <v>0</v>
          </cell>
          <cell r="DN71">
            <v>0</v>
          </cell>
          <cell r="DO71">
            <v>0</v>
          </cell>
          <cell r="DP71">
            <v>0</v>
          </cell>
          <cell r="DQ71">
            <v>0</v>
          </cell>
          <cell r="DR71" t="str">
            <v/>
          </cell>
          <cell r="DT71">
            <v>0</v>
          </cell>
          <cell r="DU71">
            <v>0</v>
          </cell>
          <cell r="DV71">
            <v>0</v>
          </cell>
          <cell r="DW71">
            <v>0</v>
          </cell>
          <cell r="DX71">
            <v>0</v>
          </cell>
          <cell r="DY71">
            <v>0</v>
          </cell>
          <cell r="DZ71">
            <v>0</v>
          </cell>
          <cell r="EA71">
            <v>0</v>
          </cell>
          <cell r="EB71" t="str">
            <v/>
          </cell>
          <cell r="ED71">
            <v>0</v>
          </cell>
          <cell r="EE71">
            <v>0</v>
          </cell>
          <cell r="EF71">
            <v>0</v>
          </cell>
          <cell r="EG71">
            <v>0</v>
          </cell>
          <cell r="EH71">
            <v>0</v>
          </cell>
          <cell r="EI71">
            <v>0</v>
          </cell>
          <cell r="EJ71">
            <v>0</v>
          </cell>
          <cell r="EK71">
            <v>0</v>
          </cell>
          <cell r="EL71" t="str">
            <v/>
          </cell>
          <cell r="EN71">
            <v>0</v>
          </cell>
          <cell r="EO71">
            <v>0</v>
          </cell>
          <cell r="EP71">
            <v>0</v>
          </cell>
          <cell r="EQ71">
            <v>0</v>
          </cell>
          <cell r="ER71">
            <v>0</v>
          </cell>
          <cell r="ES71">
            <v>0</v>
          </cell>
          <cell r="ET71">
            <v>0</v>
          </cell>
          <cell r="EU71">
            <v>0</v>
          </cell>
          <cell r="EV71" t="str">
            <v/>
          </cell>
          <cell r="EX71">
            <v>0</v>
          </cell>
          <cell r="EY71">
            <v>0</v>
          </cell>
          <cell r="EZ71">
            <v>0</v>
          </cell>
          <cell r="FA71">
            <v>0</v>
          </cell>
          <cell r="FB71">
            <v>0</v>
          </cell>
          <cell r="FC71">
            <v>0</v>
          </cell>
          <cell r="FD71">
            <v>0</v>
          </cell>
          <cell r="FE71">
            <v>0</v>
          </cell>
          <cell r="FF71" t="str">
            <v/>
          </cell>
          <cell r="FH71">
            <v>0</v>
          </cell>
          <cell r="FI71">
            <v>0</v>
          </cell>
          <cell r="FJ71">
            <v>0</v>
          </cell>
          <cell r="FK71">
            <v>0</v>
          </cell>
          <cell r="FL71">
            <v>0</v>
          </cell>
          <cell r="FM71">
            <v>0</v>
          </cell>
          <cell r="FN71">
            <v>0</v>
          </cell>
          <cell r="FO71">
            <v>0</v>
          </cell>
          <cell r="FR71">
            <v>0</v>
          </cell>
          <cell r="FS71">
            <v>0</v>
          </cell>
          <cell r="FT71">
            <v>0</v>
          </cell>
          <cell r="FU71">
            <v>0</v>
          </cell>
          <cell r="FV71">
            <v>0</v>
          </cell>
          <cell r="FW71">
            <v>0</v>
          </cell>
          <cell r="FX71">
            <v>0</v>
          </cell>
          <cell r="FY71">
            <v>0</v>
          </cell>
          <cell r="GB71">
            <v>0</v>
          </cell>
          <cell r="GC71">
            <v>0</v>
          </cell>
          <cell r="GD71">
            <v>0</v>
          </cell>
          <cell r="GE71">
            <v>0</v>
          </cell>
          <cell r="GF71">
            <v>0</v>
          </cell>
          <cell r="GG71">
            <v>0</v>
          </cell>
          <cell r="GH71">
            <v>0</v>
          </cell>
          <cell r="GI71">
            <v>0</v>
          </cell>
          <cell r="GL71">
            <v>0</v>
          </cell>
          <cell r="GM71">
            <v>0</v>
          </cell>
          <cell r="GN71">
            <v>0</v>
          </cell>
          <cell r="GO71">
            <v>0</v>
          </cell>
          <cell r="GP71">
            <v>0</v>
          </cell>
          <cell r="GQ71">
            <v>0</v>
          </cell>
          <cell r="GR71">
            <v>0</v>
          </cell>
          <cell r="GS71">
            <v>0</v>
          </cell>
          <cell r="GU71" t="str">
            <v xml:space="preserve">Brochettes Poulet Et Courgette </v>
          </cell>
        </row>
        <row r="72">
          <cell r="E72" t="str">
            <v>Brunch Anglais</v>
          </cell>
          <cell r="F72" t="str">
            <v xml:space="preserve">Faire cuire les œufs et placer tous les ingrédients sur une assiette. 
Dressez l'avocat sur le pain. Et mettre les œufs sur le côté
</v>
          </cell>
          <cell r="H72">
            <v>441.65</v>
          </cell>
          <cell r="I72">
            <v>20.799999999999997</v>
          </cell>
          <cell r="J72">
            <v>23.094999999999999</v>
          </cell>
          <cell r="K72">
            <v>33.499999999999993</v>
          </cell>
          <cell r="L72" t="str">
            <v>Pain complet</v>
          </cell>
          <cell r="M72">
            <v>80</v>
          </cell>
          <cell r="N72">
            <v>187.2</v>
          </cell>
          <cell r="O72">
            <v>8</v>
          </cell>
          <cell r="P72">
            <v>1.2</v>
          </cell>
          <cell r="Q72">
            <v>32.799999999999997</v>
          </cell>
          <cell r="R72">
            <v>234</v>
          </cell>
          <cell r="S72">
            <v>10</v>
          </cell>
          <cell r="T72">
            <v>1.5</v>
          </cell>
          <cell r="U72">
            <v>41</v>
          </cell>
          <cell r="V72" t="str">
            <v>Œuf</v>
          </cell>
          <cell r="W72">
            <v>100</v>
          </cell>
          <cell r="X72">
            <v>142</v>
          </cell>
          <cell r="Y72">
            <v>11.9</v>
          </cell>
          <cell r="Z72">
            <v>10.3</v>
          </cell>
          <cell r="AA72">
            <v>0.3</v>
          </cell>
          <cell r="AB72">
            <v>142</v>
          </cell>
          <cell r="AC72">
            <v>11.9</v>
          </cell>
          <cell r="AD72">
            <v>10.3</v>
          </cell>
          <cell r="AE72">
            <v>0.3</v>
          </cell>
          <cell r="AF72" t="str">
            <v>Huile D'Olive</v>
          </cell>
          <cell r="AG72">
            <v>5</v>
          </cell>
          <cell r="AH72">
            <v>40.450000000000003</v>
          </cell>
          <cell r="AI72">
            <v>0</v>
          </cell>
          <cell r="AJ72">
            <v>4.4950000000000001</v>
          </cell>
          <cell r="AK72">
            <v>0</v>
          </cell>
          <cell r="AL72">
            <v>809</v>
          </cell>
          <cell r="AM72">
            <v>0</v>
          </cell>
          <cell r="AN72">
            <v>89.9</v>
          </cell>
          <cell r="AO72">
            <v>0</v>
          </cell>
          <cell r="AP72" t="str">
            <v>Avocat</v>
          </cell>
          <cell r="AQ72">
            <v>50</v>
          </cell>
          <cell r="AR72">
            <v>72</v>
          </cell>
          <cell r="AS72">
            <v>0.9</v>
          </cell>
          <cell r="AT72">
            <v>7.1</v>
          </cell>
          <cell r="AU72">
            <v>0.4</v>
          </cell>
          <cell r="AV72">
            <v>144</v>
          </cell>
          <cell r="AW72">
            <v>1.8</v>
          </cell>
          <cell r="AX72">
            <v>14.2</v>
          </cell>
          <cell r="AY72">
            <v>0.8</v>
          </cell>
          <cell r="AZ72" t="str">
            <v/>
          </cell>
          <cell r="BB72">
            <v>0</v>
          </cell>
          <cell r="BC72">
            <v>0</v>
          </cell>
          <cell r="BD72">
            <v>0</v>
          </cell>
          <cell r="BE72">
            <v>0</v>
          </cell>
          <cell r="BF72">
            <v>0</v>
          </cell>
          <cell r="BG72">
            <v>0</v>
          </cell>
          <cell r="BH72">
            <v>0</v>
          </cell>
          <cell r="BI72">
            <v>0</v>
          </cell>
          <cell r="BJ72" t="str">
            <v/>
          </cell>
          <cell r="BL72">
            <v>0</v>
          </cell>
          <cell r="BM72">
            <v>0</v>
          </cell>
          <cell r="BN72">
            <v>0</v>
          </cell>
          <cell r="BO72">
            <v>0</v>
          </cell>
          <cell r="BP72">
            <v>0</v>
          </cell>
          <cell r="BQ72">
            <v>0</v>
          </cell>
          <cell r="BR72">
            <v>0</v>
          </cell>
          <cell r="BS72">
            <v>0</v>
          </cell>
          <cell r="BT72" t="str">
            <v/>
          </cell>
          <cell r="BV72">
            <v>0</v>
          </cell>
          <cell r="BW72">
            <v>0</v>
          </cell>
          <cell r="BX72">
            <v>0</v>
          </cell>
          <cell r="BY72">
            <v>0</v>
          </cell>
          <cell r="BZ72">
            <v>0</v>
          </cell>
          <cell r="CA72">
            <v>0</v>
          </cell>
          <cell r="CB72">
            <v>0</v>
          </cell>
          <cell r="CC72">
            <v>0</v>
          </cell>
          <cell r="CD72" t="str">
            <v/>
          </cell>
          <cell r="CF72">
            <v>0</v>
          </cell>
          <cell r="CG72">
            <v>0</v>
          </cell>
          <cell r="CH72">
            <v>0</v>
          </cell>
          <cell r="CI72">
            <v>0</v>
          </cell>
          <cell r="CJ72">
            <v>0</v>
          </cell>
          <cell r="CK72">
            <v>0</v>
          </cell>
          <cell r="CL72">
            <v>0</v>
          </cell>
          <cell r="CM72">
            <v>0</v>
          </cell>
          <cell r="CN72" t="str">
            <v/>
          </cell>
          <cell r="CP72">
            <v>0</v>
          </cell>
          <cell r="CQ72">
            <v>0</v>
          </cell>
          <cell r="CR72">
            <v>0</v>
          </cell>
          <cell r="CS72">
            <v>0</v>
          </cell>
          <cell r="CT72">
            <v>0</v>
          </cell>
          <cell r="CU72">
            <v>0</v>
          </cell>
          <cell r="CV72">
            <v>0</v>
          </cell>
          <cell r="CW72">
            <v>0</v>
          </cell>
          <cell r="CX72" t="str">
            <v/>
          </cell>
          <cell r="CZ72">
            <v>0</v>
          </cell>
          <cell r="DA72">
            <v>0</v>
          </cell>
          <cell r="DB72">
            <v>0</v>
          </cell>
          <cell r="DC72">
            <v>0</v>
          </cell>
          <cell r="DD72">
            <v>0</v>
          </cell>
          <cell r="DE72">
            <v>0</v>
          </cell>
          <cell r="DF72">
            <v>0</v>
          </cell>
          <cell r="DG72">
            <v>0</v>
          </cell>
          <cell r="DH72" t="str">
            <v/>
          </cell>
          <cell r="DJ72">
            <v>0</v>
          </cell>
          <cell r="DK72">
            <v>0</v>
          </cell>
          <cell r="DL72">
            <v>0</v>
          </cell>
          <cell r="DM72">
            <v>0</v>
          </cell>
          <cell r="DN72">
            <v>0</v>
          </cell>
          <cell r="DO72">
            <v>0</v>
          </cell>
          <cell r="DP72">
            <v>0</v>
          </cell>
          <cell r="DQ72">
            <v>0</v>
          </cell>
          <cell r="DR72" t="str">
            <v/>
          </cell>
          <cell r="DT72">
            <v>0</v>
          </cell>
          <cell r="DU72">
            <v>0</v>
          </cell>
          <cell r="DV72">
            <v>0</v>
          </cell>
          <cell r="DW72">
            <v>0</v>
          </cell>
          <cell r="DX72">
            <v>0</v>
          </cell>
          <cell r="DY72">
            <v>0</v>
          </cell>
          <cell r="DZ72">
            <v>0</v>
          </cell>
          <cell r="EA72">
            <v>0</v>
          </cell>
          <cell r="EB72" t="str">
            <v/>
          </cell>
          <cell r="ED72">
            <v>0</v>
          </cell>
          <cell r="EE72">
            <v>0</v>
          </cell>
          <cell r="EF72">
            <v>0</v>
          </cell>
          <cell r="EG72">
            <v>0</v>
          </cell>
          <cell r="EH72">
            <v>0</v>
          </cell>
          <cell r="EI72">
            <v>0</v>
          </cell>
          <cell r="EJ72">
            <v>0</v>
          </cell>
          <cell r="EK72">
            <v>0</v>
          </cell>
          <cell r="EL72" t="str">
            <v/>
          </cell>
          <cell r="EN72">
            <v>0</v>
          </cell>
          <cell r="EO72">
            <v>0</v>
          </cell>
          <cell r="EP72">
            <v>0</v>
          </cell>
          <cell r="EQ72">
            <v>0</v>
          </cell>
          <cell r="ER72">
            <v>0</v>
          </cell>
          <cell r="ES72">
            <v>0</v>
          </cell>
          <cell r="ET72">
            <v>0</v>
          </cell>
          <cell r="EU72">
            <v>0</v>
          </cell>
          <cell r="EV72" t="str">
            <v/>
          </cell>
          <cell r="EX72">
            <v>0</v>
          </cell>
          <cell r="EY72">
            <v>0</v>
          </cell>
          <cell r="EZ72">
            <v>0</v>
          </cell>
          <cell r="FA72">
            <v>0</v>
          </cell>
          <cell r="FB72">
            <v>0</v>
          </cell>
          <cell r="FC72">
            <v>0</v>
          </cell>
          <cell r="FD72">
            <v>0</v>
          </cell>
          <cell r="FE72">
            <v>0</v>
          </cell>
          <cell r="FF72" t="str">
            <v/>
          </cell>
          <cell r="FH72">
            <v>0</v>
          </cell>
          <cell r="FI72">
            <v>0</v>
          </cell>
          <cell r="FJ72">
            <v>0</v>
          </cell>
          <cell r="FK72">
            <v>0</v>
          </cell>
          <cell r="FL72">
            <v>0</v>
          </cell>
          <cell r="FM72">
            <v>0</v>
          </cell>
          <cell r="FN72">
            <v>0</v>
          </cell>
          <cell r="FO72">
            <v>0</v>
          </cell>
          <cell r="FR72">
            <v>0</v>
          </cell>
          <cell r="FS72">
            <v>0</v>
          </cell>
          <cell r="FT72">
            <v>0</v>
          </cell>
          <cell r="FU72">
            <v>0</v>
          </cell>
          <cell r="FV72">
            <v>0</v>
          </cell>
          <cell r="FW72">
            <v>0</v>
          </cell>
          <cell r="FX72">
            <v>0</v>
          </cell>
          <cell r="FY72">
            <v>0</v>
          </cell>
          <cell r="GB72">
            <v>0</v>
          </cell>
          <cell r="GC72">
            <v>0</v>
          </cell>
          <cell r="GD72">
            <v>0</v>
          </cell>
          <cell r="GE72">
            <v>0</v>
          </cell>
          <cell r="GF72">
            <v>0</v>
          </cell>
          <cell r="GG72">
            <v>0</v>
          </cell>
          <cell r="GH72">
            <v>0</v>
          </cell>
          <cell r="GI72">
            <v>0</v>
          </cell>
          <cell r="GL72">
            <v>0</v>
          </cell>
          <cell r="GM72">
            <v>0</v>
          </cell>
          <cell r="GN72">
            <v>0</v>
          </cell>
          <cell r="GO72">
            <v>0</v>
          </cell>
          <cell r="GP72">
            <v>0</v>
          </cell>
          <cell r="GQ72">
            <v>0</v>
          </cell>
          <cell r="GR72">
            <v>0</v>
          </cell>
          <cell r="GS72">
            <v>0</v>
          </cell>
          <cell r="GT72" t="str">
            <v>C:\\Users\\kenou\\OneDrive\\2019_MNFC_Recettes\\Image\\IMG_7268.jpeg</v>
          </cell>
          <cell r="GU72" t="str">
            <v>Brunch Anglais</v>
          </cell>
        </row>
        <row r="73">
          <cell r="E73" t="str">
            <v xml:space="preserve">Brunch Avec Lard Et Œufs </v>
          </cell>
          <cell r="F73" t="str">
            <v xml:space="preserve">Dresser tous les ingrédients, fruits compris. Servir à part pain, beurre et miel. 
Faire rissoler lentement le lard à sec dans une poêle antiadhésive, retirer, égoutter sur du papier absorbant. 
Casser l’œuf dans la poêle, laisser cuire env. 4 min sur feu doux, rectifier l'assaisonnement, dresser sur des assiettes. </v>
          </cell>
          <cell r="H73">
            <v>720.4</v>
          </cell>
          <cell r="I73">
            <v>31.545000000000002</v>
          </cell>
          <cell r="J73">
            <v>47.179999999999993</v>
          </cell>
          <cell r="K73">
            <v>19.119999999999997</v>
          </cell>
          <cell r="L73" t="str">
            <v>Gruyère</v>
          </cell>
          <cell r="M73">
            <v>30</v>
          </cell>
          <cell r="N73">
            <v>119.7</v>
          </cell>
          <cell r="O73">
            <v>8.1</v>
          </cell>
          <cell r="P73">
            <v>9.6</v>
          </cell>
          <cell r="Q73">
            <v>0</v>
          </cell>
          <cell r="R73">
            <v>399</v>
          </cell>
          <cell r="S73">
            <v>27</v>
          </cell>
          <cell r="T73">
            <v>32</v>
          </cell>
          <cell r="U73">
            <v>0</v>
          </cell>
          <cell r="V73" t="str">
            <v>Fraise</v>
          </cell>
          <cell r="W73">
            <v>125</v>
          </cell>
          <cell r="X73">
            <v>50</v>
          </cell>
          <cell r="Y73">
            <v>0.875</v>
          </cell>
          <cell r="Z73">
            <v>0.625</v>
          </cell>
          <cell r="AA73">
            <v>8.75</v>
          </cell>
          <cell r="AB73">
            <v>40</v>
          </cell>
          <cell r="AC73">
            <v>0.7</v>
          </cell>
          <cell r="AD73">
            <v>0.5</v>
          </cell>
          <cell r="AE73">
            <v>7</v>
          </cell>
          <cell r="AF73" t="str">
            <v>Beurre</v>
          </cell>
          <cell r="AG73">
            <v>10</v>
          </cell>
          <cell r="AH73">
            <v>74.599999999999994</v>
          </cell>
          <cell r="AI73">
            <v>7.0000000000000007E-2</v>
          </cell>
          <cell r="AJ73">
            <v>8.23</v>
          </cell>
          <cell r="AK73">
            <v>7.0000000000000007E-2</v>
          </cell>
          <cell r="AL73">
            <v>746</v>
          </cell>
          <cell r="AM73">
            <v>0.7</v>
          </cell>
          <cell r="AN73">
            <v>82.3</v>
          </cell>
          <cell r="AO73">
            <v>0.7</v>
          </cell>
          <cell r="AP73" t="str">
            <v>Miel</v>
          </cell>
          <cell r="AQ73">
            <v>5</v>
          </cell>
          <cell r="AR73">
            <v>16.100000000000001</v>
          </cell>
          <cell r="AS73">
            <v>2.5000000000000001E-2</v>
          </cell>
          <cell r="AT73">
            <v>0</v>
          </cell>
          <cell r="AU73">
            <v>4</v>
          </cell>
          <cell r="AV73">
            <v>322</v>
          </cell>
          <cell r="AW73">
            <v>0.5</v>
          </cell>
          <cell r="AX73">
            <v>0</v>
          </cell>
          <cell r="AY73">
            <v>80</v>
          </cell>
          <cell r="AZ73" t="str">
            <v>Œuf</v>
          </cell>
          <cell r="BA73">
            <v>50</v>
          </cell>
          <cell r="BB73">
            <v>71</v>
          </cell>
          <cell r="BC73">
            <v>5.95</v>
          </cell>
          <cell r="BD73">
            <v>5.15</v>
          </cell>
          <cell r="BE73">
            <v>0.15</v>
          </cell>
          <cell r="BF73">
            <v>142</v>
          </cell>
          <cell r="BG73">
            <v>11.9</v>
          </cell>
          <cell r="BH73">
            <v>10.3</v>
          </cell>
          <cell r="BI73">
            <v>0.3</v>
          </cell>
          <cell r="BJ73" t="str">
            <v>Pain Protéiné Migros</v>
          </cell>
          <cell r="BK73">
            <v>100</v>
          </cell>
          <cell r="BL73">
            <v>289</v>
          </cell>
          <cell r="BM73">
            <v>11</v>
          </cell>
          <cell r="BN73">
            <v>15</v>
          </cell>
          <cell r="BO73">
            <v>6</v>
          </cell>
          <cell r="BP73">
            <v>289</v>
          </cell>
          <cell r="BQ73">
            <v>11</v>
          </cell>
          <cell r="BR73">
            <v>15</v>
          </cell>
          <cell r="BS73">
            <v>6</v>
          </cell>
          <cell r="BT73" t="str">
            <v>Lard</v>
          </cell>
          <cell r="BU73">
            <v>25</v>
          </cell>
          <cell r="BV73">
            <v>100</v>
          </cell>
          <cell r="BW73">
            <v>5.5250000000000004</v>
          </cell>
          <cell r="BX73">
            <v>8.5749999999999993</v>
          </cell>
          <cell r="BY73">
            <v>0.15</v>
          </cell>
          <cell r="BZ73">
            <v>400</v>
          </cell>
          <cell r="CA73">
            <v>22.1</v>
          </cell>
          <cell r="CB73">
            <v>34.299999999999997</v>
          </cell>
          <cell r="CC73">
            <v>0.6</v>
          </cell>
          <cell r="CD73" t="str">
            <v>Sel</v>
          </cell>
          <cell r="CF73">
            <v>0</v>
          </cell>
          <cell r="CG73">
            <v>0</v>
          </cell>
          <cell r="CH73">
            <v>0</v>
          </cell>
          <cell r="CI73">
            <v>0</v>
          </cell>
          <cell r="CJ73">
            <v>0</v>
          </cell>
          <cell r="CK73">
            <v>0</v>
          </cell>
          <cell r="CL73">
            <v>0</v>
          </cell>
          <cell r="CM73">
            <v>0</v>
          </cell>
          <cell r="CN73" t="str">
            <v>Poivre</v>
          </cell>
          <cell r="CP73">
            <v>0</v>
          </cell>
          <cell r="CQ73">
            <v>0</v>
          </cell>
          <cell r="CR73">
            <v>0</v>
          </cell>
          <cell r="CS73">
            <v>0</v>
          </cell>
          <cell r="CT73">
            <v>0</v>
          </cell>
          <cell r="CU73">
            <v>0</v>
          </cell>
          <cell r="CV73">
            <v>0</v>
          </cell>
          <cell r="CW73">
            <v>0</v>
          </cell>
          <cell r="CZ73">
            <v>0</v>
          </cell>
          <cell r="DA73">
            <v>0</v>
          </cell>
          <cell r="DB73">
            <v>0</v>
          </cell>
          <cell r="DC73">
            <v>0</v>
          </cell>
          <cell r="DD73">
            <v>0</v>
          </cell>
          <cell r="DE73">
            <v>0</v>
          </cell>
          <cell r="DF73">
            <v>0</v>
          </cell>
          <cell r="DG73">
            <v>0</v>
          </cell>
          <cell r="DJ73">
            <v>0</v>
          </cell>
          <cell r="DK73">
            <v>0</v>
          </cell>
          <cell r="DL73">
            <v>0</v>
          </cell>
          <cell r="DM73">
            <v>0</v>
          </cell>
          <cell r="DN73">
            <v>0</v>
          </cell>
          <cell r="DO73">
            <v>0</v>
          </cell>
          <cell r="DP73">
            <v>0</v>
          </cell>
          <cell r="DQ73">
            <v>0</v>
          </cell>
          <cell r="DT73">
            <v>0</v>
          </cell>
          <cell r="DU73">
            <v>0</v>
          </cell>
          <cell r="DV73">
            <v>0</v>
          </cell>
          <cell r="DW73">
            <v>0</v>
          </cell>
          <cell r="DX73">
            <v>0</v>
          </cell>
          <cell r="DY73">
            <v>0</v>
          </cell>
          <cell r="DZ73">
            <v>0</v>
          </cell>
          <cell r="EA73">
            <v>0</v>
          </cell>
          <cell r="EB73" t="str">
            <v/>
          </cell>
          <cell r="ED73">
            <v>0</v>
          </cell>
          <cell r="EE73">
            <v>0</v>
          </cell>
          <cell r="EF73">
            <v>0</v>
          </cell>
          <cell r="EG73">
            <v>0</v>
          </cell>
          <cell r="EH73">
            <v>0</v>
          </cell>
          <cell r="EI73">
            <v>0</v>
          </cell>
          <cell r="EJ73">
            <v>0</v>
          </cell>
          <cell r="EK73">
            <v>0</v>
          </cell>
          <cell r="EL73" t="str">
            <v/>
          </cell>
          <cell r="EN73">
            <v>0</v>
          </cell>
          <cell r="EO73">
            <v>0</v>
          </cell>
          <cell r="EP73">
            <v>0</v>
          </cell>
          <cell r="EQ73">
            <v>0</v>
          </cell>
          <cell r="ER73">
            <v>0</v>
          </cell>
          <cell r="ES73">
            <v>0</v>
          </cell>
          <cell r="ET73">
            <v>0</v>
          </cell>
          <cell r="EU73">
            <v>0</v>
          </cell>
          <cell r="EV73" t="str">
            <v/>
          </cell>
          <cell r="EX73">
            <v>0</v>
          </cell>
          <cell r="EY73">
            <v>0</v>
          </cell>
          <cell r="EZ73">
            <v>0</v>
          </cell>
          <cell r="FA73">
            <v>0</v>
          </cell>
          <cell r="FB73">
            <v>0</v>
          </cell>
          <cell r="FC73">
            <v>0</v>
          </cell>
          <cell r="FD73">
            <v>0</v>
          </cell>
          <cell r="FE73">
            <v>0</v>
          </cell>
          <cell r="FF73" t="str">
            <v/>
          </cell>
          <cell r="FH73">
            <v>0</v>
          </cell>
          <cell r="FI73">
            <v>0</v>
          </cell>
          <cell r="FJ73">
            <v>0</v>
          </cell>
          <cell r="FK73">
            <v>0</v>
          </cell>
          <cell r="FL73">
            <v>0</v>
          </cell>
          <cell r="FM73">
            <v>0</v>
          </cell>
          <cell r="FN73">
            <v>0</v>
          </cell>
          <cell r="FO73">
            <v>0</v>
          </cell>
          <cell r="FR73">
            <v>0</v>
          </cell>
          <cell r="FS73">
            <v>0</v>
          </cell>
          <cell r="FT73">
            <v>0</v>
          </cell>
          <cell r="FU73">
            <v>0</v>
          </cell>
          <cell r="FV73">
            <v>0</v>
          </cell>
          <cell r="FW73">
            <v>0</v>
          </cell>
          <cell r="FX73">
            <v>0</v>
          </cell>
          <cell r="FY73">
            <v>0</v>
          </cell>
          <cell r="GB73">
            <v>0</v>
          </cell>
          <cell r="GC73">
            <v>0</v>
          </cell>
          <cell r="GD73">
            <v>0</v>
          </cell>
          <cell r="GE73">
            <v>0</v>
          </cell>
          <cell r="GF73">
            <v>0</v>
          </cell>
          <cell r="GG73">
            <v>0</v>
          </cell>
          <cell r="GH73">
            <v>0</v>
          </cell>
          <cell r="GI73">
            <v>0</v>
          </cell>
          <cell r="GL73">
            <v>0</v>
          </cell>
          <cell r="GM73">
            <v>0</v>
          </cell>
          <cell r="GN73">
            <v>0</v>
          </cell>
          <cell r="GO73">
            <v>0</v>
          </cell>
          <cell r="GP73">
            <v>0</v>
          </cell>
          <cell r="GQ73">
            <v>0</v>
          </cell>
          <cell r="GR73">
            <v>0</v>
          </cell>
          <cell r="GS73">
            <v>0</v>
          </cell>
          <cell r="GU73" t="str">
            <v xml:space="preserve">Brunch Avec Lard Et Œufs </v>
          </cell>
        </row>
        <row r="74">
          <cell r="E74" t="str">
            <v>Brunch Du Dimanche</v>
          </cell>
          <cell r="F74" t="str">
            <v xml:space="preserve">Dresser tous les ingrédients, fruits compris. Servir à part pain, beurre et miel. 
Faire rissoler lentement le lard à sec dans une poêle antiadhésive, retirer, égoutter sur du papier absorbant. 
Casser l’œuf dans la poêle, laisser cuire env. 4 min sur feu doux, rectifier l'assaisonnement, dresser sur des assiettes. </v>
          </cell>
          <cell r="H74">
            <v>854.85</v>
          </cell>
          <cell r="I74">
            <v>33.685000000000002</v>
          </cell>
          <cell r="J74">
            <v>50.935000000000002</v>
          </cell>
          <cell r="K74">
            <v>59.605000000000004</v>
          </cell>
          <cell r="L74" t="str">
            <v>Tomate</v>
          </cell>
          <cell r="M74">
            <v>25</v>
          </cell>
          <cell r="N74">
            <v>5.25</v>
          </cell>
          <cell r="O74">
            <v>0.2</v>
          </cell>
          <cell r="P74">
            <v>7.4999999999999997E-2</v>
          </cell>
          <cell r="Q74">
            <v>0.8</v>
          </cell>
          <cell r="R74">
            <v>21</v>
          </cell>
          <cell r="S74">
            <v>0.8</v>
          </cell>
          <cell r="T74">
            <v>0.3</v>
          </cell>
          <cell r="U74">
            <v>3.2</v>
          </cell>
          <cell r="V74" t="str">
            <v>Champignon</v>
          </cell>
          <cell r="W74">
            <v>50</v>
          </cell>
          <cell r="X74">
            <v>11</v>
          </cell>
          <cell r="Y74">
            <v>1.45</v>
          </cell>
          <cell r="Z74">
            <v>0.15</v>
          </cell>
          <cell r="AA74">
            <v>0.55000000000000004</v>
          </cell>
          <cell r="AB74">
            <v>22</v>
          </cell>
          <cell r="AC74">
            <v>2.9</v>
          </cell>
          <cell r="AD74">
            <v>0.3</v>
          </cell>
          <cell r="AE74">
            <v>1.1000000000000001</v>
          </cell>
          <cell r="AF74" t="str">
            <v>Gruyère</v>
          </cell>
          <cell r="AG74">
            <v>25</v>
          </cell>
          <cell r="AH74">
            <v>99.75</v>
          </cell>
          <cell r="AI74">
            <v>6.75</v>
          </cell>
          <cell r="AJ74">
            <v>8</v>
          </cell>
          <cell r="AK74">
            <v>0</v>
          </cell>
          <cell r="AL74">
            <v>399</v>
          </cell>
          <cell r="AM74">
            <v>27</v>
          </cell>
          <cell r="AN74">
            <v>32</v>
          </cell>
          <cell r="AO74">
            <v>0</v>
          </cell>
          <cell r="AP74" t="str">
            <v>Noix</v>
          </cell>
          <cell r="AQ74">
            <v>10</v>
          </cell>
          <cell r="AR74">
            <v>74.2</v>
          </cell>
          <cell r="AS74">
            <v>1.59</v>
          </cell>
          <cell r="AT74">
            <v>7.08</v>
          </cell>
          <cell r="AU74">
            <v>0.7</v>
          </cell>
          <cell r="AV74">
            <v>742</v>
          </cell>
          <cell r="AW74">
            <v>15.9</v>
          </cell>
          <cell r="AX74">
            <v>70.8</v>
          </cell>
          <cell r="AY74">
            <v>7</v>
          </cell>
          <cell r="AZ74" t="str">
            <v>Fraise</v>
          </cell>
          <cell r="BA74">
            <v>125</v>
          </cell>
          <cell r="BB74">
            <v>50</v>
          </cell>
          <cell r="BC74">
            <v>0.875</v>
          </cell>
          <cell r="BD74">
            <v>0.625</v>
          </cell>
          <cell r="BE74">
            <v>8.75</v>
          </cell>
          <cell r="BF74">
            <v>40</v>
          </cell>
          <cell r="BG74">
            <v>0.7</v>
          </cell>
          <cell r="BH74">
            <v>0.5</v>
          </cell>
          <cell r="BI74">
            <v>7</v>
          </cell>
          <cell r="BJ74" t="str">
            <v>Pain Aux Noix</v>
          </cell>
          <cell r="BK74">
            <v>100</v>
          </cell>
          <cell r="BL74">
            <v>338</v>
          </cell>
          <cell r="BM74">
            <v>8.9</v>
          </cell>
          <cell r="BN74">
            <v>18.600000000000001</v>
          </cell>
          <cell r="BO74">
            <v>30.9</v>
          </cell>
          <cell r="BP74">
            <v>338</v>
          </cell>
          <cell r="BQ74">
            <v>8.9</v>
          </cell>
          <cell r="BR74">
            <v>18.600000000000001</v>
          </cell>
          <cell r="BS74">
            <v>30.9</v>
          </cell>
          <cell r="BT74" t="str">
            <v>Beurre</v>
          </cell>
          <cell r="BU74">
            <v>10</v>
          </cell>
          <cell r="BV74">
            <v>74.599999999999994</v>
          </cell>
          <cell r="BW74">
            <v>7.0000000000000007E-2</v>
          </cell>
          <cell r="BX74">
            <v>8.23</v>
          </cell>
          <cell r="BY74">
            <v>7.0000000000000007E-2</v>
          </cell>
          <cell r="BZ74">
            <v>746</v>
          </cell>
          <cell r="CA74">
            <v>0.7</v>
          </cell>
          <cell r="CB74">
            <v>82.3</v>
          </cell>
          <cell r="CC74">
            <v>0.7</v>
          </cell>
          <cell r="CD74" t="str">
            <v>Confiture</v>
          </cell>
          <cell r="CE74">
            <v>30</v>
          </cell>
          <cell r="CF74">
            <v>73.8</v>
          </cell>
          <cell r="CG74">
            <v>0.15</v>
          </cell>
          <cell r="CH74">
            <v>0.15</v>
          </cell>
          <cell r="CI74">
            <v>17.61</v>
          </cell>
          <cell r="CJ74">
            <v>246</v>
          </cell>
          <cell r="CK74">
            <v>0.5</v>
          </cell>
          <cell r="CL74">
            <v>0.5</v>
          </cell>
          <cell r="CM74">
            <v>58.7</v>
          </cell>
          <cell r="CN74" t="str">
            <v>Jambon Cru</v>
          </cell>
          <cell r="CO74">
            <v>25</v>
          </cell>
          <cell r="CP74">
            <v>57.25</v>
          </cell>
          <cell r="CQ74">
            <v>7.75</v>
          </cell>
          <cell r="CR74">
            <v>2.875</v>
          </cell>
          <cell r="CS74">
            <v>7.4999999999999997E-2</v>
          </cell>
          <cell r="CT74">
            <v>229</v>
          </cell>
          <cell r="CU74">
            <v>31</v>
          </cell>
          <cell r="CV74">
            <v>11.5</v>
          </cell>
          <cell r="CW74">
            <v>0.3</v>
          </cell>
          <cell r="CX74" t="str">
            <v>Œuf</v>
          </cell>
          <cell r="CY74">
            <v>50</v>
          </cell>
          <cell r="CZ74">
            <v>71</v>
          </cell>
          <cell r="DA74">
            <v>5.95</v>
          </cell>
          <cell r="DB74">
            <v>5.15</v>
          </cell>
          <cell r="DC74">
            <v>0.15</v>
          </cell>
          <cell r="DD74">
            <v>142</v>
          </cell>
          <cell r="DE74">
            <v>11.9</v>
          </cell>
          <cell r="DF74">
            <v>10.3</v>
          </cell>
          <cell r="DG74">
            <v>0.3</v>
          </cell>
          <cell r="DH74" t="str">
            <v/>
          </cell>
          <cell r="DJ74">
            <v>0</v>
          </cell>
          <cell r="DK74">
            <v>0</v>
          </cell>
          <cell r="DL74">
            <v>0</v>
          </cell>
          <cell r="DM74">
            <v>0</v>
          </cell>
          <cell r="DN74">
            <v>0</v>
          </cell>
          <cell r="DO74">
            <v>0</v>
          </cell>
          <cell r="DP74">
            <v>0</v>
          </cell>
          <cell r="DQ74">
            <v>0</v>
          </cell>
          <cell r="DR74" t="str">
            <v/>
          </cell>
          <cell r="DT74">
            <v>0</v>
          </cell>
          <cell r="DU74">
            <v>0</v>
          </cell>
          <cell r="DV74">
            <v>0</v>
          </cell>
          <cell r="DW74">
            <v>0</v>
          </cell>
          <cell r="DX74">
            <v>0</v>
          </cell>
          <cell r="DY74">
            <v>0</v>
          </cell>
          <cell r="DZ74">
            <v>0</v>
          </cell>
          <cell r="EA74">
            <v>0</v>
          </cell>
          <cell r="EB74" t="str">
            <v/>
          </cell>
          <cell r="ED74">
            <v>0</v>
          </cell>
          <cell r="EE74">
            <v>0</v>
          </cell>
          <cell r="EF74">
            <v>0</v>
          </cell>
          <cell r="EG74">
            <v>0</v>
          </cell>
          <cell r="EH74">
            <v>0</v>
          </cell>
          <cell r="EI74">
            <v>0</v>
          </cell>
          <cell r="EJ74">
            <v>0</v>
          </cell>
          <cell r="EK74">
            <v>0</v>
          </cell>
          <cell r="EL74" t="str">
            <v/>
          </cell>
          <cell r="EN74">
            <v>0</v>
          </cell>
          <cell r="EO74">
            <v>0</v>
          </cell>
          <cell r="EP74">
            <v>0</v>
          </cell>
          <cell r="EQ74">
            <v>0</v>
          </cell>
          <cell r="ER74">
            <v>0</v>
          </cell>
          <cell r="ES74">
            <v>0</v>
          </cell>
          <cell r="ET74">
            <v>0</v>
          </cell>
          <cell r="EU74">
            <v>0</v>
          </cell>
          <cell r="EV74" t="str">
            <v/>
          </cell>
          <cell r="EX74">
            <v>0</v>
          </cell>
          <cell r="EY74">
            <v>0</v>
          </cell>
          <cell r="EZ74">
            <v>0</v>
          </cell>
          <cell r="FA74">
            <v>0</v>
          </cell>
          <cell r="FB74">
            <v>0</v>
          </cell>
          <cell r="FC74">
            <v>0</v>
          </cell>
          <cell r="FD74">
            <v>0</v>
          </cell>
          <cell r="FE74">
            <v>0</v>
          </cell>
          <cell r="FF74" t="str">
            <v/>
          </cell>
          <cell r="FH74">
            <v>0</v>
          </cell>
          <cell r="FI74">
            <v>0</v>
          </cell>
          <cell r="FJ74">
            <v>0</v>
          </cell>
          <cell r="FK74">
            <v>0</v>
          </cell>
          <cell r="FL74">
            <v>0</v>
          </cell>
          <cell r="FM74">
            <v>0</v>
          </cell>
          <cell r="FN74">
            <v>0</v>
          </cell>
          <cell r="FO74">
            <v>0</v>
          </cell>
          <cell r="FR74">
            <v>0</v>
          </cell>
          <cell r="FS74">
            <v>0</v>
          </cell>
          <cell r="FT74">
            <v>0</v>
          </cell>
          <cell r="FU74">
            <v>0</v>
          </cell>
          <cell r="FV74">
            <v>0</v>
          </cell>
          <cell r="FW74">
            <v>0</v>
          </cell>
          <cell r="FX74">
            <v>0</v>
          </cell>
          <cell r="FY74">
            <v>0</v>
          </cell>
          <cell r="GB74">
            <v>0</v>
          </cell>
          <cell r="GC74">
            <v>0</v>
          </cell>
          <cell r="GD74">
            <v>0</v>
          </cell>
          <cell r="GE74">
            <v>0</v>
          </cell>
          <cell r="GF74">
            <v>0</v>
          </cell>
          <cell r="GG74">
            <v>0</v>
          </cell>
          <cell r="GH74">
            <v>0</v>
          </cell>
          <cell r="GI74">
            <v>0</v>
          </cell>
          <cell r="GL74">
            <v>0</v>
          </cell>
          <cell r="GM74">
            <v>0</v>
          </cell>
          <cell r="GN74">
            <v>0</v>
          </cell>
          <cell r="GO74">
            <v>0</v>
          </cell>
          <cell r="GP74">
            <v>0</v>
          </cell>
          <cell r="GQ74">
            <v>0</v>
          </cell>
          <cell r="GR74">
            <v>0</v>
          </cell>
          <cell r="GS74">
            <v>0</v>
          </cell>
          <cell r="GU74" t="str">
            <v>Brunch Du Dimanche</v>
          </cell>
        </row>
        <row r="75">
          <cell r="E75" t="str">
            <v xml:space="preserve">Brunch Végétarien </v>
          </cell>
          <cell r="F75" t="str">
            <v>Mélanger le séré avec les herbes, saler. 
Faire chauffer l'huile dans une grande poêle antiadhésive. 
Faire revenir les champignons env. 2 minutes. 
Ajouter les tomates, faire revenir env.1 minute.
Ajouter peu à peu les pousses d’épinards, laisser retomber, saler, poivrer, retirer. 
Faire chauffer l’huile dans la même poêle. 
Battre l’œuf, verser dans la poêle, agiter d'avant en arrière sur feu moyen jusqu'à ce que la masse soit prise. 
Servir fromage, concombre, pain, beurre, miel, fruits et séré avec les œufs brouillés.</v>
          </cell>
          <cell r="H75">
            <v>647.15000000000009</v>
          </cell>
          <cell r="I75">
            <v>36.194999999999993</v>
          </cell>
          <cell r="J75">
            <v>31.22</v>
          </cell>
          <cell r="K75">
            <v>27.770000000000003</v>
          </cell>
          <cell r="L75" t="str">
            <v>Séré Maigre</v>
          </cell>
          <cell r="M75">
            <v>125</v>
          </cell>
          <cell r="N75">
            <v>68.75</v>
          </cell>
          <cell r="O75">
            <v>12.5</v>
          </cell>
          <cell r="P75">
            <v>0.25</v>
          </cell>
          <cell r="Q75">
            <v>5.25</v>
          </cell>
          <cell r="R75">
            <v>55</v>
          </cell>
          <cell r="S75">
            <v>10</v>
          </cell>
          <cell r="T75">
            <v>0.2</v>
          </cell>
          <cell r="U75">
            <v>4.2</v>
          </cell>
          <cell r="V75" t="str">
            <v>Herbes</v>
          </cell>
          <cell r="X75">
            <v>0</v>
          </cell>
          <cell r="Y75">
            <v>0</v>
          </cell>
          <cell r="Z75">
            <v>0</v>
          </cell>
          <cell r="AA75">
            <v>0</v>
          </cell>
          <cell r="AB75">
            <v>0</v>
          </cell>
          <cell r="AC75">
            <v>0</v>
          </cell>
          <cell r="AD75">
            <v>0</v>
          </cell>
          <cell r="AE75">
            <v>0</v>
          </cell>
          <cell r="AF75" t="str">
            <v xml:space="preserve">Sel </v>
          </cell>
          <cell r="AH75">
            <v>0</v>
          </cell>
          <cell r="AI75">
            <v>0</v>
          </cell>
          <cell r="AJ75">
            <v>0</v>
          </cell>
          <cell r="AK75">
            <v>0</v>
          </cell>
          <cell r="AL75">
            <v>0</v>
          </cell>
          <cell r="AM75">
            <v>0</v>
          </cell>
          <cell r="AN75">
            <v>0</v>
          </cell>
          <cell r="AO75">
            <v>0</v>
          </cell>
          <cell r="AP75" t="str">
            <v>Huile De Colza</v>
          </cell>
          <cell r="AQ75">
            <v>5</v>
          </cell>
          <cell r="AR75">
            <v>40.450000000000003</v>
          </cell>
          <cell r="AS75">
            <v>0</v>
          </cell>
          <cell r="AT75">
            <v>4.4950000000000001</v>
          </cell>
          <cell r="AU75">
            <v>0</v>
          </cell>
          <cell r="AV75">
            <v>809</v>
          </cell>
          <cell r="AW75">
            <v>0</v>
          </cell>
          <cell r="AX75">
            <v>89.9</v>
          </cell>
          <cell r="AY75">
            <v>0</v>
          </cell>
          <cell r="AZ75" t="str">
            <v>Champignon</v>
          </cell>
          <cell r="BA75">
            <v>100</v>
          </cell>
          <cell r="BB75">
            <v>22</v>
          </cell>
          <cell r="BC75">
            <v>2.9</v>
          </cell>
          <cell r="BD75">
            <v>0.3</v>
          </cell>
          <cell r="BE75">
            <v>1.1000000000000001</v>
          </cell>
          <cell r="BF75">
            <v>22</v>
          </cell>
          <cell r="BG75">
            <v>2.9</v>
          </cell>
          <cell r="BH75">
            <v>0.3</v>
          </cell>
          <cell r="BI75">
            <v>1.1000000000000001</v>
          </cell>
          <cell r="BJ75" t="str">
            <v>Tomates Cerises</v>
          </cell>
          <cell r="BK75">
            <v>100</v>
          </cell>
          <cell r="BL75">
            <v>21</v>
          </cell>
          <cell r="BM75">
            <v>0.8</v>
          </cell>
          <cell r="BN75">
            <v>0.3</v>
          </cell>
          <cell r="BO75">
            <v>3.2</v>
          </cell>
          <cell r="BP75">
            <v>21</v>
          </cell>
          <cell r="BQ75">
            <v>0.8</v>
          </cell>
          <cell r="BR75">
            <v>0.3</v>
          </cell>
          <cell r="BS75">
            <v>3.2</v>
          </cell>
          <cell r="BT75" t="str">
            <v>Pousses D’Épinards</v>
          </cell>
          <cell r="BU75">
            <v>50</v>
          </cell>
          <cell r="BV75">
            <v>11.5</v>
          </cell>
          <cell r="BW75">
            <v>1.35</v>
          </cell>
          <cell r="BX75">
            <v>0.2</v>
          </cell>
          <cell r="BY75">
            <v>0.4</v>
          </cell>
          <cell r="BZ75">
            <v>23</v>
          </cell>
          <cell r="CA75">
            <v>2.7</v>
          </cell>
          <cell r="CB75">
            <v>0.4</v>
          </cell>
          <cell r="CC75">
            <v>0.8</v>
          </cell>
          <cell r="CD75" t="str">
            <v>Sel</v>
          </cell>
          <cell r="CF75">
            <v>0</v>
          </cell>
          <cell r="CG75">
            <v>0</v>
          </cell>
          <cell r="CH75">
            <v>0</v>
          </cell>
          <cell r="CI75">
            <v>0</v>
          </cell>
          <cell r="CJ75">
            <v>0</v>
          </cell>
          <cell r="CK75">
            <v>0</v>
          </cell>
          <cell r="CL75">
            <v>0</v>
          </cell>
          <cell r="CM75">
            <v>0</v>
          </cell>
          <cell r="CN75" t="str">
            <v xml:space="preserve">Poivre </v>
          </cell>
          <cell r="CP75">
            <v>0</v>
          </cell>
          <cell r="CQ75">
            <v>0</v>
          </cell>
          <cell r="CR75">
            <v>0</v>
          </cell>
          <cell r="CS75">
            <v>0</v>
          </cell>
          <cell r="CT75">
            <v>0</v>
          </cell>
          <cell r="CU75">
            <v>0</v>
          </cell>
          <cell r="CV75">
            <v>0</v>
          </cell>
          <cell r="CW75">
            <v>0</v>
          </cell>
          <cell r="CX75" t="str">
            <v>Huile De Colza</v>
          </cell>
          <cell r="CY75">
            <v>5</v>
          </cell>
          <cell r="CZ75">
            <v>40.450000000000003</v>
          </cell>
          <cell r="DA75">
            <v>0</v>
          </cell>
          <cell r="DB75">
            <v>4.4950000000000001</v>
          </cell>
          <cell r="DC75">
            <v>0</v>
          </cell>
          <cell r="DD75">
            <v>809</v>
          </cell>
          <cell r="DE75">
            <v>0</v>
          </cell>
          <cell r="DF75">
            <v>89.9</v>
          </cell>
          <cell r="DG75">
            <v>0</v>
          </cell>
          <cell r="DH75" t="str">
            <v>Œuf</v>
          </cell>
          <cell r="DI75">
            <v>50</v>
          </cell>
          <cell r="DJ75">
            <v>71</v>
          </cell>
          <cell r="DK75">
            <v>5.95</v>
          </cell>
          <cell r="DL75">
            <v>5.15</v>
          </cell>
          <cell r="DM75">
            <v>0.15</v>
          </cell>
          <cell r="DN75">
            <v>142</v>
          </cell>
          <cell r="DO75">
            <v>11.9</v>
          </cell>
          <cell r="DP75">
            <v>10.3</v>
          </cell>
          <cell r="DQ75">
            <v>0.3</v>
          </cell>
          <cell r="DR75" t="str">
            <v>Gruyère</v>
          </cell>
          <cell r="DS75">
            <v>20</v>
          </cell>
          <cell r="DT75">
            <v>79.8</v>
          </cell>
          <cell r="DU75">
            <v>5.4</v>
          </cell>
          <cell r="DV75">
            <v>0</v>
          </cell>
          <cell r="DW75">
            <v>0</v>
          </cell>
          <cell r="DX75">
            <v>399</v>
          </cell>
          <cell r="DY75">
            <v>27</v>
          </cell>
          <cell r="DZ75">
            <v>0</v>
          </cell>
          <cell r="EA75">
            <v>0</v>
          </cell>
          <cell r="EB75" t="str">
            <v>Orange</v>
          </cell>
          <cell r="EC75">
            <v>100</v>
          </cell>
          <cell r="ED75">
            <v>44</v>
          </cell>
          <cell r="EE75">
            <v>1</v>
          </cell>
          <cell r="EF75">
            <v>0.2</v>
          </cell>
          <cell r="EG75">
            <v>8.6</v>
          </cell>
          <cell r="EH75">
            <v>44</v>
          </cell>
          <cell r="EI75">
            <v>1</v>
          </cell>
          <cell r="EJ75">
            <v>0.2</v>
          </cell>
          <cell r="EK75">
            <v>8.6</v>
          </cell>
          <cell r="EL75" t="str">
            <v>Concombre</v>
          </cell>
          <cell r="EM75">
            <v>100</v>
          </cell>
          <cell r="EN75">
            <v>13</v>
          </cell>
          <cell r="EO75">
            <v>0.7</v>
          </cell>
          <cell r="EP75">
            <v>0.1</v>
          </cell>
          <cell r="EQ75">
            <v>2</v>
          </cell>
          <cell r="ER75">
            <v>13</v>
          </cell>
          <cell r="ES75">
            <v>0.7</v>
          </cell>
          <cell r="ET75">
            <v>0.1</v>
          </cell>
          <cell r="EU75">
            <v>2</v>
          </cell>
          <cell r="EV75" t="str">
            <v>Pain Protéiné</v>
          </cell>
          <cell r="EW75">
            <v>50</v>
          </cell>
          <cell r="EX75">
            <v>144.5</v>
          </cell>
          <cell r="EY75">
            <v>5.5</v>
          </cell>
          <cell r="EZ75">
            <v>7.5</v>
          </cell>
          <cell r="FA75">
            <v>3</v>
          </cell>
          <cell r="FB75">
            <v>289</v>
          </cell>
          <cell r="FC75">
            <v>11</v>
          </cell>
          <cell r="FD75">
            <v>15</v>
          </cell>
          <cell r="FE75">
            <v>6</v>
          </cell>
          <cell r="FF75" t="str">
            <v>Beurre</v>
          </cell>
          <cell r="FG75">
            <v>10</v>
          </cell>
          <cell r="FH75">
            <v>74.599999999999994</v>
          </cell>
          <cell r="FI75">
            <v>7.0000000000000007E-2</v>
          </cell>
          <cell r="FJ75">
            <v>8.23</v>
          </cell>
          <cell r="FK75">
            <v>7.0000000000000007E-2</v>
          </cell>
          <cell r="FL75">
            <v>746</v>
          </cell>
          <cell r="FM75">
            <v>0.7</v>
          </cell>
          <cell r="FN75">
            <v>82.3</v>
          </cell>
          <cell r="FO75">
            <v>0.7</v>
          </cell>
          <cell r="FP75" t="str">
            <v>Miel</v>
          </cell>
          <cell r="FQ75">
            <v>5</v>
          </cell>
          <cell r="FR75">
            <v>16.100000000000001</v>
          </cell>
          <cell r="FS75">
            <v>2.5000000000000001E-2</v>
          </cell>
          <cell r="FT75">
            <v>0</v>
          </cell>
          <cell r="FU75">
            <v>4</v>
          </cell>
          <cell r="FV75">
            <v>322</v>
          </cell>
          <cell r="FW75">
            <v>0.5</v>
          </cell>
          <cell r="FX75">
            <v>0</v>
          </cell>
          <cell r="FY75">
            <v>80</v>
          </cell>
          <cell r="GB75">
            <v>0</v>
          </cell>
          <cell r="GC75">
            <v>0</v>
          </cell>
          <cell r="GD75">
            <v>0</v>
          </cell>
          <cell r="GE75">
            <v>0</v>
          </cell>
          <cell r="GF75">
            <v>0</v>
          </cell>
          <cell r="GG75">
            <v>0</v>
          </cell>
          <cell r="GH75">
            <v>0</v>
          </cell>
          <cell r="GI75">
            <v>0</v>
          </cell>
          <cell r="GL75">
            <v>0</v>
          </cell>
          <cell r="GM75">
            <v>0</v>
          </cell>
          <cell r="GN75">
            <v>0</v>
          </cell>
          <cell r="GO75">
            <v>0</v>
          </cell>
          <cell r="GP75">
            <v>0</v>
          </cell>
          <cell r="GQ75">
            <v>0</v>
          </cell>
          <cell r="GR75">
            <v>0</v>
          </cell>
          <cell r="GS75">
            <v>0</v>
          </cell>
          <cell r="GU75" t="str">
            <v xml:space="preserve">Brunch Végétarien </v>
          </cell>
        </row>
        <row r="76">
          <cell r="E76" t="str">
            <v>Bruschetta À L'Avocat</v>
          </cell>
          <cell r="F76" t="str">
            <v xml:space="preserve">Coupez la baguette en tranches, recouvrez-les de 1/2 cuillère à soupe d'huile d'olive, et placez-les au four à 150°C pendant 10 minutes pour les faire griller.
Pendant la cuisson du pain, lavez les tomates, coupez-les en petits cubes et placez-les dans un bol.
Épluchez et émincez finement la gousse d'ail et l'oignon, et ajoutez-les aux tomates, puis ajoutez le reste d'huile, et mélangez-bien.
À l'aide d'une cuillère, videz les avocats et coupez la chair en petits cubes.
Recouvrez les cubes d'avocat de jus de citron, et mélangez-les avec le mélange de tomates.
Mélangez tout, ajoutez le sel et le poivre.
Enfin, étalez le mélange avocat-tomates sur les tranches de pain, ajoutez les oeufs durs et servez.
</v>
          </cell>
          <cell r="H76">
            <v>426.34</v>
          </cell>
          <cell r="I76">
            <v>9.7379999999999995</v>
          </cell>
          <cell r="J76">
            <v>26.186</v>
          </cell>
          <cell r="K76">
            <v>32.736000000000004</v>
          </cell>
          <cell r="L76" t="str">
            <v>Pain Complet</v>
          </cell>
          <cell r="M76">
            <v>60</v>
          </cell>
          <cell r="N76">
            <v>140.4</v>
          </cell>
          <cell r="O76">
            <v>6</v>
          </cell>
          <cell r="P76">
            <v>0.9</v>
          </cell>
          <cell r="Q76">
            <v>24.6</v>
          </cell>
          <cell r="R76">
            <v>234</v>
          </cell>
          <cell r="S76">
            <v>10</v>
          </cell>
          <cell r="T76">
            <v>1.5</v>
          </cell>
          <cell r="U76">
            <v>41</v>
          </cell>
          <cell r="V76" t="str">
            <v>Huile D'Olive</v>
          </cell>
          <cell r="W76">
            <v>10</v>
          </cell>
          <cell r="X76">
            <v>80.900000000000006</v>
          </cell>
          <cell r="Y76">
            <v>0</v>
          </cell>
          <cell r="Z76">
            <v>8.99</v>
          </cell>
          <cell r="AA76">
            <v>0</v>
          </cell>
          <cell r="AB76">
            <v>809</v>
          </cell>
          <cell r="AC76">
            <v>0</v>
          </cell>
          <cell r="AD76">
            <v>89.9</v>
          </cell>
          <cell r="AE76">
            <v>0</v>
          </cell>
          <cell r="AF76" t="str">
            <v>Tomate</v>
          </cell>
          <cell r="AG76">
            <v>120</v>
          </cell>
          <cell r="AH76">
            <v>25.2</v>
          </cell>
          <cell r="AI76">
            <v>0.96</v>
          </cell>
          <cell r="AJ76">
            <v>0.36</v>
          </cell>
          <cell r="AK76">
            <v>3.84</v>
          </cell>
          <cell r="AL76">
            <v>21</v>
          </cell>
          <cell r="AM76">
            <v>0.8</v>
          </cell>
          <cell r="AN76">
            <v>0.3</v>
          </cell>
          <cell r="AO76">
            <v>3.2</v>
          </cell>
          <cell r="AP76" t="str">
            <v>Ail</v>
          </cell>
          <cell r="AR76">
            <v>0</v>
          </cell>
          <cell r="AS76">
            <v>0</v>
          </cell>
          <cell r="AT76">
            <v>0</v>
          </cell>
          <cell r="AU76">
            <v>0</v>
          </cell>
          <cell r="AV76">
            <v>136</v>
          </cell>
          <cell r="AW76">
            <v>7</v>
          </cell>
          <cell r="AX76">
            <v>0.5</v>
          </cell>
          <cell r="AY76">
            <v>24.5</v>
          </cell>
          <cell r="AZ76" t="str">
            <v>Oignon</v>
          </cell>
          <cell r="BA76">
            <v>40</v>
          </cell>
          <cell r="BB76">
            <v>15.6</v>
          </cell>
          <cell r="BC76">
            <v>0.52</v>
          </cell>
          <cell r="BD76">
            <v>0.08</v>
          </cell>
          <cell r="BE76">
            <v>2.8</v>
          </cell>
          <cell r="BF76">
            <v>39</v>
          </cell>
          <cell r="BG76">
            <v>1.3</v>
          </cell>
          <cell r="BH76">
            <v>0.2</v>
          </cell>
          <cell r="BI76">
            <v>7</v>
          </cell>
          <cell r="BJ76" t="str">
            <v>Avocat</v>
          </cell>
          <cell r="BK76">
            <v>110</v>
          </cell>
          <cell r="BL76">
            <v>158.4</v>
          </cell>
          <cell r="BM76">
            <v>1.98</v>
          </cell>
          <cell r="BN76">
            <v>15.62</v>
          </cell>
          <cell r="BO76">
            <v>0.88</v>
          </cell>
          <cell r="BP76">
            <v>144</v>
          </cell>
          <cell r="BQ76">
            <v>1.8</v>
          </cell>
          <cell r="BR76">
            <v>14.2</v>
          </cell>
          <cell r="BS76">
            <v>0.8</v>
          </cell>
          <cell r="BT76" t="str">
            <v>Jus De Citron</v>
          </cell>
          <cell r="BU76">
            <v>10</v>
          </cell>
          <cell r="BV76">
            <v>3</v>
          </cell>
          <cell r="BW76">
            <v>0.04</v>
          </cell>
          <cell r="BX76">
            <v>0.03</v>
          </cell>
          <cell r="BY76">
            <v>0.61</v>
          </cell>
          <cell r="BZ76">
            <v>30</v>
          </cell>
          <cell r="CA76">
            <v>0.4</v>
          </cell>
          <cell r="CB76">
            <v>0.3</v>
          </cell>
          <cell r="CC76">
            <v>6.1</v>
          </cell>
          <cell r="CD76" t="str">
            <v>œuf</v>
          </cell>
          <cell r="CE76">
            <v>2</v>
          </cell>
          <cell r="CF76">
            <v>2.84</v>
          </cell>
          <cell r="CG76">
            <v>0.23800000000000002</v>
          </cell>
          <cell r="CH76">
            <v>0.20600000000000002</v>
          </cell>
          <cell r="CI76">
            <v>6.0000000000000001E-3</v>
          </cell>
          <cell r="CJ76">
            <v>142</v>
          </cell>
          <cell r="CK76">
            <v>11.9</v>
          </cell>
          <cell r="CL76">
            <v>10.3</v>
          </cell>
          <cell r="CM76">
            <v>0.3</v>
          </cell>
          <cell r="CN76" t="str">
            <v>Sel Et Poivre (À Votre Convenance)</v>
          </cell>
          <cell r="CP76">
            <v>0</v>
          </cell>
          <cell r="CQ76">
            <v>0</v>
          </cell>
          <cell r="CR76">
            <v>0</v>
          </cell>
          <cell r="CS76">
            <v>0</v>
          </cell>
          <cell r="CT76">
            <v>0</v>
          </cell>
          <cell r="CU76">
            <v>0</v>
          </cell>
          <cell r="CV76">
            <v>0</v>
          </cell>
          <cell r="CW76">
            <v>0</v>
          </cell>
          <cell r="CX76" t="str">
            <v/>
          </cell>
          <cell r="CZ76">
            <v>0</v>
          </cell>
          <cell r="DA76">
            <v>0</v>
          </cell>
          <cell r="DB76">
            <v>0</v>
          </cell>
          <cell r="DC76">
            <v>0</v>
          </cell>
          <cell r="DD76">
            <v>0</v>
          </cell>
          <cell r="DE76">
            <v>0</v>
          </cell>
          <cell r="DF76">
            <v>0</v>
          </cell>
          <cell r="DG76">
            <v>0</v>
          </cell>
          <cell r="DH76" t="str">
            <v/>
          </cell>
          <cell r="DJ76">
            <v>0</v>
          </cell>
          <cell r="DK76">
            <v>0</v>
          </cell>
          <cell r="DL76">
            <v>0</v>
          </cell>
          <cell r="DM76">
            <v>0</v>
          </cell>
          <cell r="DN76">
            <v>0</v>
          </cell>
          <cell r="DO76">
            <v>0</v>
          </cell>
          <cell r="DP76">
            <v>0</v>
          </cell>
          <cell r="DQ76">
            <v>0</v>
          </cell>
          <cell r="DR76" t="str">
            <v/>
          </cell>
          <cell r="DT76">
            <v>0</v>
          </cell>
          <cell r="DU76">
            <v>0</v>
          </cell>
          <cell r="DV76">
            <v>0</v>
          </cell>
          <cell r="DW76">
            <v>0</v>
          </cell>
          <cell r="DX76">
            <v>0</v>
          </cell>
          <cell r="DY76">
            <v>0</v>
          </cell>
          <cell r="DZ76">
            <v>0</v>
          </cell>
          <cell r="EA76">
            <v>0</v>
          </cell>
          <cell r="EB76" t="str">
            <v/>
          </cell>
          <cell r="ED76">
            <v>0</v>
          </cell>
          <cell r="EE76">
            <v>0</v>
          </cell>
          <cell r="EF76">
            <v>0</v>
          </cell>
          <cell r="EG76">
            <v>0</v>
          </cell>
          <cell r="EH76">
            <v>0</v>
          </cell>
          <cell r="EI76">
            <v>0</v>
          </cell>
          <cell r="EJ76">
            <v>0</v>
          </cell>
          <cell r="EK76">
            <v>0</v>
          </cell>
          <cell r="EL76" t="str">
            <v/>
          </cell>
          <cell r="EN76">
            <v>0</v>
          </cell>
          <cell r="EO76">
            <v>0</v>
          </cell>
          <cell r="EP76">
            <v>0</v>
          </cell>
          <cell r="EQ76">
            <v>0</v>
          </cell>
          <cell r="ER76">
            <v>0</v>
          </cell>
          <cell r="ES76">
            <v>0</v>
          </cell>
          <cell r="ET76">
            <v>0</v>
          </cell>
          <cell r="EU76">
            <v>0</v>
          </cell>
          <cell r="EV76" t="str">
            <v/>
          </cell>
          <cell r="EX76">
            <v>0</v>
          </cell>
          <cell r="EY76">
            <v>0</v>
          </cell>
          <cell r="EZ76">
            <v>0</v>
          </cell>
          <cell r="FA76">
            <v>0</v>
          </cell>
          <cell r="FB76">
            <v>0</v>
          </cell>
          <cell r="FC76">
            <v>0</v>
          </cell>
          <cell r="FD76">
            <v>0</v>
          </cell>
          <cell r="FE76">
            <v>0</v>
          </cell>
          <cell r="FF76" t="str">
            <v/>
          </cell>
          <cell r="FH76">
            <v>0</v>
          </cell>
          <cell r="FI76">
            <v>0</v>
          </cell>
          <cell r="FJ76">
            <v>0</v>
          </cell>
          <cell r="FK76">
            <v>0</v>
          </cell>
          <cell r="FL76">
            <v>0</v>
          </cell>
          <cell r="FM76">
            <v>0</v>
          </cell>
          <cell r="FN76">
            <v>0</v>
          </cell>
          <cell r="FO76">
            <v>0</v>
          </cell>
          <cell r="FR76">
            <v>0</v>
          </cell>
          <cell r="FS76">
            <v>0</v>
          </cell>
          <cell r="FT76">
            <v>0</v>
          </cell>
          <cell r="FU76">
            <v>0</v>
          </cell>
          <cell r="FV76">
            <v>0</v>
          </cell>
          <cell r="FW76">
            <v>0</v>
          </cell>
          <cell r="FX76">
            <v>0</v>
          </cell>
          <cell r="FY76">
            <v>0</v>
          </cell>
          <cell r="GB76">
            <v>0</v>
          </cell>
          <cell r="GC76">
            <v>0</v>
          </cell>
          <cell r="GD76">
            <v>0</v>
          </cell>
          <cell r="GE76">
            <v>0</v>
          </cell>
          <cell r="GF76">
            <v>0</v>
          </cell>
          <cell r="GG76">
            <v>0</v>
          </cell>
          <cell r="GH76">
            <v>0</v>
          </cell>
          <cell r="GI76">
            <v>0</v>
          </cell>
          <cell r="GL76">
            <v>0</v>
          </cell>
          <cell r="GM76">
            <v>0</v>
          </cell>
          <cell r="GN76">
            <v>0</v>
          </cell>
          <cell r="GO76">
            <v>0</v>
          </cell>
          <cell r="GP76">
            <v>0</v>
          </cell>
          <cell r="GQ76">
            <v>0</v>
          </cell>
          <cell r="GR76">
            <v>0</v>
          </cell>
          <cell r="GS76">
            <v>0</v>
          </cell>
          <cell r="GU76" t="str">
            <v>Bruschetta À L'Avocat</v>
          </cell>
        </row>
        <row r="77">
          <cell r="E77" t="str">
            <v>Burrito Bowl</v>
          </cell>
          <cell r="F77" t="str">
            <v>Dans une casserole d’eau faites cuire votre riz
Faites bouillir vos haricots rouge dans une casserole d’eau ou si c’est en conserve rincez les et mettez les dans la poêle directement avec l’huile d’olive.
Dans votre poêle ajoutez les haricots rouges, tomates, le thon et l’oignon émincé.
Dans une assiette ajoutez le riz, les haricots rouges et le guacamole *</v>
          </cell>
          <cell r="G77" t="str">
            <v>* Voir recette spécifique</v>
          </cell>
          <cell r="H77">
            <v>357.4</v>
          </cell>
          <cell r="I77">
            <v>14.215</v>
          </cell>
          <cell r="J77">
            <v>8.7650000000000006</v>
          </cell>
          <cell r="K77">
            <v>49.849999999999994</v>
          </cell>
          <cell r="L77" t="str">
            <v>riz</v>
          </cell>
          <cell r="M77">
            <v>30</v>
          </cell>
          <cell r="N77">
            <v>104.4</v>
          </cell>
          <cell r="O77">
            <v>1.98</v>
          </cell>
          <cell r="P77">
            <v>0.18</v>
          </cell>
          <cell r="Q77">
            <v>23.49</v>
          </cell>
          <cell r="R77">
            <v>348</v>
          </cell>
          <cell r="S77">
            <v>6.6</v>
          </cell>
          <cell r="T77">
            <v>0.6</v>
          </cell>
          <cell r="U77">
            <v>78.3</v>
          </cell>
          <cell r="V77" t="str">
            <v>haricots rouges</v>
          </cell>
          <cell r="W77">
            <v>50</v>
          </cell>
          <cell r="X77">
            <v>153</v>
          </cell>
          <cell r="Y77">
            <v>10.75</v>
          </cell>
          <cell r="Z77">
            <v>0.9</v>
          </cell>
          <cell r="AA77">
            <v>21.25</v>
          </cell>
          <cell r="AB77">
            <v>306</v>
          </cell>
          <cell r="AC77">
            <v>21.5</v>
          </cell>
          <cell r="AD77">
            <v>1.8</v>
          </cell>
          <cell r="AE77">
            <v>42.5</v>
          </cell>
          <cell r="AF77" t="str">
            <v>tomate</v>
          </cell>
          <cell r="AG77">
            <v>100</v>
          </cell>
          <cell r="AH77">
            <v>21</v>
          </cell>
          <cell r="AI77">
            <v>0.8</v>
          </cell>
          <cell r="AJ77">
            <v>0.3</v>
          </cell>
          <cell r="AK77">
            <v>3.2</v>
          </cell>
          <cell r="AL77">
            <v>21</v>
          </cell>
          <cell r="AM77">
            <v>0.8</v>
          </cell>
          <cell r="AN77">
            <v>0.3</v>
          </cell>
          <cell r="AO77">
            <v>3.2</v>
          </cell>
          <cell r="AP77" t="str">
            <v>oignon</v>
          </cell>
          <cell r="AQ77">
            <v>25</v>
          </cell>
          <cell r="AR77">
            <v>9.75</v>
          </cell>
          <cell r="AS77">
            <v>0.32500000000000001</v>
          </cell>
          <cell r="AT77">
            <v>0.05</v>
          </cell>
          <cell r="AU77">
            <v>1.75</v>
          </cell>
          <cell r="AV77">
            <v>39</v>
          </cell>
          <cell r="AW77">
            <v>1.3</v>
          </cell>
          <cell r="AX77">
            <v>0.2</v>
          </cell>
          <cell r="AY77">
            <v>7</v>
          </cell>
          <cell r="AZ77" t="str">
            <v>huile d’olive</v>
          </cell>
          <cell r="BA77">
            <v>5</v>
          </cell>
          <cell r="BB77">
            <v>40.450000000000003</v>
          </cell>
          <cell r="BC77">
            <v>0</v>
          </cell>
          <cell r="BD77">
            <v>4.4950000000000001</v>
          </cell>
          <cell r="BE77">
            <v>0</v>
          </cell>
          <cell r="BF77">
            <v>809</v>
          </cell>
          <cell r="BG77">
            <v>0</v>
          </cell>
          <cell r="BH77">
            <v>89.9</v>
          </cell>
          <cell r="BI77">
            <v>0</v>
          </cell>
          <cell r="BJ77" t="str">
            <v>Guacamole_ MNFC</v>
          </cell>
          <cell r="BK77">
            <v>20</v>
          </cell>
          <cell r="BL77">
            <v>28.8</v>
          </cell>
          <cell r="BM77">
            <v>0.36</v>
          </cell>
          <cell r="BN77">
            <v>2.84</v>
          </cell>
          <cell r="BO77">
            <v>0.16</v>
          </cell>
          <cell r="BP77">
            <v>144</v>
          </cell>
          <cell r="BQ77">
            <v>1.8</v>
          </cell>
          <cell r="BR77">
            <v>14.2</v>
          </cell>
          <cell r="BS77">
            <v>0.8</v>
          </cell>
          <cell r="BT77" t="str">
            <v>1/2 citron vert </v>
          </cell>
          <cell r="BV77">
            <v>0</v>
          </cell>
          <cell r="BW77">
            <v>0</v>
          </cell>
          <cell r="BX77">
            <v>0</v>
          </cell>
          <cell r="BY77">
            <v>0</v>
          </cell>
          <cell r="BZ77">
            <v>0</v>
          </cell>
          <cell r="CA77">
            <v>0</v>
          </cell>
          <cell r="CB77">
            <v>0</v>
          </cell>
          <cell r="CC77">
            <v>0</v>
          </cell>
          <cell r="CD77" t="str">
            <v>Sel &amp; Poivre</v>
          </cell>
          <cell r="CF77">
            <v>0</v>
          </cell>
          <cell r="CG77">
            <v>0</v>
          </cell>
          <cell r="CH77">
            <v>0</v>
          </cell>
          <cell r="CI77">
            <v>0</v>
          </cell>
          <cell r="CJ77">
            <v>0</v>
          </cell>
          <cell r="CK77">
            <v>0</v>
          </cell>
          <cell r="CL77">
            <v>0</v>
          </cell>
          <cell r="CM77">
            <v>0</v>
          </cell>
          <cell r="CN77" t="str">
            <v>thon naturel</v>
          </cell>
          <cell r="CO77">
            <v>50</v>
          </cell>
          <cell r="CP77">
            <v>0</v>
          </cell>
          <cell r="CQ77">
            <v>0</v>
          </cell>
          <cell r="CR77">
            <v>0</v>
          </cell>
          <cell r="CS77">
            <v>0</v>
          </cell>
          <cell r="CT77">
            <v>0</v>
          </cell>
          <cell r="CU77">
            <v>0</v>
          </cell>
          <cell r="CV77">
            <v>0</v>
          </cell>
          <cell r="CW77">
            <v>0</v>
          </cell>
          <cell r="CZ77">
            <v>0</v>
          </cell>
          <cell r="DA77">
            <v>0</v>
          </cell>
          <cell r="DB77">
            <v>0</v>
          </cell>
          <cell r="DC77">
            <v>0</v>
          </cell>
          <cell r="DD77">
            <v>0</v>
          </cell>
          <cell r="DE77">
            <v>0</v>
          </cell>
          <cell r="DF77">
            <v>0</v>
          </cell>
          <cell r="DG77">
            <v>0</v>
          </cell>
          <cell r="DJ77">
            <v>0</v>
          </cell>
          <cell r="DK77">
            <v>0</v>
          </cell>
          <cell r="DL77">
            <v>0</v>
          </cell>
          <cell r="DM77">
            <v>0</v>
          </cell>
          <cell r="DN77">
            <v>0</v>
          </cell>
          <cell r="DO77">
            <v>0</v>
          </cell>
          <cell r="DP77">
            <v>0</v>
          </cell>
          <cell r="DQ77">
            <v>0</v>
          </cell>
          <cell r="DT77">
            <v>0</v>
          </cell>
          <cell r="DU77">
            <v>0</v>
          </cell>
          <cell r="DV77">
            <v>0</v>
          </cell>
          <cell r="DW77">
            <v>0</v>
          </cell>
          <cell r="DX77">
            <v>0</v>
          </cell>
          <cell r="DY77">
            <v>0</v>
          </cell>
          <cell r="DZ77">
            <v>0</v>
          </cell>
          <cell r="EA77">
            <v>0</v>
          </cell>
          <cell r="ED77">
            <v>0</v>
          </cell>
          <cell r="EE77">
            <v>0</v>
          </cell>
          <cell r="EF77">
            <v>0</v>
          </cell>
          <cell r="EG77">
            <v>0</v>
          </cell>
          <cell r="EH77">
            <v>0</v>
          </cell>
          <cell r="EI77">
            <v>0</v>
          </cell>
          <cell r="EJ77">
            <v>0</v>
          </cell>
          <cell r="EK77">
            <v>0</v>
          </cell>
          <cell r="EN77">
            <v>0</v>
          </cell>
          <cell r="EO77">
            <v>0</v>
          </cell>
          <cell r="EP77">
            <v>0</v>
          </cell>
          <cell r="EQ77">
            <v>0</v>
          </cell>
          <cell r="ER77">
            <v>0</v>
          </cell>
          <cell r="ES77">
            <v>0</v>
          </cell>
          <cell r="ET77">
            <v>0</v>
          </cell>
          <cell r="EU77">
            <v>0</v>
          </cell>
          <cell r="EX77">
            <v>0</v>
          </cell>
          <cell r="EY77">
            <v>0</v>
          </cell>
          <cell r="EZ77">
            <v>0</v>
          </cell>
          <cell r="FA77">
            <v>0</v>
          </cell>
          <cell r="FB77">
            <v>0</v>
          </cell>
          <cell r="FC77">
            <v>0</v>
          </cell>
          <cell r="FD77">
            <v>0</v>
          </cell>
          <cell r="FE77">
            <v>0</v>
          </cell>
          <cell r="FH77">
            <v>0</v>
          </cell>
          <cell r="FI77">
            <v>0</v>
          </cell>
          <cell r="FJ77">
            <v>0</v>
          </cell>
          <cell r="FK77">
            <v>0</v>
          </cell>
          <cell r="FL77">
            <v>0</v>
          </cell>
          <cell r="FM77">
            <v>0</v>
          </cell>
          <cell r="FN77">
            <v>0</v>
          </cell>
          <cell r="FO77">
            <v>0</v>
          </cell>
          <cell r="FR77">
            <v>0</v>
          </cell>
          <cell r="FS77">
            <v>0</v>
          </cell>
          <cell r="FT77">
            <v>0</v>
          </cell>
          <cell r="FU77">
            <v>0</v>
          </cell>
          <cell r="FV77">
            <v>0</v>
          </cell>
          <cell r="FW77">
            <v>0</v>
          </cell>
          <cell r="FX77">
            <v>0</v>
          </cell>
          <cell r="FY77">
            <v>0</v>
          </cell>
          <cell r="GB77">
            <v>0</v>
          </cell>
          <cell r="GC77">
            <v>0</v>
          </cell>
          <cell r="GD77">
            <v>0</v>
          </cell>
          <cell r="GE77">
            <v>0</v>
          </cell>
          <cell r="GF77">
            <v>0</v>
          </cell>
          <cell r="GG77">
            <v>0</v>
          </cell>
          <cell r="GH77">
            <v>0</v>
          </cell>
          <cell r="GI77">
            <v>0</v>
          </cell>
          <cell r="GL77">
            <v>0</v>
          </cell>
          <cell r="GM77">
            <v>0</v>
          </cell>
          <cell r="GN77">
            <v>0</v>
          </cell>
          <cell r="GO77">
            <v>0</v>
          </cell>
          <cell r="GP77">
            <v>0</v>
          </cell>
          <cell r="GQ77">
            <v>0</v>
          </cell>
          <cell r="GR77">
            <v>0</v>
          </cell>
          <cell r="GS77">
            <v>0</v>
          </cell>
          <cell r="GU77" t="str">
            <v>Burrito Bowl</v>
          </cell>
        </row>
        <row r="78">
          <cell r="E78" t="str">
            <v>Cabillaud En Papillote</v>
          </cell>
          <cell r="F78" t="str">
            <v>Préchauffez le four à 210 degrés.
Pelez le citron vert et couper la pulpe en morceaux.
Découpez une feuille d’aluminium et déposez le cabillaud, assaisonnez et ajoutez les morceaux de citron vert.
Fermez la papillote et enfournez pendant 15 minutes.
Dans une poêle faîtes cuire vos haricots vert avec un ﬁlet d’huile d’olive et une gousse d’ail hachée.
Servir avec du riz</v>
          </cell>
          <cell r="H78">
            <v>360.4</v>
          </cell>
          <cell r="I78">
            <v>35.090000000000003</v>
          </cell>
          <cell r="J78">
            <v>5.76</v>
          </cell>
          <cell r="K78">
            <v>38.520000000000003</v>
          </cell>
          <cell r="L78" t="str">
            <v>cabillaud</v>
          </cell>
          <cell r="M78">
            <v>125</v>
          </cell>
          <cell r="N78">
            <v>118.75</v>
          </cell>
          <cell r="O78">
            <v>28.25</v>
          </cell>
          <cell r="P78">
            <v>0.625</v>
          </cell>
          <cell r="Q78">
            <v>0</v>
          </cell>
          <cell r="R78">
            <v>95</v>
          </cell>
          <cell r="S78">
            <v>22.6</v>
          </cell>
          <cell r="T78">
            <v>0.5</v>
          </cell>
          <cell r="U78">
            <v>0</v>
          </cell>
          <cell r="V78" t="str">
            <v xml:space="preserve">citron vert </v>
          </cell>
          <cell r="X78">
            <v>0</v>
          </cell>
          <cell r="Y78">
            <v>0</v>
          </cell>
          <cell r="Z78">
            <v>0</v>
          </cell>
          <cell r="AA78">
            <v>0</v>
          </cell>
          <cell r="AB78">
            <v>0</v>
          </cell>
          <cell r="AC78">
            <v>0</v>
          </cell>
          <cell r="AD78">
            <v>0</v>
          </cell>
          <cell r="AE78">
            <v>0</v>
          </cell>
          <cell r="AF78" t="str">
            <v xml:space="preserve">Haricot vert </v>
          </cell>
          <cell r="AG78">
            <v>200</v>
          </cell>
          <cell r="AH78">
            <v>62</v>
          </cell>
          <cell r="AI78">
            <v>4.2</v>
          </cell>
          <cell r="AJ78">
            <v>0.4</v>
          </cell>
          <cell r="AK78">
            <v>7.2</v>
          </cell>
          <cell r="AL78">
            <v>31</v>
          </cell>
          <cell r="AM78">
            <v>2.1</v>
          </cell>
          <cell r="AN78">
            <v>0.2</v>
          </cell>
          <cell r="AO78">
            <v>3.6</v>
          </cell>
          <cell r="AP78" t="str">
            <v>huile d'olive</v>
          </cell>
          <cell r="AQ78">
            <v>5</v>
          </cell>
          <cell r="AR78">
            <v>40.450000000000003</v>
          </cell>
          <cell r="AS78">
            <v>0</v>
          </cell>
          <cell r="AT78">
            <v>4.4950000000000001</v>
          </cell>
          <cell r="AU78">
            <v>0</v>
          </cell>
          <cell r="AV78">
            <v>809</v>
          </cell>
          <cell r="AW78">
            <v>0</v>
          </cell>
          <cell r="AX78">
            <v>89.9</v>
          </cell>
          <cell r="AY78">
            <v>0</v>
          </cell>
          <cell r="AZ78" t="str">
            <v>Une gousse d’ail</v>
          </cell>
          <cell r="BB78">
            <v>0</v>
          </cell>
          <cell r="BC78">
            <v>0</v>
          </cell>
          <cell r="BD78">
            <v>0</v>
          </cell>
          <cell r="BE78">
            <v>0</v>
          </cell>
          <cell r="BF78">
            <v>0</v>
          </cell>
          <cell r="BG78">
            <v>0</v>
          </cell>
          <cell r="BH78">
            <v>0</v>
          </cell>
          <cell r="BI78">
            <v>0</v>
          </cell>
          <cell r="BJ78" t="str">
            <v>riz</v>
          </cell>
          <cell r="BK78">
            <v>40</v>
          </cell>
          <cell r="BL78">
            <v>139.19999999999999</v>
          </cell>
          <cell r="BM78">
            <v>2.64</v>
          </cell>
          <cell r="BN78">
            <v>0.24</v>
          </cell>
          <cell r="BO78">
            <v>31.32</v>
          </cell>
          <cell r="BP78">
            <v>348</v>
          </cell>
          <cell r="BQ78">
            <v>6.6</v>
          </cell>
          <cell r="BR78">
            <v>0.6</v>
          </cell>
          <cell r="BS78">
            <v>78.3</v>
          </cell>
          <cell r="BV78">
            <v>0</v>
          </cell>
          <cell r="BW78">
            <v>0</v>
          </cell>
          <cell r="BX78">
            <v>0</v>
          </cell>
          <cell r="BY78">
            <v>0</v>
          </cell>
          <cell r="BZ78">
            <v>0</v>
          </cell>
          <cell r="CA78">
            <v>0</v>
          </cell>
          <cell r="CB78">
            <v>0</v>
          </cell>
          <cell r="CC78">
            <v>0</v>
          </cell>
          <cell r="CF78">
            <v>0</v>
          </cell>
          <cell r="CG78">
            <v>0</v>
          </cell>
          <cell r="CH78">
            <v>0</v>
          </cell>
          <cell r="CI78">
            <v>0</v>
          </cell>
          <cell r="CJ78">
            <v>0</v>
          </cell>
          <cell r="CK78">
            <v>0</v>
          </cell>
          <cell r="CL78">
            <v>0</v>
          </cell>
          <cell r="CM78">
            <v>0</v>
          </cell>
          <cell r="CP78">
            <v>0</v>
          </cell>
          <cell r="CQ78">
            <v>0</v>
          </cell>
          <cell r="CR78">
            <v>0</v>
          </cell>
          <cell r="CS78">
            <v>0</v>
          </cell>
          <cell r="CT78">
            <v>0</v>
          </cell>
          <cell r="CU78">
            <v>0</v>
          </cell>
          <cell r="CV78">
            <v>0</v>
          </cell>
          <cell r="CW78">
            <v>0</v>
          </cell>
          <cell r="CZ78">
            <v>0</v>
          </cell>
          <cell r="DA78">
            <v>0</v>
          </cell>
          <cell r="DB78">
            <v>0</v>
          </cell>
          <cell r="DC78">
            <v>0</v>
          </cell>
          <cell r="DD78">
            <v>0</v>
          </cell>
          <cell r="DE78">
            <v>0</v>
          </cell>
          <cell r="DF78">
            <v>0</v>
          </cell>
          <cell r="DG78">
            <v>0</v>
          </cell>
          <cell r="DJ78">
            <v>0</v>
          </cell>
          <cell r="DK78">
            <v>0</v>
          </cell>
          <cell r="DL78">
            <v>0</v>
          </cell>
          <cell r="DM78">
            <v>0</v>
          </cell>
          <cell r="DN78">
            <v>0</v>
          </cell>
          <cell r="DO78">
            <v>0</v>
          </cell>
          <cell r="DP78">
            <v>0</v>
          </cell>
          <cell r="DQ78">
            <v>0</v>
          </cell>
          <cell r="DT78">
            <v>0</v>
          </cell>
          <cell r="DU78">
            <v>0</v>
          </cell>
          <cell r="DV78">
            <v>0</v>
          </cell>
          <cell r="DW78">
            <v>0</v>
          </cell>
          <cell r="DX78">
            <v>0</v>
          </cell>
          <cell r="DY78">
            <v>0</v>
          </cell>
          <cell r="DZ78">
            <v>0</v>
          </cell>
          <cell r="EA78">
            <v>0</v>
          </cell>
          <cell r="ED78">
            <v>0</v>
          </cell>
          <cell r="EE78">
            <v>0</v>
          </cell>
          <cell r="EF78">
            <v>0</v>
          </cell>
          <cell r="EG78">
            <v>0</v>
          </cell>
          <cell r="EH78">
            <v>0</v>
          </cell>
          <cell r="EI78">
            <v>0</v>
          </cell>
          <cell r="EJ78">
            <v>0</v>
          </cell>
          <cell r="EK78">
            <v>0</v>
          </cell>
          <cell r="EN78">
            <v>0</v>
          </cell>
          <cell r="EO78">
            <v>0</v>
          </cell>
          <cell r="EP78">
            <v>0</v>
          </cell>
          <cell r="EQ78">
            <v>0</v>
          </cell>
          <cell r="ER78">
            <v>0</v>
          </cell>
          <cell r="ES78">
            <v>0</v>
          </cell>
          <cell r="ET78">
            <v>0</v>
          </cell>
          <cell r="EU78">
            <v>0</v>
          </cell>
          <cell r="EX78">
            <v>0</v>
          </cell>
          <cell r="EY78">
            <v>0</v>
          </cell>
          <cell r="EZ78">
            <v>0</v>
          </cell>
          <cell r="FA78">
            <v>0</v>
          </cell>
          <cell r="FB78">
            <v>0</v>
          </cell>
          <cell r="FC78">
            <v>0</v>
          </cell>
          <cell r="FD78">
            <v>0</v>
          </cell>
          <cell r="FE78">
            <v>0</v>
          </cell>
          <cell r="FH78">
            <v>0</v>
          </cell>
          <cell r="FI78">
            <v>0</v>
          </cell>
          <cell r="FJ78">
            <v>0</v>
          </cell>
          <cell r="FK78">
            <v>0</v>
          </cell>
          <cell r="FL78">
            <v>0</v>
          </cell>
          <cell r="FM78">
            <v>0</v>
          </cell>
          <cell r="FN78">
            <v>0</v>
          </cell>
          <cell r="FO78">
            <v>0</v>
          </cell>
          <cell r="FR78">
            <v>0</v>
          </cell>
          <cell r="FS78">
            <v>0</v>
          </cell>
          <cell r="FT78">
            <v>0</v>
          </cell>
          <cell r="FU78">
            <v>0</v>
          </cell>
          <cell r="FV78">
            <v>0</v>
          </cell>
          <cell r="FW78">
            <v>0</v>
          </cell>
          <cell r="FX78">
            <v>0</v>
          </cell>
          <cell r="FY78">
            <v>0</v>
          </cell>
          <cell r="GB78">
            <v>0</v>
          </cell>
          <cell r="GC78">
            <v>0</v>
          </cell>
          <cell r="GD78">
            <v>0</v>
          </cell>
          <cell r="GE78">
            <v>0</v>
          </cell>
          <cell r="GF78">
            <v>0</v>
          </cell>
          <cell r="GG78">
            <v>0</v>
          </cell>
          <cell r="GH78">
            <v>0</v>
          </cell>
          <cell r="GI78">
            <v>0</v>
          </cell>
          <cell r="GL78">
            <v>0</v>
          </cell>
          <cell r="GM78">
            <v>0</v>
          </cell>
          <cell r="GN78">
            <v>0</v>
          </cell>
          <cell r="GO78">
            <v>0</v>
          </cell>
          <cell r="GP78">
            <v>0</v>
          </cell>
          <cell r="GQ78">
            <v>0</v>
          </cell>
          <cell r="GR78">
            <v>0</v>
          </cell>
          <cell r="GS78">
            <v>0</v>
          </cell>
          <cell r="GU78" t="str">
            <v>Cabillaud En Papillote</v>
          </cell>
        </row>
        <row r="79">
          <cell r="E79" t="str">
            <v>Cabillaud Et Salade Aux Fraises, Fêta</v>
          </cell>
          <cell r="F79" t="str">
            <v>Dans une poêle faîtes cuire le cabillaud avec l’huile de coco
Dans un saladier mélangez la laitue, fraises et fêta avec un ﬁlet d’huile d’olive, vinaigre balsamique.
Appliquez votre pesto* sur votre cabillaud.</v>
          </cell>
          <cell r="G79" t="str">
            <v>* Voir recette spécifique</v>
          </cell>
          <cell r="H79">
            <v>300.58</v>
          </cell>
          <cell r="I79">
            <v>31.181999999999999</v>
          </cell>
          <cell r="J79">
            <v>14.608000000000001</v>
          </cell>
          <cell r="K79">
            <v>8.7379999999999995</v>
          </cell>
          <cell r="L79" t="str">
            <v>cabillaud</v>
          </cell>
          <cell r="M79">
            <v>125</v>
          </cell>
          <cell r="N79">
            <v>118.75</v>
          </cell>
          <cell r="O79">
            <v>28.25</v>
          </cell>
          <cell r="P79">
            <v>0.625</v>
          </cell>
          <cell r="Q79">
            <v>0</v>
          </cell>
          <cell r="R79">
            <v>95</v>
          </cell>
          <cell r="S79">
            <v>22.6</v>
          </cell>
          <cell r="T79">
            <v>0.5</v>
          </cell>
          <cell r="U79">
            <v>0</v>
          </cell>
          <cell r="V79" t="str">
            <v>Pesto maison _ MNFC</v>
          </cell>
          <cell r="W79">
            <v>20</v>
          </cell>
          <cell r="X79">
            <v>40.68</v>
          </cell>
          <cell r="Y79">
            <v>0.99199999999999999</v>
          </cell>
          <cell r="Z79">
            <v>3.7379999999999995</v>
          </cell>
          <cell r="AA79">
            <v>0.43799999999999994</v>
          </cell>
          <cell r="AB79">
            <v>203.4</v>
          </cell>
          <cell r="AC79">
            <v>4.96</v>
          </cell>
          <cell r="AD79">
            <v>18.689999999999998</v>
          </cell>
          <cell r="AE79">
            <v>2.19</v>
          </cell>
          <cell r="AF79" t="str">
            <v>fêta</v>
          </cell>
          <cell r="AG79">
            <v>20</v>
          </cell>
          <cell r="AH79">
            <v>0</v>
          </cell>
          <cell r="AI79">
            <v>0</v>
          </cell>
          <cell r="AJ79">
            <v>0</v>
          </cell>
          <cell r="AK79">
            <v>0</v>
          </cell>
          <cell r="AL79">
            <v>0</v>
          </cell>
          <cell r="AM79">
            <v>0</v>
          </cell>
          <cell r="AN79">
            <v>0</v>
          </cell>
          <cell r="AO79">
            <v>0</v>
          </cell>
          <cell r="AP79" t="str">
            <v>Fraise</v>
          </cell>
          <cell r="AQ79">
            <v>100</v>
          </cell>
          <cell r="AR79">
            <v>40</v>
          </cell>
          <cell r="AS79">
            <v>0.7</v>
          </cell>
          <cell r="AT79">
            <v>0.5</v>
          </cell>
          <cell r="AU79">
            <v>7</v>
          </cell>
          <cell r="AV79">
            <v>40</v>
          </cell>
          <cell r="AW79">
            <v>0.7</v>
          </cell>
          <cell r="AX79">
            <v>0.5</v>
          </cell>
          <cell r="AY79">
            <v>7</v>
          </cell>
          <cell r="AZ79" t="str">
            <v>Laitue</v>
          </cell>
          <cell r="BA79">
            <v>100</v>
          </cell>
          <cell r="BB79">
            <v>16</v>
          </cell>
          <cell r="BC79">
            <v>1.2</v>
          </cell>
          <cell r="BD79">
            <v>0.3</v>
          </cell>
          <cell r="BE79">
            <v>1.3</v>
          </cell>
          <cell r="BF79">
            <v>16</v>
          </cell>
          <cell r="BG79">
            <v>1.2</v>
          </cell>
          <cell r="BH79">
            <v>0.3</v>
          </cell>
          <cell r="BI79">
            <v>1.3</v>
          </cell>
          <cell r="BJ79" t="str">
            <v>huile de coco</v>
          </cell>
          <cell r="BK79">
            <v>5</v>
          </cell>
          <cell r="BL79">
            <v>44.7</v>
          </cell>
          <cell r="BM79">
            <v>0.04</v>
          </cell>
          <cell r="BN79">
            <v>4.95</v>
          </cell>
          <cell r="BO79">
            <v>0</v>
          </cell>
          <cell r="BP79">
            <v>894</v>
          </cell>
          <cell r="BQ79">
            <v>0.8</v>
          </cell>
          <cell r="BR79">
            <v>99</v>
          </cell>
          <cell r="BS79">
            <v>0</v>
          </cell>
          <cell r="BT79" t="str">
            <v>vinaigre balsamique</v>
          </cell>
          <cell r="BV79">
            <v>0</v>
          </cell>
          <cell r="BW79">
            <v>0</v>
          </cell>
          <cell r="BX79">
            <v>0</v>
          </cell>
          <cell r="BY79">
            <v>0</v>
          </cell>
          <cell r="BZ79">
            <v>12</v>
          </cell>
          <cell r="CA79">
            <v>0</v>
          </cell>
          <cell r="CB79">
            <v>0</v>
          </cell>
          <cell r="CC79">
            <v>5</v>
          </cell>
          <cell r="CD79" t="str">
            <v>huile d’olive</v>
          </cell>
          <cell r="CE79">
            <v>5</v>
          </cell>
          <cell r="CF79">
            <v>40.450000000000003</v>
          </cell>
          <cell r="CG79">
            <v>0</v>
          </cell>
          <cell r="CH79">
            <v>4.4950000000000001</v>
          </cell>
          <cell r="CI79">
            <v>0</v>
          </cell>
          <cell r="CJ79">
            <v>809</v>
          </cell>
          <cell r="CK79">
            <v>0</v>
          </cell>
          <cell r="CL79">
            <v>89.9</v>
          </cell>
          <cell r="CM79">
            <v>0</v>
          </cell>
          <cell r="CP79">
            <v>0</v>
          </cell>
          <cell r="CQ79">
            <v>0</v>
          </cell>
          <cell r="CR79">
            <v>0</v>
          </cell>
          <cell r="CS79">
            <v>0</v>
          </cell>
          <cell r="CT79">
            <v>0</v>
          </cell>
          <cell r="CU79">
            <v>0</v>
          </cell>
          <cell r="CV79">
            <v>0</v>
          </cell>
          <cell r="CW79">
            <v>0</v>
          </cell>
          <cell r="CZ79">
            <v>0</v>
          </cell>
          <cell r="DA79">
            <v>0</v>
          </cell>
          <cell r="DB79">
            <v>0</v>
          </cell>
          <cell r="DC79">
            <v>0</v>
          </cell>
          <cell r="DD79">
            <v>0</v>
          </cell>
          <cell r="DE79">
            <v>0</v>
          </cell>
          <cell r="DF79">
            <v>0</v>
          </cell>
          <cell r="DG79">
            <v>0</v>
          </cell>
          <cell r="DJ79">
            <v>0</v>
          </cell>
          <cell r="DK79">
            <v>0</v>
          </cell>
          <cell r="DL79">
            <v>0</v>
          </cell>
          <cell r="DM79">
            <v>0</v>
          </cell>
          <cell r="DN79">
            <v>0</v>
          </cell>
          <cell r="DO79">
            <v>0</v>
          </cell>
          <cell r="DP79">
            <v>0</v>
          </cell>
          <cell r="DQ79">
            <v>0</v>
          </cell>
          <cell r="DT79">
            <v>0</v>
          </cell>
          <cell r="DU79">
            <v>0</v>
          </cell>
          <cell r="DV79">
            <v>0</v>
          </cell>
          <cell r="DW79">
            <v>0</v>
          </cell>
          <cell r="DX79">
            <v>0</v>
          </cell>
          <cell r="DY79">
            <v>0</v>
          </cell>
          <cell r="DZ79">
            <v>0</v>
          </cell>
          <cell r="EA79">
            <v>0</v>
          </cell>
          <cell r="ED79">
            <v>0</v>
          </cell>
          <cell r="EE79">
            <v>0</v>
          </cell>
          <cell r="EF79">
            <v>0</v>
          </cell>
          <cell r="EG79">
            <v>0</v>
          </cell>
          <cell r="EH79">
            <v>0</v>
          </cell>
          <cell r="EI79">
            <v>0</v>
          </cell>
          <cell r="EJ79">
            <v>0</v>
          </cell>
          <cell r="EK79">
            <v>0</v>
          </cell>
          <cell r="EN79">
            <v>0</v>
          </cell>
          <cell r="EO79">
            <v>0</v>
          </cell>
          <cell r="EP79">
            <v>0</v>
          </cell>
          <cell r="EQ79">
            <v>0</v>
          </cell>
          <cell r="ER79">
            <v>0</v>
          </cell>
          <cell r="ES79">
            <v>0</v>
          </cell>
          <cell r="ET79">
            <v>0</v>
          </cell>
          <cell r="EU79">
            <v>0</v>
          </cell>
          <cell r="EX79">
            <v>0</v>
          </cell>
          <cell r="EY79">
            <v>0</v>
          </cell>
          <cell r="EZ79">
            <v>0</v>
          </cell>
          <cell r="FA79">
            <v>0</v>
          </cell>
          <cell r="FB79">
            <v>0</v>
          </cell>
          <cell r="FC79">
            <v>0</v>
          </cell>
          <cell r="FD79">
            <v>0</v>
          </cell>
          <cell r="FE79">
            <v>0</v>
          </cell>
          <cell r="FH79">
            <v>0</v>
          </cell>
          <cell r="FI79">
            <v>0</v>
          </cell>
          <cell r="FJ79">
            <v>0</v>
          </cell>
          <cell r="FK79">
            <v>0</v>
          </cell>
          <cell r="FL79">
            <v>0</v>
          </cell>
          <cell r="FM79">
            <v>0</v>
          </cell>
          <cell r="FN79">
            <v>0</v>
          </cell>
          <cell r="FO79">
            <v>0</v>
          </cell>
          <cell r="FR79">
            <v>0</v>
          </cell>
          <cell r="FS79">
            <v>0</v>
          </cell>
          <cell r="FT79">
            <v>0</v>
          </cell>
          <cell r="FU79">
            <v>0</v>
          </cell>
          <cell r="FV79">
            <v>0</v>
          </cell>
          <cell r="FW79">
            <v>0</v>
          </cell>
          <cell r="FX79">
            <v>0</v>
          </cell>
          <cell r="FY79">
            <v>0</v>
          </cell>
          <cell r="GB79">
            <v>0</v>
          </cell>
          <cell r="GC79">
            <v>0</v>
          </cell>
          <cell r="GD79">
            <v>0</v>
          </cell>
          <cell r="GE79">
            <v>0</v>
          </cell>
          <cell r="GF79">
            <v>0</v>
          </cell>
          <cell r="GG79">
            <v>0</v>
          </cell>
          <cell r="GH79">
            <v>0</v>
          </cell>
          <cell r="GI79">
            <v>0</v>
          </cell>
          <cell r="GL79">
            <v>0</v>
          </cell>
          <cell r="GM79">
            <v>0</v>
          </cell>
          <cell r="GN79">
            <v>0</v>
          </cell>
          <cell r="GO79">
            <v>0</v>
          </cell>
          <cell r="GP79">
            <v>0</v>
          </cell>
          <cell r="GQ79">
            <v>0</v>
          </cell>
          <cell r="GR79">
            <v>0</v>
          </cell>
          <cell r="GS79">
            <v>0</v>
          </cell>
          <cell r="GU79" t="str">
            <v>Cabillaud Et Salade Aux Fraises, Fêta</v>
          </cell>
        </row>
        <row r="80">
          <cell r="E80" t="str">
            <v>Café Latté Froid &amp; Amandes</v>
          </cell>
          <cell r="F80" t="str">
            <v>Pas de recettes</v>
          </cell>
          <cell r="H80">
            <v>327.8</v>
          </cell>
          <cell r="I80">
            <v>21.36</v>
          </cell>
          <cell r="J80">
            <v>14.97</v>
          </cell>
          <cell r="K80">
            <v>21.2</v>
          </cell>
          <cell r="L80" t="str">
            <v>Caffe Lattesso Sport</v>
          </cell>
          <cell r="M80">
            <v>250</v>
          </cell>
          <cell r="N80">
            <v>155</v>
          </cell>
          <cell r="O80">
            <v>15</v>
          </cell>
          <cell r="P80">
            <v>0</v>
          </cell>
          <cell r="Q80">
            <v>20</v>
          </cell>
          <cell r="R80">
            <v>62</v>
          </cell>
          <cell r="S80">
            <v>6</v>
          </cell>
          <cell r="T80">
            <v>0</v>
          </cell>
          <cell r="U80">
            <v>8</v>
          </cell>
          <cell r="V80" t="str">
            <v>Amande</v>
          </cell>
          <cell r="W80">
            <v>30</v>
          </cell>
          <cell r="X80">
            <v>172.8</v>
          </cell>
          <cell r="Y80">
            <v>6.36</v>
          </cell>
          <cell r="Z80">
            <v>14.97</v>
          </cell>
          <cell r="AA80">
            <v>1.2</v>
          </cell>
          <cell r="AB80">
            <v>576</v>
          </cell>
          <cell r="AC80">
            <v>21.2</v>
          </cell>
          <cell r="AD80">
            <v>49.9</v>
          </cell>
          <cell r="AE80">
            <v>4</v>
          </cell>
          <cell r="AF80" t="str">
            <v/>
          </cell>
          <cell r="AH80">
            <v>0</v>
          </cell>
          <cell r="AI80">
            <v>0</v>
          </cell>
          <cell r="AJ80">
            <v>0</v>
          </cell>
          <cell r="AK80">
            <v>0</v>
          </cell>
          <cell r="AL80">
            <v>0</v>
          </cell>
          <cell r="AM80">
            <v>0</v>
          </cell>
          <cell r="AN80">
            <v>0</v>
          </cell>
          <cell r="AO80">
            <v>0</v>
          </cell>
          <cell r="AP80" t="str">
            <v/>
          </cell>
          <cell r="AR80">
            <v>0</v>
          </cell>
          <cell r="AS80">
            <v>0</v>
          </cell>
          <cell r="AT80">
            <v>0</v>
          </cell>
          <cell r="AU80">
            <v>0</v>
          </cell>
          <cell r="AV80">
            <v>0</v>
          </cell>
          <cell r="AW80">
            <v>0</v>
          </cell>
          <cell r="AX80">
            <v>0</v>
          </cell>
          <cell r="AY80">
            <v>0</v>
          </cell>
          <cell r="AZ80" t="str">
            <v/>
          </cell>
          <cell r="BB80">
            <v>0</v>
          </cell>
          <cell r="BC80">
            <v>0</v>
          </cell>
          <cell r="BD80">
            <v>0</v>
          </cell>
          <cell r="BE80">
            <v>0</v>
          </cell>
          <cell r="BF80">
            <v>0</v>
          </cell>
          <cell r="BG80">
            <v>0</v>
          </cell>
          <cell r="BH80">
            <v>0</v>
          </cell>
          <cell r="BI80">
            <v>0</v>
          </cell>
          <cell r="BJ80" t="str">
            <v/>
          </cell>
          <cell r="BL80">
            <v>0</v>
          </cell>
          <cell r="BM80">
            <v>0</v>
          </cell>
          <cell r="BN80">
            <v>0</v>
          </cell>
          <cell r="BO80">
            <v>0</v>
          </cell>
          <cell r="BP80">
            <v>0</v>
          </cell>
          <cell r="BQ80">
            <v>0</v>
          </cell>
          <cell r="BR80">
            <v>0</v>
          </cell>
          <cell r="BS80">
            <v>0</v>
          </cell>
          <cell r="BT80" t="str">
            <v/>
          </cell>
          <cell r="BV80">
            <v>0</v>
          </cell>
          <cell r="BW80">
            <v>0</v>
          </cell>
          <cell r="BX80">
            <v>0</v>
          </cell>
          <cell r="BY80">
            <v>0</v>
          </cell>
          <cell r="BZ80">
            <v>0</v>
          </cell>
          <cell r="CA80">
            <v>0</v>
          </cell>
          <cell r="CB80">
            <v>0</v>
          </cell>
          <cell r="CC80">
            <v>0</v>
          </cell>
          <cell r="CD80" t="str">
            <v/>
          </cell>
          <cell r="CF80">
            <v>0</v>
          </cell>
          <cell r="CG80">
            <v>0</v>
          </cell>
          <cell r="CH80">
            <v>0</v>
          </cell>
          <cell r="CI80">
            <v>0</v>
          </cell>
          <cell r="CJ80">
            <v>0</v>
          </cell>
          <cell r="CK80">
            <v>0</v>
          </cell>
          <cell r="CL80">
            <v>0</v>
          </cell>
          <cell r="CM80">
            <v>0</v>
          </cell>
          <cell r="CN80" t="str">
            <v/>
          </cell>
          <cell r="CP80">
            <v>0</v>
          </cell>
          <cell r="CQ80">
            <v>0</v>
          </cell>
          <cell r="CR80">
            <v>0</v>
          </cell>
          <cell r="CS80">
            <v>0</v>
          </cell>
          <cell r="CT80">
            <v>0</v>
          </cell>
          <cell r="CU80">
            <v>0</v>
          </cell>
          <cell r="CV80">
            <v>0</v>
          </cell>
          <cell r="CW80">
            <v>0</v>
          </cell>
          <cell r="CX80" t="str">
            <v/>
          </cell>
          <cell r="CZ80">
            <v>0</v>
          </cell>
          <cell r="DA80">
            <v>0</v>
          </cell>
          <cell r="DB80">
            <v>0</v>
          </cell>
          <cell r="DC80">
            <v>0</v>
          </cell>
          <cell r="DD80">
            <v>0</v>
          </cell>
          <cell r="DE80">
            <v>0</v>
          </cell>
          <cell r="DF80">
            <v>0</v>
          </cell>
          <cell r="DG80">
            <v>0</v>
          </cell>
          <cell r="DH80" t="str">
            <v/>
          </cell>
          <cell r="DJ80">
            <v>0</v>
          </cell>
          <cell r="DK80">
            <v>0</v>
          </cell>
          <cell r="DL80">
            <v>0</v>
          </cell>
          <cell r="DM80">
            <v>0</v>
          </cell>
          <cell r="DN80">
            <v>0</v>
          </cell>
          <cell r="DO80">
            <v>0</v>
          </cell>
          <cell r="DP80">
            <v>0</v>
          </cell>
          <cell r="DQ80">
            <v>0</v>
          </cell>
          <cell r="DR80" t="str">
            <v/>
          </cell>
          <cell r="DT80">
            <v>0</v>
          </cell>
          <cell r="DU80">
            <v>0</v>
          </cell>
          <cell r="DV80">
            <v>0</v>
          </cell>
          <cell r="DW80">
            <v>0</v>
          </cell>
          <cell r="DX80">
            <v>0</v>
          </cell>
          <cell r="DY80">
            <v>0</v>
          </cell>
          <cell r="DZ80">
            <v>0</v>
          </cell>
          <cell r="EA80">
            <v>0</v>
          </cell>
          <cell r="EB80" t="str">
            <v/>
          </cell>
          <cell r="ED80">
            <v>0</v>
          </cell>
          <cell r="EE80">
            <v>0</v>
          </cell>
          <cell r="EF80">
            <v>0</v>
          </cell>
          <cell r="EG80">
            <v>0</v>
          </cell>
          <cell r="EH80">
            <v>0</v>
          </cell>
          <cell r="EI80">
            <v>0</v>
          </cell>
          <cell r="EJ80">
            <v>0</v>
          </cell>
          <cell r="EK80">
            <v>0</v>
          </cell>
          <cell r="EL80" t="str">
            <v/>
          </cell>
          <cell r="EN80">
            <v>0</v>
          </cell>
          <cell r="EO80">
            <v>0</v>
          </cell>
          <cell r="EP80">
            <v>0</v>
          </cell>
          <cell r="EQ80">
            <v>0</v>
          </cell>
          <cell r="ER80">
            <v>0</v>
          </cell>
          <cell r="ES80">
            <v>0</v>
          </cell>
          <cell r="ET80">
            <v>0</v>
          </cell>
          <cell r="EU80">
            <v>0</v>
          </cell>
          <cell r="EV80" t="str">
            <v/>
          </cell>
          <cell r="EX80">
            <v>0</v>
          </cell>
          <cell r="EY80">
            <v>0</v>
          </cell>
          <cell r="EZ80">
            <v>0</v>
          </cell>
          <cell r="FA80">
            <v>0</v>
          </cell>
          <cell r="FB80">
            <v>0</v>
          </cell>
          <cell r="FC80">
            <v>0</v>
          </cell>
          <cell r="FD80">
            <v>0</v>
          </cell>
          <cell r="FE80">
            <v>0</v>
          </cell>
          <cell r="FF80" t="str">
            <v/>
          </cell>
          <cell r="FH80">
            <v>0</v>
          </cell>
          <cell r="FI80">
            <v>0</v>
          </cell>
          <cell r="FJ80">
            <v>0</v>
          </cell>
          <cell r="FK80">
            <v>0</v>
          </cell>
          <cell r="FL80">
            <v>0</v>
          </cell>
          <cell r="FM80">
            <v>0</v>
          </cell>
          <cell r="FN80">
            <v>0</v>
          </cell>
          <cell r="FO80">
            <v>0</v>
          </cell>
          <cell r="FR80">
            <v>0</v>
          </cell>
          <cell r="FS80">
            <v>0</v>
          </cell>
          <cell r="FT80">
            <v>0</v>
          </cell>
          <cell r="FU80">
            <v>0</v>
          </cell>
          <cell r="FV80">
            <v>0</v>
          </cell>
          <cell r="FW80">
            <v>0</v>
          </cell>
          <cell r="FX80">
            <v>0</v>
          </cell>
          <cell r="FY80">
            <v>0</v>
          </cell>
          <cell r="GB80">
            <v>0</v>
          </cell>
          <cell r="GC80">
            <v>0</v>
          </cell>
          <cell r="GD80">
            <v>0</v>
          </cell>
          <cell r="GE80">
            <v>0</v>
          </cell>
          <cell r="GF80">
            <v>0</v>
          </cell>
          <cell r="GG80">
            <v>0</v>
          </cell>
          <cell r="GH80">
            <v>0</v>
          </cell>
          <cell r="GI80">
            <v>0</v>
          </cell>
          <cell r="GL80">
            <v>0</v>
          </cell>
          <cell r="GM80">
            <v>0</v>
          </cell>
          <cell r="GN80">
            <v>0</v>
          </cell>
          <cell r="GO80">
            <v>0</v>
          </cell>
          <cell r="GP80">
            <v>0</v>
          </cell>
          <cell r="GQ80">
            <v>0</v>
          </cell>
          <cell r="GR80">
            <v>0</v>
          </cell>
          <cell r="GS80">
            <v>0</v>
          </cell>
          <cell r="GU80" t="str">
            <v>Café Latté Froid &amp; Amandes</v>
          </cell>
        </row>
        <row r="81">
          <cell r="E81" t="str">
            <v>Cake Au Thon</v>
          </cell>
          <cell r="F81" t="str">
            <v>Préchauffer le four à 180°.
Ecraser les biscottes pour en faire des miettes (comme de la farine).
Dans un saladier, ajouter l’œuf, le blanc d’œuf, la farine de biscottes et mélanger le tout avec un fouet.
Egoutter le thon et émietter-le dans le saladier. Ajoutez-y les olives coupées en petits morceaux et le parmesan.
Ajouter progressivement le lait.
Placer le tout dans un moule à cake et enfourner le tout pendant 30-40 minutes.</v>
          </cell>
          <cell r="H81">
            <v>416.85</v>
          </cell>
          <cell r="I81">
            <v>46.089999999999996</v>
          </cell>
          <cell r="J81">
            <v>13.330000000000002</v>
          </cell>
          <cell r="K81">
            <v>24.655000000000001</v>
          </cell>
          <cell r="L81" t="str">
            <v>Thon Au Naturel</v>
          </cell>
          <cell r="M81">
            <v>50</v>
          </cell>
          <cell r="N81">
            <v>54.5</v>
          </cell>
          <cell r="O81">
            <v>12.5</v>
          </cell>
          <cell r="P81">
            <v>0.25</v>
          </cell>
          <cell r="Q81">
            <v>0.5</v>
          </cell>
          <cell r="R81">
            <v>109</v>
          </cell>
          <cell r="S81">
            <v>25</v>
          </cell>
          <cell r="T81">
            <v>0.5</v>
          </cell>
          <cell r="U81">
            <v>1</v>
          </cell>
          <cell r="V81" t="str">
            <v>Œuf</v>
          </cell>
          <cell r="W81">
            <v>50</v>
          </cell>
          <cell r="X81">
            <v>71</v>
          </cell>
          <cell r="Y81">
            <v>5.95</v>
          </cell>
          <cell r="Z81">
            <v>5.15</v>
          </cell>
          <cell r="AA81">
            <v>0.15</v>
          </cell>
          <cell r="AB81">
            <v>142</v>
          </cell>
          <cell r="AC81">
            <v>11.9</v>
          </cell>
          <cell r="AD81">
            <v>10.3</v>
          </cell>
          <cell r="AE81">
            <v>0.3</v>
          </cell>
          <cell r="AF81" t="str">
            <v>Blanc D'Œuf</v>
          </cell>
          <cell r="AG81">
            <v>30</v>
          </cell>
          <cell r="AH81">
            <v>22.8</v>
          </cell>
          <cell r="AI81">
            <v>4.95</v>
          </cell>
          <cell r="AJ81">
            <v>0.03</v>
          </cell>
          <cell r="AK81">
            <v>0.48</v>
          </cell>
          <cell r="AL81">
            <v>76</v>
          </cell>
          <cell r="AM81">
            <v>16.5</v>
          </cell>
          <cell r="AN81">
            <v>0.1</v>
          </cell>
          <cell r="AO81">
            <v>1.6</v>
          </cell>
          <cell r="AP81" t="str">
            <v>Lait Protéiné</v>
          </cell>
          <cell r="AQ81">
            <v>125</v>
          </cell>
          <cell r="AR81">
            <v>48.75</v>
          </cell>
          <cell r="AS81">
            <v>8.75</v>
          </cell>
          <cell r="AT81">
            <v>0.125</v>
          </cell>
          <cell r="AU81">
            <v>3.125</v>
          </cell>
          <cell r="AV81">
            <v>39</v>
          </cell>
          <cell r="AW81">
            <v>7</v>
          </cell>
          <cell r="AX81">
            <v>0.1</v>
          </cell>
          <cell r="AY81">
            <v>2.5</v>
          </cell>
          <cell r="AZ81" t="str">
            <v>Wasa Original</v>
          </cell>
          <cell r="BA81">
            <v>30</v>
          </cell>
          <cell r="BB81">
            <v>100.2</v>
          </cell>
          <cell r="BC81">
            <v>2.7</v>
          </cell>
          <cell r="BD81">
            <v>0.45</v>
          </cell>
          <cell r="BE81">
            <v>18.3</v>
          </cell>
          <cell r="BF81">
            <v>334</v>
          </cell>
          <cell r="BG81">
            <v>9</v>
          </cell>
          <cell r="BH81">
            <v>1.5</v>
          </cell>
          <cell r="BI81">
            <v>61</v>
          </cell>
          <cell r="BJ81" t="str">
            <v>Parmesan</v>
          </cell>
          <cell r="BK81">
            <v>25</v>
          </cell>
          <cell r="BL81">
            <v>93.5</v>
          </cell>
          <cell r="BM81">
            <v>9</v>
          </cell>
          <cell r="BN81">
            <v>6.4</v>
          </cell>
          <cell r="BO81">
            <v>0</v>
          </cell>
          <cell r="BP81">
            <v>374</v>
          </cell>
          <cell r="BQ81">
            <v>36</v>
          </cell>
          <cell r="BR81">
            <v>25.6</v>
          </cell>
          <cell r="BS81">
            <v>0</v>
          </cell>
          <cell r="BT81" t="str">
            <v>Olive Verte</v>
          </cell>
          <cell r="BU81">
            <v>5</v>
          </cell>
          <cell r="BV81">
            <v>6.3</v>
          </cell>
          <cell r="BW81">
            <v>6.5000000000000002E-2</v>
          </cell>
          <cell r="BX81">
            <v>0.625</v>
          </cell>
          <cell r="BY81">
            <v>0</v>
          </cell>
          <cell r="BZ81">
            <v>126</v>
          </cell>
          <cell r="CA81">
            <v>1.3</v>
          </cell>
          <cell r="CB81">
            <v>12.5</v>
          </cell>
          <cell r="CC81">
            <v>0</v>
          </cell>
          <cell r="CD81" t="str">
            <v>Levure</v>
          </cell>
          <cell r="CE81">
            <v>5</v>
          </cell>
          <cell r="CF81">
            <v>19.8</v>
          </cell>
          <cell r="CG81">
            <v>2.1749999999999998</v>
          </cell>
          <cell r="CH81">
            <v>0.3</v>
          </cell>
          <cell r="CI81">
            <v>2.1</v>
          </cell>
          <cell r="CJ81">
            <v>396</v>
          </cell>
          <cell r="CK81">
            <v>43.5</v>
          </cell>
          <cell r="CL81">
            <v>6</v>
          </cell>
          <cell r="CM81">
            <v>42</v>
          </cell>
          <cell r="CN81" t="str">
            <v/>
          </cell>
          <cell r="CP81">
            <v>0</v>
          </cell>
          <cell r="CQ81">
            <v>0</v>
          </cell>
          <cell r="CR81">
            <v>0</v>
          </cell>
          <cell r="CS81">
            <v>0</v>
          </cell>
          <cell r="CT81">
            <v>0</v>
          </cell>
          <cell r="CU81">
            <v>0</v>
          </cell>
          <cell r="CV81">
            <v>0</v>
          </cell>
          <cell r="CW81">
            <v>0</v>
          </cell>
          <cell r="CX81" t="str">
            <v/>
          </cell>
          <cell r="CZ81">
            <v>0</v>
          </cell>
          <cell r="DA81">
            <v>0</v>
          </cell>
          <cell r="DB81">
            <v>0</v>
          </cell>
          <cell r="DC81">
            <v>0</v>
          </cell>
          <cell r="DD81">
            <v>0</v>
          </cell>
          <cell r="DE81">
            <v>0</v>
          </cell>
          <cell r="DF81">
            <v>0</v>
          </cell>
          <cell r="DG81">
            <v>0</v>
          </cell>
          <cell r="DH81" t="str">
            <v/>
          </cell>
          <cell r="DJ81">
            <v>0</v>
          </cell>
          <cell r="DK81">
            <v>0</v>
          </cell>
          <cell r="DL81">
            <v>0</v>
          </cell>
          <cell r="DM81">
            <v>0</v>
          </cell>
          <cell r="DN81">
            <v>0</v>
          </cell>
          <cell r="DO81">
            <v>0</v>
          </cell>
          <cell r="DP81">
            <v>0</v>
          </cell>
          <cell r="DQ81">
            <v>0</v>
          </cell>
          <cell r="DR81" t="str">
            <v/>
          </cell>
          <cell r="DT81">
            <v>0</v>
          </cell>
          <cell r="DU81">
            <v>0</v>
          </cell>
          <cell r="DV81">
            <v>0</v>
          </cell>
          <cell r="DW81">
            <v>0</v>
          </cell>
          <cell r="DX81">
            <v>0</v>
          </cell>
          <cell r="DY81">
            <v>0</v>
          </cell>
          <cell r="DZ81">
            <v>0</v>
          </cell>
          <cell r="EA81">
            <v>0</v>
          </cell>
          <cell r="EB81" t="str">
            <v/>
          </cell>
          <cell r="ED81">
            <v>0</v>
          </cell>
          <cell r="EE81">
            <v>0</v>
          </cell>
          <cell r="EF81">
            <v>0</v>
          </cell>
          <cell r="EG81">
            <v>0</v>
          </cell>
          <cell r="EH81">
            <v>0</v>
          </cell>
          <cell r="EI81">
            <v>0</v>
          </cell>
          <cell r="EJ81">
            <v>0</v>
          </cell>
          <cell r="EK81">
            <v>0</v>
          </cell>
          <cell r="EL81" t="str">
            <v/>
          </cell>
          <cell r="EN81">
            <v>0</v>
          </cell>
          <cell r="EO81">
            <v>0</v>
          </cell>
          <cell r="EP81">
            <v>0</v>
          </cell>
          <cell r="EQ81">
            <v>0</v>
          </cell>
          <cell r="ER81">
            <v>0</v>
          </cell>
          <cell r="ES81">
            <v>0</v>
          </cell>
          <cell r="ET81">
            <v>0</v>
          </cell>
          <cell r="EU81">
            <v>0</v>
          </cell>
          <cell r="EV81" t="str">
            <v/>
          </cell>
          <cell r="EX81">
            <v>0</v>
          </cell>
          <cell r="EY81">
            <v>0</v>
          </cell>
          <cell r="EZ81">
            <v>0</v>
          </cell>
          <cell r="FA81">
            <v>0</v>
          </cell>
          <cell r="FB81">
            <v>0</v>
          </cell>
          <cell r="FC81">
            <v>0</v>
          </cell>
          <cell r="FD81">
            <v>0</v>
          </cell>
          <cell r="FE81">
            <v>0</v>
          </cell>
          <cell r="FF81" t="str">
            <v/>
          </cell>
          <cell r="FH81">
            <v>0</v>
          </cell>
          <cell r="FI81">
            <v>0</v>
          </cell>
          <cell r="FJ81">
            <v>0</v>
          </cell>
          <cell r="FK81">
            <v>0</v>
          </cell>
          <cell r="FL81">
            <v>0</v>
          </cell>
          <cell r="FM81">
            <v>0</v>
          </cell>
          <cell r="FN81">
            <v>0</v>
          </cell>
          <cell r="FO81">
            <v>0</v>
          </cell>
          <cell r="FR81">
            <v>0</v>
          </cell>
          <cell r="FS81">
            <v>0</v>
          </cell>
          <cell r="FT81">
            <v>0</v>
          </cell>
          <cell r="FU81">
            <v>0</v>
          </cell>
          <cell r="FV81">
            <v>0</v>
          </cell>
          <cell r="FW81">
            <v>0</v>
          </cell>
          <cell r="FX81">
            <v>0</v>
          </cell>
          <cell r="FY81">
            <v>0</v>
          </cell>
          <cell r="GB81">
            <v>0</v>
          </cell>
          <cell r="GC81">
            <v>0</v>
          </cell>
          <cell r="GD81">
            <v>0</v>
          </cell>
          <cell r="GE81">
            <v>0</v>
          </cell>
          <cell r="GF81">
            <v>0</v>
          </cell>
          <cell r="GG81">
            <v>0</v>
          </cell>
          <cell r="GH81">
            <v>0</v>
          </cell>
          <cell r="GI81">
            <v>0</v>
          </cell>
          <cell r="GL81">
            <v>0</v>
          </cell>
          <cell r="GM81">
            <v>0</v>
          </cell>
          <cell r="GN81">
            <v>0</v>
          </cell>
          <cell r="GO81">
            <v>0</v>
          </cell>
          <cell r="GP81">
            <v>0</v>
          </cell>
          <cell r="GQ81">
            <v>0</v>
          </cell>
          <cell r="GR81">
            <v>0</v>
          </cell>
          <cell r="GS81">
            <v>0</v>
          </cell>
          <cell r="GU81" t="str">
            <v>Cake Au Thon</v>
          </cell>
        </row>
        <row r="82">
          <cell r="E82" t="str">
            <v>Carpaccio De Saumon
Citron Et Menthe</v>
          </cell>
          <cell r="F82" t="str">
            <v>Taillez le saumon en très fines tranches et répartissez-les sur une petite assiette.
Ajoutez le jus de citron, l’huile d’olive et la menthe.
Parsemez quelques copeaux d’oignon au-dessus du carpaccio de saumon.
Laissez mariner 5 petites minutes</v>
          </cell>
          <cell r="H82">
            <v>296.54999999999995</v>
          </cell>
          <cell r="I82">
            <v>20.5</v>
          </cell>
          <cell r="J82">
            <v>22.5</v>
          </cell>
          <cell r="K82">
            <v>2.67</v>
          </cell>
          <cell r="L82" t="str">
            <v>Saumon</v>
          </cell>
          <cell r="M82">
            <v>100</v>
          </cell>
          <cell r="N82">
            <v>200</v>
          </cell>
          <cell r="O82">
            <v>19.899999999999999</v>
          </cell>
          <cell r="P82">
            <v>13.4</v>
          </cell>
          <cell r="Q82">
            <v>0</v>
          </cell>
          <cell r="R82">
            <v>200</v>
          </cell>
          <cell r="S82">
            <v>19.899999999999999</v>
          </cell>
          <cell r="T82">
            <v>13.4</v>
          </cell>
          <cell r="U82">
            <v>0</v>
          </cell>
          <cell r="V82" t="str">
            <v>Jus De Citron</v>
          </cell>
          <cell r="W82">
            <v>5</v>
          </cell>
          <cell r="X82">
            <v>1.5</v>
          </cell>
          <cell r="Y82">
            <v>0.02</v>
          </cell>
          <cell r="Z82">
            <v>1.4999999999999999E-2</v>
          </cell>
          <cell r="AA82">
            <v>0.30499999999999999</v>
          </cell>
          <cell r="AB82">
            <v>30</v>
          </cell>
          <cell r="AC82">
            <v>0.4</v>
          </cell>
          <cell r="AD82">
            <v>0.3</v>
          </cell>
          <cell r="AE82">
            <v>6.1</v>
          </cell>
          <cell r="AF82" t="str">
            <v>Menthe Crue</v>
          </cell>
          <cell r="AG82">
            <v>5</v>
          </cell>
          <cell r="AH82">
            <v>2.4500000000000002</v>
          </cell>
          <cell r="AI82">
            <v>0.19</v>
          </cell>
          <cell r="AJ82">
            <v>3.5000000000000003E-2</v>
          </cell>
          <cell r="AK82">
            <v>0.26500000000000001</v>
          </cell>
          <cell r="AL82">
            <v>49</v>
          </cell>
          <cell r="AM82">
            <v>3.8</v>
          </cell>
          <cell r="AN82">
            <v>0.7</v>
          </cell>
          <cell r="AO82">
            <v>5.3</v>
          </cell>
          <cell r="AP82" t="str">
            <v>Oignon</v>
          </cell>
          <cell r="AQ82">
            <v>30</v>
          </cell>
          <cell r="AR82">
            <v>11.7</v>
          </cell>
          <cell r="AS82">
            <v>0.39</v>
          </cell>
          <cell r="AT82">
            <v>0.06</v>
          </cell>
          <cell r="AU82">
            <v>2.1</v>
          </cell>
          <cell r="AV82">
            <v>39</v>
          </cell>
          <cell r="AW82">
            <v>1.3</v>
          </cell>
          <cell r="AX82">
            <v>0.2</v>
          </cell>
          <cell r="AY82">
            <v>7</v>
          </cell>
          <cell r="AZ82" t="str">
            <v>Huile D'Olive</v>
          </cell>
          <cell r="BA82">
            <v>10</v>
          </cell>
          <cell r="BB82">
            <v>80.900000000000006</v>
          </cell>
          <cell r="BC82">
            <v>0</v>
          </cell>
          <cell r="BD82">
            <v>8.99</v>
          </cell>
          <cell r="BE82">
            <v>0</v>
          </cell>
          <cell r="BF82">
            <v>809</v>
          </cell>
          <cell r="BG82">
            <v>0</v>
          </cell>
          <cell r="BH82">
            <v>89.9</v>
          </cell>
          <cell r="BI82">
            <v>0</v>
          </cell>
          <cell r="BJ82" t="str">
            <v>Epices : Aneth À Volonté</v>
          </cell>
          <cell r="BL82">
            <v>0</v>
          </cell>
          <cell r="BM82">
            <v>0</v>
          </cell>
          <cell r="BN82">
            <v>0</v>
          </cell>
          <cell r="BO82">
            <v>0</v>
          </cell>
          <cell r="BP82">
            <v>0</v>
          </cell>
          <cell r="BQ82">
            <v>0</v>
          </cell>
          <cell r="BR82">
            <v>0</v>
          </cell>
          <cell r="BS82">
            <v>0</v>
          </cell>
          <cell r="BT82" t="str">
            <v/>
          </cell>
          <cell r="BV82">
            <v>0</v>
          </cell>
          <cell r="BW82">
            <v>0</v>
          </cell>
          <cell r="BX82">
            <v>0</v>
          </cell>
          <cell r="BY82">
            <v>0</v>
          </cell>
          <cell r="BZ82">
            <v>0</v>
          </cell>
          <cell r="CA82">
            <v>0</v>
          </cell>
          <cell r="CB82">
            <v>0</v>
          </cell>
          <cell r="CC82">
            <v>0</v>
          </cell>
          <cell r="CD82" t="str">
            <v/>
          </cell>
          <cell r="CF82">
            <v>0</v>
          </cell>
          <cell r="CG82">
            <v>0</v>
          </cell>
          <cell r="CH82">
            <v>0</v>
          </cell>
          <cell r="CI82">
            <v>0</v>
          </cell>
          <cell r="CJ82">
            <v>0</v>
          </cell>
          <cell r="CK82">
            <v>0</v>
          </cell>
          <cell r="CL82">
            <v>0</v>
          </cell>
          <cell r="CM82">
            <v>0</v>
          </cell>
          <cell r="CN82" t="str">
            <v/>
          </cell>
          <cell r="CP82">
            <v>0</v>
          </cell>
          <cell r="CQ82">
            <v>0</v>
          </cell>
          <cell r="CR82">
            <v>0</v>
          </cell>
          <cell r="CS82">
            <v>0</v>
          </cell>
          <cell r="CT82">
            <v>0</v>
          </cell>
          <cell r="CU82">
            <v>0</v>
          </cell>
          <cell r="CV82">
            <v>0</v>
          </cell>
          <cell r="CW82">
            <v>0</v>
          </cell>
          <cell r="CX82" t="str">
            <v/>
          </cell>
          <cell r="CZ82">
            <v>0</v>
          </cell>
          <cell r="DA82">
            <v>0</v>
          </cell>
          <cell r="DB82">
            <v>0</v>
          </cell>
          <cell r="DC82">
            <v>0</v>
          </cell>
          <cell r="DD82">
            <v>0</v>
          </cell>
          <cell r="DE82">
            <v>0</v>
          </cell>
          <cell r="DF82">
            <v>0</v>
          </cell>
          <cell r="DG82">
            <v>0</v>
          </cell>
          <cell r="DH82" t="str">
            <v/>
          </cell>
          <cell r="DJ82">
            <v>0</v>
          </cell>
          <cell r="DK82">
            <v>0</v>
          </cell>
          <cell r="DL82">
            <v>0</v>
          </cell>
          <cell r="DM82">
            <v>0</v>
          </cell>
          <cell r="DN82">
            <v>0</v>
          </cell>
          <cell r="DO82">
            <v>0</v>
          </cell>
          <cell r="DP82">
            <v>0</v>
          </cell>
          <cell r="DQ82">
            <v>0</v>
          </cell>
          <cell r="DR82" t="str">
            <v/>
          </cell>
          <cell r="DT82">
            <v>0</v>
          </cell>
          <cell r="DU82">
            <v>0</v>
          </cell>
          <cell r="DV82">
            <v>0</v>
          </cell>
          <cell r="DW82">
            <v>0</v>
          </cell>
          <cell r="DX82">
            <v>0</v>
          </cell>
          <cell r="DY82">
            <v>0</v>
          </cell>
          <cell r="DZ82">
            <v>0</v>
          </cell>
          <cell r="EA82">
            <v>0</v>
          </cell>
          <cell r="EB82" t="str">
            <v/>
          </cell>
          <cell r="ED82">
            <v>0</v>
          </cell>
          <cell r="EE82">
            <v>0</v>
          </cell>
          <cell r="EF82">
            <v>0</v>
          </cell>
          <cell r="EG82">
            <v>0</v>
          </cell>
          <cell r="EH82">
            <v>0</v>
          </cell>
          <cell r="EI82">
            <v>0</v>
          </cell>
          <cell r="EJ82">
            <v>0</v>
          </cell>
          <cell r="EK82">
            <v>0</v>
          </cell>
          <cell r="EL82" t="str">
            <v/>
          </cell>
          <cell r="EN82">
            <v>0</v>
          </cell>
          <cell r="EO82">
            <v>0</v>
          </cell>
          <cell r="EP82">
            <v>0</v>
          </cell>
          <cell r="EQ82">
            <v>0</v>
          </cell>
          <cell r="ER82">
            <v>0</v>
          </cell>
          <cell r="ES82">
            <v>0</v>
          </cell>
          <cell r="ET82">
            <v>0</v>
          </cell>
          <cell r="EU82">
            <v>0</v>
          </cell>
          <cell r="EV82" t="str">
            <v/>
          </cell>
          <cell r="EX82">
            <v>0</v>
          </cell>
          <cell r="EY82">
            <v>0</v>
          </cell>
          <cell r="EZ82">
            <v>0</v>
          </cell>
          <cell r="FA82">
            <v>0</v>
          </cell>
          <cell r="FB82">
            <v>0</v>
          </cell>
          <cell r="FC82">
            <v>0</v>
          </cell>
          <cell r="FD82">
            <v>0</v>
          </cell>
          <cell r="FE82">
            <v>0</v>
          </cell>
          <cell r="FF82" t="str">
            <v/>
          </cell>
          <cell r="FH82">
            <v>0</v>
          </cell>
          <cell r="FI82">
            <v>0</v>
          </cell>
          <cell r="FJ82">
            <v>0</v>
          </cell>
          <cell r="FK82">
            <v>0</v>
          </cell>
          <cell r="FL82">
            <v>0</v>
          </cell>
          <cell r="FM82">
            <v>0</v>
          </cell>
          <cell r="FN82">
            <v>0</v>
          </cell>
          <cell r="FO82">
            <v>0</v>
          </cell>
          <cell r="FR82">
            <v>0</v>
          </cell>
          <cell r="FS82">
            <v>0</v>
          </cell>
          <cell r="FT82">
            <v>0</v>
          </cell>
          <cell r="FU82">
            <v>0</v>
          </cell>
          <cell r="FV82">
            <v>0</v>
          </cell>
          <cell r="FW82">
            <v>0</v>
          </cell>
          <cell r="FX82">
            <v>0</v>
          </cell>
          <cell r="FY82">
            <v>0</v>
          </cell>
          <cell r="GB82">
            <v>0</v>
          </cell>
          <cell r="GC82">
            <v>0</v>
          </cell>
          <cell r="GD82">
            <v>0</v>
          </cell>
          <cell r="GE82">
            <v>0</v>
          </cell>
          <cell r="GF82">
            <v>0</v>
          </cell>
          <cell r="GG82">
            <v>0</v>
          </cell>
          <cell r="GH82">
            <v>0</v>
          </cell>
          <cell r="GI82">
            <v>0</v>
          </cell>
          <cell r="GL82">
            <v>0</v>
          </cell>
          <cell r="GM82">
            <v>0</v>
          </cell>
          <cell r="GN82">
            <v>0</v>
          </cell>
          <cell r="GO82">
            <v>0</v>
          </cell>
          <cell r="GP82">
            <v>0</v>
          </cell>
          <cell r="GQ82">
            <v>0</v>
          </cell>
          <cell r="GR82">
            <v>0</v>
          </cell>
          <cell r="GS82">
            <v>0</v>
          </cell>
          <cell r="GU82" t="str">
            <v>Carpaccio De Saumon
Citron Et Menthe</v>
          </cell>
        </row>
        <row r="83">
          <cell r="E83" t="str">
            <v>Carré D'Agneau Et Polenta</v>
          </cell>
          <cell r="F83" t="str">
            <v>Faire chauffer le lait dans une casserole. Lorsque des petites bulles commencent à se former sur les côtés, le lait est bien chaud.
Verser alors la polenta en pluie. Puis assaisonnez.
Remuer en faisant des 8 avec une cuillère en bois.
Selon la polenta que vous avez choisie, la cuisson peut être quasi instantanée (cuisson en 2 minutes) ou plus longue (7 minutes) : se référer aux indications sur le paquet
En fin de cuisson, ajouter du fromage râpé et 1 cc. La polenta est crémeuse à souhait...
Pour le carré d’agneau : 
Faire revenir le carré d’agneau rapidement dans l’huile (1 Cs). 
Puis placez le carré d’agneau dans le four pendant 1 heure à 100 degré. 
Faire cuire les haricots verts à la vapeur. A la fin : mettre 1 Cs d’huile et épicez.</v>
          </cell>
          <cell r="H83">
            <v>540.20000000000005</v>
          </cell>
          <cell r="I83">
            <v>44.53</v>
          </cell>
          <cell r="J83">
            <v>33.940000000000005</v>
          </cell>
          <cell r="K83">
            <v>12.005000000000001</v>
          </cell>
          <cell r="L83" t="str">
            <v>Agneau Gigot Cru</v>
          </cell>
          <cell r="M83">
            <v>125</v>
          </cell>
          <cell r="N83">
            <v>193.75</v>
          </cell>
          <cell r="O83">
            <v>25.25</v>
          </cell>
          <cell r="P83">
            <v>10.25</v>
          </cell>
          <cell r="Q83">
            <v>0</v>
          </cell>
          <cell r="R83">
            <v>155</v>
          </cell>
          <cell r="S83">
            <v>20.2</v>
          </cell>
          <cell r="T83">
            <v>8.1999999999999993</v>
          </cell>
          <cell r="U83">
            <v>0</v>
          </cell>
          <cell r="V83" t="str">
            <v>Huile D'Olive</v>
          </cell>
          <cell r="W83">
            <v>10</v>
          </cell>
          <cell r="X83">
            <v>80.900000000000006</v>
          </cell>
          <cell r="Y83">
            <v>0</v>
          </cell>
          <cell r="Z83">
            <v>8.99</v>
          </cell>
          <cell r="AA83">
            <v>0</v>
          </cell>
          <cell r="AB83">
            <v>809</v>
          </cell>
          <cell r="AC83">
            <v>0</v>
          </cell>
          <cell r="AD83">
            <v>89.9</v>
          </cell>
          <cell r="AE83">
            <v>0</v>
          </cell>
          <cell r="AF83" t="str">
            <v>Sel &amp; Poivre</v>
          </cell>
          <cell r="AH83">
            <v>0</v>
          </cell>
          <cell r="AI83">
            <v>0</v>
          </cell>
          <cell r="AJ83">
            <v>0</v>
          </cell>
          <cell r="AK83">
            <v>0</v>
          </cell>
          <cell r="AL83">
            <v>0</v>
          </cell>
          <cell r="AM83">
            <v>0</v>
          </cell>
          <cell r="AN83">
            <v>0</v>
          </cell>
          <cell r="AO83">
            <v>0</v>
          </cell>
          <cell r="AP83" t="str">
            <v>Polenta</v>
          </cell>
          <cell r="AQ83">
            <v>40</v>
          </cell>
          <cell r="AR83">
            <v>45.6</v>
          </cell>
          <cell r="AS83">
            <v>1.68</v>
          </cell>
          <cell r="AT83">
            <v>1.88</v>
          </cell>
          <cell r="AU83">
            <v>5.28</v>
          </cell>
          <cell r="AV83">
            <v>114</v>
          </cell>
          <cell r="AW83">
            <v>4.2</v>
          </cell>
          <cell r="AX83">
            <v>4.7</v>
          </cell>
          <cell r="AY83">
            <v>13.2</v>
          </cell>
          <cell r="AZ83" t="str">
            <v>Lait Protéiné</v>
          </cell>
          <cell r="BA83">
            <v>125</v>
          </cell>
          <cell r="BB83">
            <v>48.75</v>
          </cell>
          <cell r="BC83">
            <v>8.75</v>
          </cell>
          <cell r="BD83">
            <v>0.125</v>
          </cell>
          <cell r="BE83">
            <v>3.125</v>
          </cell>
          <cell r="BF83">
            <v>39</v>
          </cell>
          <cell r="BG83">
            <v>7</v>
          </cell>
          <cell r="BH83">
            <v>0.1</v>
          </cell>
          <cell r="BI83">
            <v>2.5</v>
          </cell>
          <cell r="BJ83" t="str">
            <v>Gruyère</v>
          </cell>
          <cell r="BK83">
            <v>25</v>
          </cell>
          <cell r="BL83">
            <v>99.75</v>
          </cell>
          <cell r="BM83">
            <v>6.75</v>
          </cell>
          <cell r="BN83">
            <v>8</v>
          </cell>
          <cell r="BO83">
            <v>0</v>
          </cell>
          <cell r="BP83">
            <v>399</v>
          </cell>
          <cell r="BQ83">
            <v>27</v>
          </cell>
          <cell r="BR83">
            <v>32</v>
          </cell>
          <cell r="BS83">
            <v>0</v>
          </cell>
          <cell r="BT83" t="str">
            <v>Herbes</v>
          </cell>
          <cell r="BV83">
            <v>0</v>
          </cell>
          <cell r="BW83">
            <v>0</v>
          </cell>
          <cell r="BX83">
            <v>0</v>
          </cell>
          <cell r="BY83">
            <v>0</v>
          </cell>
          <cell r="BZ83">
            <v>0</v>
          </cell>
          <cell r="CA83">
            <v>0</v>
          </cell>
          <cell r="CB83">
            <v>0</v>
          </cell>
          <cell r="CC83">
            <v>0</v>
          </cell>
          <cell r="CD83" t="str">
            <v>Épice</v>
          </cell>
          <cell r="CF83">
            <v>0</v>
          </cell>
          <cell r="CG83">
            <v>0</v>
          </cell>
          <cell r="CH83">
            <v>0</v>
          </cell>
          <cell r="CI83">
            <v>0</v>
          </cell>
          <cell r="CJ83">
            <v>0</v>
          </cell>
          <cell r="CK83">
            <v>0</v>
          </cell>
          <cell r="CL83">
            <v>0</v>
          </cell>
          <cell r="CM83">
            <v>0</v>
          </cell>
          <cell r="CN83" t="str">
            <v>Huile D'Olive</v>
          </cell>
          <cell r="CO83">
            <v>5</v>
          </cell>
          <cell r="CP83">
            <v>40.450000000000003</v>
          </cell>
          <cell r="CQ83">
            <v>0</v>
          </cell>
          <cell r="CR83">
            <v>4.4950000000000001</v>
          </cell>
          <cell r="CS83">
            <v>0</v>
          </cell>
          <cell r="CT83">
            <v>809</v>
          </cell>
          <cell r="CU83">
            <v>0</v>
          </cell>
          <cell r="CV83">
            <v>89.9</v>
          </cell>
          <cell r="CW83">
            <v>0</v>
          </cell>
          <cell r="CX83" t="str">
            <v>Haricot Vert</v>
          </cell>
          <cell r="CY83">
            <v>100</v>
          </cell>
          <cell r="CZ83">
            <v>31</v>
          </cell>
          <cell r="DA83">
            <v>2.1</v>
          </cell>
          <cell r="DB83">
            <v>0.2</v>
          </cell>
          <cell r="DC83">
            <v>3.6</v>
          </cell>
          <cell r="DD83">
            <v>31</v>
          </cell>
          <cell r="DE83">
            <v>2.1</v>
          </cell>
          <cell r="DF83">
            <v>0.2</v>
          </cell>
          <cell r="DG83">
            <v>3.6</v>
          </cell>
          <cell r="DH83" t="str">
            <v/>
          </cell>
          <cell r="DJ83">
            <v>0</v>
          </cell>
          <cell r="DK83">
            <v>0</v>
          </cell>
          <cell r="DL83">
            <v>0</v>
          </cell>
          <cell r="DM83">
            <v>0</v>
          </cell>
          <cell r="DN83">
            <v>0</v>
          </cell>
          <cell r="DO83">
            <v>0</v>
          </cell>
          <cell r="DP83">
            <v>0</v>
          </cell>
          <cell r="DQ83">
            <v>0</v>
          </cell>
          <cell r="DR83" t="str">
            <v/>
          </cell>
          <cell r="DT83">
            <v>0</v>
          </cell>
          <cell r="DU83">
            <v>0</v>
          </cell>
          <cell r="DV83">
            <v>0</v>
          </cell>
          <cell r="DW83">
            <v>0</v>
          </cell>
          <cell r="DX83">
            <v>0</v>
          </cell>
          <cell r="DY83">
            <v>0</v>
          </cell>
          <cell r="DZ83">
            <v>0</v>
          </cell>
          <cell r="EA83">
            <v>0</v>
          </cell>
          <cell r="EB83" t="str">
            <v/>
          </cell>
          <cell r="ED83">
            <v>0</v>
          </cell>
          <cell r="EE83">
            <v>0</v>
          </cell>
          <cell r="EF83">
            <v>0</v>
          </cell>
          <cell r="EG83">
            <v>0</v>
          </cell>
          <cell r="EH83">
            <v>0</v>
          </cell>
          <cell r="EI83">
            <v>0</v>
          </cell>
          <cell r="EJ83">
            <v>0</v>
          </cell>
          <cell r="EK83">
            <v>0</v>
          </cell>
          <cell r="EL83" t="str">
            <v/>
          </cell>
          <cell r="EN83">
            <v>0</v>
          </cell>
          <cell r="EO83">
            <v>0</v>
          </cell>
          <cell r="EP83">
            <v>0</v>
          </cell>
          <cell r="EQ83">
            <v>0</v>
          </cell>
          <cell r="ER83">
            <v>0</v>
          </cell>
          <cell r="ES83">
            <v>0</v>
          </cell>
          <cell r="ET83">
            <v>0</v>
          </cell>
          <cell r="EU83">
            <v>0</v>
          </cell>
          <cell r="EV83" t="str">
            <v/>
          </cell>
          <cell r="EX83">
            <v>0</v>
          </cell>
          <cell r="EY83">
            <v>0</v>
          </cell>
          <cell r="EZ83">
            <v>0</v>
          </cell>
          <cell r="FA83">
            <v>0</v>
          </cell>
          <cell r="FB83">
            <v>0</v>
          </cell>
          <cell r="FC83">
            <v>0</v>
          </cell>
          <cell r="FD83">
            <v>0</v>
          </cell>
          <cell r="FE83">
            <v>0</v>
          </cell>
          <cell r="FF83" t="str">
            <v/>
          </cell>
          <cell r="FH83">
            <v>0</v>
          </cell>
          <cell r="FI83">
            <v>0</v>
          </cell>
          <cell r="FJ83">
            <v>0</v>
          </cell>
          <cell r="FK83">
            <v>0</v>
          </cell>
          <cell r="FL83">
            <v>0</v>
          </cell>
          <cell r="FM83">
            <v>0</v>
          </cell>
          <cell r="FN83">
            <v>0</v>
          </cell>
          <cell r="FO83">
            <v>0</v>
          </cell>
          <cell r="FR83">
            <v>0</v>
          </cell>
          <cell r="FS83">
            <v>0</v>
          </cell>
          <cell r="FT83">
            <v>0</v>
          </cell>
          <cell r="FU83">
            <v>0</v>
          </cell>
          <cell r="FV83">
            <v>0</v>
          </cell>
          <cell r="FW83">
            <v>0</v>
          </cell>
          <cell r="FX83">
            <v>0</v>
          </cell>
          <cell r="FY83">
            <v>0</v>
          </cell>
          <cell r="GB83">
            <v>0</v>
          </cell>
          <cell r="GC83">
            <v>0</v>
          </cell>
          <cell r="GD83">
            <v>0</v>
          </cell>
          <cell r="GE83">
            <v>0</v>
          </cell>
          <cell r="GF83">
            <v>0</v>
          </cell>
          <cell r="GG83">
            <v>0</v>
          </cell>
          <cell r="GH83">
            <v>0</v>
          </cell>
          <cell r="GI83">
            <v>0</v>
          </cell>
          <cell r="GL83">
            <v>0</v>
          </cell>
          <cell r="GM83">
            <v>0</v>
          </cell>
          <cell r="GN83">
            <v>0</v>
          </cell>
          <cell r="GO83">
            <v>0</v>
          </cell>
          <cell r="GP83">
            <v>0</v>
          </cell>
          <cell r="GQ83">
            <v>0</v>
          </cell>
          <cell r="GR83">
            <v>0</v>
          </cell>
          <cell r="GS83">
            <v>0</v>
          </cell>
          <cell r="GU83" t="str">
            <v>Carré D'Agneau Et Polenta</v>
          </cell>
        </row>
        <row r="84">
          <cell r="E84" t="str">
            <v>Caviar D’Aubergine Healthy</v>
          </cell>
          <cell r="F84" t="str">
            <v>Découpez l'aubergine en petits dés.
Epluchez et hachez finement l’ail. Etalez-le ensuite sur l’aubergine de manière uniforme.
Enfournez le tout pendant une trentaine de minutes à 200°, jusqu’à ce que l’aubergine soit bien moelleuse.
Après cuisson, mixer tous les ingrédients avec l’huile d’olive, le citron et les épices.
Laissez refroidir le caviar avant de le déguster.</v>
          </cell>
          <cell r="H84">
            <v>135.19999999999999</v>
          </cell>
          <cell r="I84">
            <v>2.37</v>
          </cell>
          <cell r="J84">
            <v>9.4300000000000015</v>
          </cell>
          <cell r="K84">
            <v>7.73</v>
          </cell>
          <cell r="L84" t="str">
            <v>Aubergine</v>
          </cell>
          <cell r="M84">
            <v>200</v>
          </cell>
          <cell r="N84">
            <v>46</v>
          </cell>
          <cell r="O84">
            <v>2</v>
          </cell>
          <cell r="P84">
            <v>0.4</v>
          </cell>
          <cell r="Q84">
            <v>6.2</v>
          </cell>
          <cell r="R84">
            <v>23</v>
          </cell>
          <cell r="S84">
            <v>1</v>
          </cell>
          <cell r="T84">
            <v>0.2</v>
          </cell>
          <cell r="U84">
            <v>3.1</v>
          </cell>
          <cell r="V84" t="str">
            <v>Ail</v>
          </cell>
          <cell r="W84">
            <v>5</v>
          </cell>
          <cell r="X84">
            <v>6.8</v>
          </cell>
          <cell r="Y84">
            <v>0.35</v>
          </cell>
          <cell r="Z84">
            <v>2.5000000000000001E-2</v>
          </cell>
          <cell r="AA84">
            <v>1.2250000000000001</v>
          </cell>
          <cell r="AB84">
            <v>136</v>
          </cell>
          <cell r="AC84">
            <v>7</v>
          </cell>
          <cell r="AD84">
            <v>0.5</v>
          </cell>
          <cell r="AE84">
            <v>24.5</v>
          </cell>
          <cell r="AF84" t="str">
            <v>Huile D'Olive</v>
          </cell>
          <cell r="AG84">
            <v>10</v>
          </cell>
          <cell r="AH84">
            <v>80.900000000000006</v>
          </cell>
          <cell r="AI84">
            <v>0</v>
          </cell>
          <cell r="AJ84">
            <v>8.99</v>
          </cell>
          <cell r="AK84">
            <v>0</v>
          </cell>
          <cell r="AL84">
            <v>809</v>
          </cell>
          <cell r="AM84">
            <v>0</v>
          </cell>
          <cell r="AN84">
            <v>89.9</v>
          </cell>
          <cell r="AO84">
            <v>0</v>
          </cell>
          <cell r="AP84" t="str">
            <v>Jus De Citron</v>
          </cell>
          <cell r="AQ84">
            <v>5</v>
          </cell>
          <cell r="AR84">
            <v>1.5</v>
          </cell>
          <cell r="AS84">
            <v>0.02</v>
          </cell>
          <cell r="AT84">
            <v>1.4999999999999999E-2</v>
          </cell>
          <cell r="AU84">
            <v>0.30499999999999999</v>
          </cell>
          <cell r="AV84">
            <v>30</v>
          </cell>
          <cell r="AW84">
            <v>0.4</v>
          </cell>
          <cell r="AX84">
            <v>0.3</v>
          </cell>
          <cell r="AY84">
            <v>6.1</v>
          </cell>
          <cell r="AZ84" t="str">
            <v xml:space="preserve">Epices  Oignon Thym Romarin Poivre </v>
          </cell>
          <cell r="BB84">
            <v>0</v>
          </cell>
          <cell r="BC84">
            <v>0</v>
          </cell>
          <cell r="BD84">
            <v>0</v>
          </cell>
          <cell r="BE84">
            <v>0</v>
          </cell>
          <cell r="BF84">
            <v>0</v>
          </cell>
          <cell r="BG84">
            <v>0</v>
          </cell>
          <cell r="BH84">
            <v>0</v>
          </cell>
          <cell r="BI84">
            <v>0</v>
          </cell>
          <cell r="BJ84" t="str">
            <v/>
          </cell>
          <cell r="BL84">
            <v>0</v>
          </cell>
          <cell r="BM84">
            <v>0</v>
          </cell>
          <cell r="BN84">
            <v>0</v>
          </cell>
          <cell r="BO84">
            <v>0</v>
          </cell>
          <cell r="BP84">
            <v>0</v>
          </cell>
          <cell r="BQ84">
            <v>0</v>
          </cell>
          <cell r="BR84">
            <v>0</v>
          </cell>
          <cell r="BS84">
            <v>0</v>
          </cell>
          <cell r="BT84" t="str">
            <v/>
          </cell>
          <cell r="BV84">
            <v>0</v>
          </cell>
          <cell r="BW84">
            <v>0</v>
          </cell>
          <cell r="BX84">
            <v>0</v>
          </cell>
          <cell r="BY84">
            <v>0</v>
          </cell>
          <cell r="BZ84">
            <v>0</v>
          </cell>
          <cell r="CA84">
            <v>0</v>
          </cell>
          <cell r="CB84">
            <v>0</v>
          </cell>
          <cell r="CC84">
            <v>0</v>
          </cell>
          <cell r="CD84" t="str">
            <v/>
          </cell>
          <cell r="CF84">
            <v>0</v>
          </cell>
          <cell r="CG84">
            <v>0</v>
          </cell>
          <cell r="CH84">
            <v>0</v>
          </cell>
          <cell r="CI84">
            <v>0</v>
          </cell>
          <cell r="CJ84">
            <v>0</v>
          </cell>
          <cell r="CK84">
            <v>0</v>
          </cell>
          <cell r="CL84">
            <v>0</v>
          </cell>
          <cell r="CM84">
            <v>0</v>
          </cell>
          <cell r="CN84" t="str">
            <v/>
          </cell>
          <cell r="CP84">
            <v>0</v>
          </cell>
          <cell r="CQ84">
            <v>0</v>
          </cell>
          <cell r="CR84">
            <v>0</v>
          </cell>
          <cell r="CS84">
            <v>0</v>
          </cell>
          <cell r="CT84">
            <v>0</v>
          </cell>
          <cell r="CU84">
            <v>0</v>
          </cell>
          <cell r="CV84">
            <v>0</v>
          </cell>
          <cell r="CW84">
            <v>0</v>
          </cell>
          <cell r="CX84" t="str">
            <v/>
          </cell>
          <cell r="CZ84">
            <v>0</v>
          </cell>
          <cell r="DA84">
            <v>0</v>
          </cell>
          <cell r="DB84">
            <v>0</v>
          </cell>
          <cell r="DC84">
            <v>0</v>
          </cell>
          <cell r="DD84">
            <v>0</v>
          </cell>
          <cell r="DE84">
            <v>0</v>
          </cell>
          <cell r="DF84">
            <v>0</v>
          </cell>
          <cell r="DG84">
            <v>0</v>
          </cell>
          <cell r="DH84" t="str">
            <v/>
          </cell>
          <cell r="DJ84">
            <v>0</v>
          </cell>
          <cell r="DK84">
            <v>0</v>
          </cell>
          <cell r="DL84">
            <v>0</v>
          </cell>
          <cell r="DM84">
            <v>0</v>
          </cell>
          <cell r="DN84">
            <v>0</v>
          </cell>
          <cell r="DO84">
            <v>0</v>
          </cell>
          <cell r="DP84">
            <v>0</v>
          </cell>
          <cell r="DQ84">
            <v>0</v>
          </cell>
          <cell r="DR84" t="str">
            <v/>
          </cell>
          <cell r="DT84">
            <v>0</v>
          </cell>
          <cell r="DU84">
            <v>0</v>
          </cell>
          <cell r="DV84">
            <v>0</v>
          </cell>
          <cell r="DW84">
            <v>0</v>
          </cell>
          <cell r="DX84">
            <v>0</v>
          </cell>
          <cell r="DY84">
            <v>0</v>
          </cell>
          <cell r="DZ84">
            <v>0</v>
          </cell>
          <cell r="EA84">
            <v>0</v>
          </cell>
          <cell r="EB84" t="str">
            <v/>
          </cell>
          <cell r="ED84">
            <v>0</v>
          </cell>
          <cell r="EE84">
            <v>0</v>
          </cell>
          <cell r="EF84">
            <v>0</v>
          </cell>
          <cell r="EG84">
            <v>0</v>
          </cell>
          <cell r="EH84">
            <v>0</v>
          </cell>
          <cell r="EI84">
            <v>0</v>
          </cell>
          <cell r="EJ84">
            <v>0</v>
          </cell>
          <cell r="EK84">
            <v>0</v>
          </cell>
          <cell r="EL84" t="str">
            <v/>
          </cell>
          <cell r="EN84">
            <v>0</v>
          </cell>
          <cell r="EO84">
            <v>0</v>
          </cell>
          <cell r="EP84">
            <v>0</v>
          </cell>
          <cell r="EQ84">
            <v>0</v>
          </cell>
          <cell r="ER84">
            <v>0</v>
          </cell>
          <cell r="ES84">
            <v>0</v>
          </cell>
          <cell r="ET84">
            <v>0</v>
          </cell>
          <cell r="EU84">
            <v>0</v>
          </cell>
          <cell r="EV84" t="str">
            <v/>
          </cell>
          <cell r="EX84">
            <v>0</v>
          </cell>
          <cell r="EY84">
            <v>0</v>
          </cell>
          <cell r="EZ84">
            <v>0</v>
          </cell>
          <cell r="FA84">
            <v>0</v>
          </cell>
          <cell r="FB84">
            <v>0</v>
          </cell>
          <cell r="FC84">
            <v>0</v>
          </cell>
          <cell r="FD84">
            <v>0</v>
          </cell>
          <cell r="FE84">
            <v>0</v>
          </cell>
          <cell r="FF84" t="str">
            <v/>
          </cell>
          <cell r="FH84">
            <v>0</v>
          </cell>
          <cell r="FI84">
            <v>0</v>
          </cell>
          <cell r="FJ84">
            <v>0</v>
          </cell>
          <cell r="FK84">
            <v>0</v>
          </cell>
          <cell r="FL84">
            <v>0</v>
          </cell>
          <cell r="FM84">
            <v>0</v>
          </cell>
          <cell r="FN84">
            <v>0</v>
          </cell>
          <cell r="FO84">
            <v>0</v>
          </cell>
          <cell r="FR84">
            <v>0</v>
          </cell>
          <cell r="FS84">
            <v>0</v>
          </cell>
          <cell r="FT84">
            <v>0</v>
          </cell>
          <cell r="FU84">
            <v>0</v>
          </cell>
          <cell r="FV84">
            <v>0</v>
          </cell>
          <cell r="FW84">
            <v>0</v>
          </cell>
          <cell r="FX84">
            <v>0</v>
          </cell>
          <cell r="FY84">
            <v>0</v>
          </cell>
          <cell r="GB84">
            <v>0</v>
          </cell>
          <cell r="GC84">
            <v>0</v>
          </cell>
          <cell r="GD84">
            <v>0</v>
          </cell>
          <cell r="GE84">
            <v>0</v>
          </cell>
          <cell r="GF84">
            <v>0</v>
          </cell>
          <cell r="GG84">
            <v>0</v>
          </cell>
          <cell r="GH84">
            <v>0</v>
          </cell>
          <cell r="GI84">
            <v>0</v>
          </cell>
          <cell r="GL84">
            <v>0</v>
          </cell>
          <cell r="GM84">
            <v>0</v>
          </cell>
          <cell r="GN84">
            <v>0</v>
          </cell>
          <cell r="GO84">
            <v>0</v>
          </cell>
          <cell r="GP84">
            <v>0</v>
          </cell>
          <cell r="GQ84">
            <v>0</v>
          </cell>
          <cell r="GR84">
            <v>0</v>
          </cell>
          <cell r="GS84">
            <v>0</v>
          </cell>
          <cell r="GU84" t="str">
            <v>Caviar D’Aubergine Healthy</v>
          </cell>
        </row>
        <row r="85">
          <cell r="E85" t="str">
            <v>Céréales Chia Et Amandes Aux baies</v>
          </cell>
          <cell r="F85" t="str">
            <v xml:space="preserve">Placez les graines de chia dans un bol, et mélangez-les avec le lait
Placez le bol au réfrigérateur pendant au moins 15 minutes afin de permettre aux graines de gonfler.
Incorporez le yaourt, et ajoutez le reste des ingrédients sur le yaourt aux graines de chia.
</v>
          </cell>
          <cell r="H85">
            <v>424.94999999999993</v>
          </cell>
          <cell r="I85">
            <v>22.95</v>
          </cell>
          <cell r="J85">
            <v>25.799999999999997</v>
          </cell>
          <cell r="K85">
            <v>19.39</v>
          </cell>
          <cell r="L85" t="str">
            <v>Graines De Chia</v>
          </cell>
          <cell r="M85">
            <v>20</v>
          </cell>
          <cell r="N85">
            <v>86</v>
          </cell>
          <cell r="O85">
            <v>4.4000000000000004</v>
          </cell>
          <cell r="P85">
            <v>6</v>
          </cell>
          <cell r="Q85">
            <v>0.7</v>
          </cell>
          <cell r="R85">
            <v>430</v>
          </cell>
          <cell r="S85">
            <v>22</v>
          </cell>
          <cell r="T85">
            <v>30</v>
          </cell>
          <cell r="U85">
            <v>3.5</v>
          </cell>
          <cell r="V85" t="str">
            <v>Lait Protéiné</v>
          </cell>
          <cell r="W85">
            <v>100</v>
          </cell>
          <cell r="X85">
            <v>39</v>
          </cell>
          <cell r="Y85">
            <v>7</v>
          </cell>
          <cell r="Z85">
            <v>0.1</v>
          </cell>
          <cell r="AA85">
            <v>2.5</v>
          </cell>
          <cell r="AB85">
            <v>39</v>
          </cell>
          <cell r="AC85">
            <v>7</v>
          </cell>
          <cell r="AD85">
            <v>0.1</v>
          </cell>
          <cell r="AE85">
            <v>2.5</v>
          </cell>
          <cell r="AF85" t="str">
            <v>Yogourt Nature</v>
          </cell>
          <cell r="AG85">
            <v>150</v>
          </cell>
          <cell r="AH85">
            <v>107.25</v>
          </cell>
          <cell r="AI85">
            <v>6</v>
          </cell>
          <cell r="AJ85">
            <v>5.25</v>
          </cell>
          <cell r="AK85">
            <v>9</v>
          </cell>
          <cell r="AL85">
            <v>71.5</v>
          </cell>
          <cell r="AM85">
            <v>4</v>
          </cell>
          <cell r="AN85">
            <v>3.5</v>
          </cell>
          <cell r="AO85">
            <v>6</v>
          </cell>
          <cell r="AP85" t="str">
            <v>Amande</v>
          </cell>
          <cell r="AQ85">
            <v>20</v>
          </cell>
          <cell r="AR85">
            <v>115.2</v>
          </cell>
          <cell r="AS85">
            <v>4.24</v>
          </cell>
          <cell r="AT85">
            <v>9.98</v>
          </cell>
          <cell r="AU85">
            <v>0.8</v>
          </cell>
          <cell r="AV85">
            <v>576</v>
          </cell>
          <cell r="AW85">
            <v>21.2</v>
          </cell>
          <cell r="AX85">
            <v>49.9</v>
          </cell>
          <cell r="AY85">
            <v>4</v>
          </cell>
          <cell r="AZ85" t="str">
            <v>Myrtille</v>
          </cell>
          <cell r="BA85">
            <v>30</v>
          </cell>
          <cell r="BB85">
            <v>17.399999999999999</v>
          </cell>
          <cell r="BC85">
            <v>0.18</v>
          </cell>
          <cell r="BD85">
            <v>0.15</v>
          </cell>
          <cell r="BE85">
            <v>3.39</v>
          </cell>
          <cell r="BF85">
            <v>58</v>
          </cell>
          <cell r="BG85">
            <v>0.6</v>
          </cell>
          <cell r="BH85">
            <v>0.5</v>
          </cell>
          <cell r="BI85">
            <v>11.3</v>
          </cell>
          <cell r="BJ85" t="str">
            <v>Framboise</v>
          </cell>
          <cell r="BK85">
            <v>20</v>
          </cell>
          <cell r="BL85">
            <v>10.4</v>
          </cell>
          <cell r="BM85">
            <v>0.24</v>
          </cell>
          <cell r="BN85">
            <v>0.12</v>
          </cell>
          <cell r="BO85">
            <v>1.4</v>
          </cell>
          <cell r="BP85">
            <v>52</v>
          </cell>
          <cell r="BQ85">
            <v>1.2</v>
          </cell>
          <cell r="BR85">
            <v>0.6</v>
          </cell>
          <cell r="BS85">
            <v>7</v>
          </cell>
          <cell r="BT85" t="str">
            <v>Noix De Coco</v>
          </cell>
          <cell r="BU85">
            <v>10</v>
          </cell>
          <cell r="BV85">
            <v>49.7</v>
          </cell>
          <cell r="BW85">
            <v>0.89</v>
          </cell>
          <cell r="BX85">
            <v>4.2</v>
          </cell>
          <cell r="BY85">
            <v>1.6</v>
          </cell>
          <cell r="BZ85">
            <v>497</v>
          </cell>
          <cell r="CA85">
            <v>8.9</v>
          </cell>
          <cell r="CB85">
            <v>42</v>
          </cell>
          <cell r="CC85">
            <v>16</v>
          </cell>
          <cell r="CD85" t="str">
            <v/>
          </cell>
          <cell r="CF85">
            <v>0</v>
          </cell>
          <cell r="CG85">
            <v>0</v>
          </cell>
          <cell r="CH85">
            <v>0</v>
          </cell>
          <cell r="CI85">
            <v>0</v>
          </cell>
          <cell r="CJ85">
            <v>0</v>
          </cell>
          <cell r="CK85">
            <v>0</v>
          </cell>
          <cell r="CL85">
            <v>0</v>
          </cell>
          <cell r="CM85">
            <v>0</v>
          </cell>
          <cell r="CN85" t="str">
            <v/>
          </cell>
          <cell r="CP85">
            <v>0</v>
          </cell>
          <cell r="CQ85">
            <v>0</v>
          </cell>
          <cell r="CR85">
            <v>0</v>
          </cell>
          <cell r="CS85">
            <v>0</v>
          </cell>
          <cell r="CT85">
            <v>0</v>
          </cell>
          <cell r="CU85">
            <v>0</v>
          </cell>
          <cell r="CV85">
            <v>0</v>
          </cell>
          <cell r="CW85">
            <v>0</v>
          </cell>
          <cell r="CX85" t="str">
            <v/>
          </cell>
          <cell r="CZ85">
            <v>0</v>
          </cell>
          <cell r="DA85">
            <v>0</v>
          </cell>
          <cell r="DB85">
            <v>0</v>
          </cell>
          <cell r="DC85">
            <v>0</v>
          </cell>
          <cell r="DD85">
            <v>0</v>
          </cell>
          <cell r="DE85">
            <v>0</v>
          </cell>
          <cell r="DF85">
            <v>0</v>
          </cell>
          <cell r="DG85">
            <v>0</v>
          </cell>
          <cell r="DH85" t="str">
            <v/>
          </cell>
          <cell r="DJ85">
            <v>0</v>
          </cell>
          <cell r="DK85">
            <v>0</v>
          </cell>
          <cell r="DL85">
            <v>0</v>
          </cell>
          <cell r="DM85">
            <v>0</v>
          </cell>
          <cell r="DN85">
            <v>0</v>
          </cell>
          <cell r="DO85">
            <v>0</v>
          </cell>
          <cell r="DP85">
            <v>0</v>
          </cell>
          <cell r="DQ85">
            <v>0</v>
          </cell>
          <cell r="DR85" t="str">
            <v/>
          </cell>
          <cell r="DT85">
            <v>0</v>
          </cell>
          <cell r="DU85">
            <v>0</v>
          </cell>
          <cell r="DV85">
            <v>0</v>
          </cell>
          <cell r="DW85">
            <v>0</v>
          </cell>
          <cell r="DX85">
            <v>0</v>
          </cell>
          <cell r="DY85">
            <v>0</v>
          </cell>
          <cell r="DZ85">
            <v>0</v>
          </cell>
          <cell r="EA85">
            <v>0</v>
          </cell>
          <cell r="EB85" t="str">
            <v/>
          </cell>
          <cell r="ED85">
            <v>0</v>
          </cell>
          <cell r="EE85">
            <v>0</v>
          </cell>
          <cell r="EF85">
            <v>0</v>
          </cell>
          <cell r="EG85">
            <v>0</v>
          </cell>
          <cell r="EH85">
            <v>0</v>
          </cell>
          <cell r="EI85">
            <v>0</v>
          </cell>
          <cell r="EJ85">
            <v>0</v>
          </cell>
          <cell r="EK85">
            <v>0</v>
          </cell>
          <cell r="EL85" t="str">
            <v/>
          </cell>
          <cell r="EN85">
            <v>0</v>
          </cell>
          <cell r="EO85">
            <v>0</v>
          </cell>
          <cell r="EP85">
            <v>0</v>
          </cell>
          <cell r="EQ85">
            <v>0</v>
          </cell>
          <cell r="ER85">
            <v>0</v>
          </cell>
          <cell r="ES85">
            <v>0</v>
          </cell>
          <cell r="ET85">
            <v>0</v>
          </cell>
          <cell r="EU85">
            <v>0</v>
          </cell>
          <cell r="EV85" t="str">
            <v/>
          </cell>
          <cell r="EX85">
            <v>0</v>
          </cell>
          <cell r="EY85">
            <v>0</v>
          </cell>
          <cell r="EZ85">
            <v>0</v>
          </cell>
          <cell r="FA85">
            <v>0</v>
          </cell>
          <cell r="FB85">
            <v>0</v>
          </cell>
          <cell r="FC85">
            <v>0</v>
          </cell>
          <cell r="FD85">
            <v>0</v>
          </cell>
          <cell r="FE85">
            <v>0</v>
          </cell>
          <cell r="FF85" t="str">
            <v/>
          </cell>
          <cell r="FH85">
            <v>0</v>
          </cell>
          <cell r="FI85">
            <v>0</v>
          </cell>
          <cell r="FJ85">
            <v>0</v>
          </cell>
          <cell r="FK85">
            <v>0</v>
          </cell>
          <cell r="FL85">
            <v>0</v>
          </cell>
          <cell r="FM85">
            <v>0</v>
          </cell>
          <cell r="FN85">
            <v>0</v>
          </cell>
          <cell r="FO85">
            <v>0</v>
          </cell>
          <cell r="FR85">
            <v>0</v>
          </cell>
          <cell r="FS85">
            <v>0</v>
          </cell>
          <cell r="FT85">
            <v>0</v>
          </cell>
          <cell r="FU85">
            <v>0</v>
          </cell>
          <cell r="FV85">
            <v>0</v>
          </cell>
          <cell r="FW85">
            <v>0</v>
          </cell>
          <cell r="FX85">
            <v>0</v>
          </cell>
          <cell r="FY85">
            <v>0</v>
          </cell>
          <cell r="GB85">
            <v>0</v>
          </cell>
          <cell r="GC85">
            <v>0</v>
          </cell>
          <cell r="GD85">
            <v>0</v>
          </cell>
          <cell r="GE85">
            <v>0</v>
          </cell>
          <cell r="GF85">
            <v>0</v>
          </cell>
          <cell r="GG85">
            <v>0</v>
          </cell>
          <cell r="GH85">
            <v>0</v>
          </cell>
          <cell r="GI85">
            <v>0</v>
          </cell>
          <cell r="GL85">
            <v>0</v>
          </cell>
          <cell r="GM85">
            <v>0</v>
          </cell>
          <cell r="GN85">
            <v>0</v>
          </cell>
          <cell r="GO85">
            <v>0</v>
          </cell>
          <cell r="GP85">
            <v>0</v>
          </cell>
          <cell r="GQ85">
            <v>0</v>
          </cell>
          <cell r="GR85">
            <v>0</v>
          </cell>
          <cell r="GS85">
            <v>0</v>
          </cell>
          <cell r="GU85" t="str">
            <v>Céréales Chia Et Amandes Aux Baies</v>
          </cell>
        </row>
        <row r="86">
          <cell r="E86" t="str">
            <v>Céréales Croustillantes Au Chocolat</v>
          </cell>
          <cell r="F86" t="str">
            <v xml:space="preserve">Pour le mélange de céréales, séparez 2 œufs, et placez les blancs dans un bol.
Incorporez le reste des ingrédients, et mélangez
Répartissez la mixture sur une plaque de cuisson préalablement recouverte de papier sulfurisé, et faites cuire pendant 1 heure à 140°C.
Laissez la plaque de céréales refroidir, cassez-les en morceaux et servez les morceaux avec du lait.
</v>
          </cell>
          <cell r="H86">
            <v>287.90000000000003</v>
          </cell>
          <cell r="I86">
            <v>12.989999999999998</v>
          </cell>
          <cell r="J86">
            <v>22.57</v>
          </cell>
          <cell r="K86">
            <v>8.3750000000000018</v>
          </cell>
          <cell r="L86" t="str">
            <v>Noix De Coco</v>
          </cell>
          <cell r="M86">
            <v>20</v>
          </cell>
          <cell r="N86">
            <v>99.4</v>
          </cell>
          <cell r="O86">
            <v>1.78</v>
          </cell>
          <cell r="P86">
            <v>8.4</v>
          </cell>
          <cell r="Q86">
            <v>3.2</v>
          </cell>
          <cell r="R86">
            <v>497</v>
          </cell>
          <cell r="S86">
            <v>8.9</v>
          </cell>
          <cell r="T86">
            <v>42</v>
          </cell>
          <cell r="U86">
            <v>16</v>
          </cell>
          <cell r="V86" t="str">
            <v>Graine De Tournesol</v>
          </cell>
          <cell r="W86">
            <v>5</v>
          </cell>
          <cell r="X86">
            <v>31.3</v>
          </cell>
          <cell r="Y86">
            <v>1.0649999999999999</v>
          </cell>
          <cell r="Z86">
            <v>2.65</v>
          </cell>
          <cell r="AA86">
            <v>0.6</v>
          </cell>
          <cell r="AB86">
            <v>626</v>
          </cell>
          <cell r="AC86">
            <v>21.3</v>
          </cell>
          <cell r="AD86">
            <v>53</v>
          </cell>
          <cell r="AE86">
            <v>12</v>
          </cell>
          <cell r="AF86" t="str">
            <v>Noix</v>
          </cell>
          <cell r="AG86">
            <v>5</v>
          </cell>
          <cell r="AH86">
            <v>37.1</v>
          </cell>
          <cell r="AI86">
            <v>0.79500000000000004</v>
          </cell>
          <cell r="AJ86">
            <v>3.54</v>
          </cell>
          <cell r="AK86">
            <v>0.35</v>
          </cell>
          <cell r="AL86">
            <v>742</v>
          </cell>
          <cell r="AM86">
            <v>15.9</v>
          </cell>
          <cell r="AN86">
            <v>70.8</v>
          </cell>
          <cell r="AO86">
            <v>7</v>
          </cell>
          <cell r="AP86" t="str">
            <v>Graines De Courge</v>
          </cell>
          <cell r="AQ86">
            <v>5</v>
          </cell>
          <cell r="AR86">
            <v>28.3</v>
          </cell>
          <cell r="AS86">
            <v>1.3</v>
          </cell>
          <cell r="AT86">
            <v>2.2749999999999999</v>
          </cell>
          <cell r="AU86">
            <v>0.45</v>
          </cell>
          <cell r="AV86">
            <v>566</v>
          </cell>
          <cell r="AW86">
            <v>26</v>
          </cell>
          <cell r="AX86">
            <v>45.5</v>
          </cell>
          <cell r="AY86">
            <v>9</v>
          </cell>
          <cell r="AZ86" t="str">
            <v>Cacao Maigre</v>
          </cell>
          <cell r="BA86">
            <v>5</v>
          </cell>
          <cell r="BB86">
            <v>11.4</v>
          </cell>
          <cell r="BC86">
            <v>0.98</v>
          </cell>
          <cell r="BD86">
            <v>0.68500000000000005</v>
          </cell>
          <cell r="BE86">
            <v>2.895</v>
          </cell>
          <cell r="BF86">
            <v>228</v>
          </cell>
          <cell r="BG86">
            <v>19.600000000000001</v>
          </cell>
          <cell r="BH86">
            <v>13.7</v>
          </cell>
          <cell r="BI86">
            <v>57.9</v>
          </cell>
          <cell r="BJ86" t="str">
            <v>Amande</v>
          </cell>
          <cell r="BK86">
            <v>10</v>
          </cell>
          <cell r="BL86">
            <v>57.6</v>
          </cell>
          <cell r="BM86">
            <v>2.12</v>
          </cell>
          <cell r="BN86">
            <v>4.99</v>
          </cell>
          <cell r="BO86">
            <v>0.4</v>
          </cell>
          <cell r="BP86">
            <v>576</v>
          </cell>
          <cell r="BQ86">
            <v>21.2</v>
          </cell>
          <cell r="BR86">
            <v>49.9</v>
          </cell>
          <cell r="BS86">
            <v>4</v>
          </cell>
          <cell r="BT86" t="str">
            <v>Blanc D'Œuf</v>
          </cell>
          <cell r="BU86">
            <v>30</v>
          </cell>
          <cell r="BV86">
            <v>22.8</v>
          </cell>
          <cell r="BW86">
            <v>4.95</v>
          </cell>
          <cell r="BX86">
            <v>0.03</v>
          </cell>
          <cell r="BY86">
            <v>0.48</v>
          </cell>
          <cell r="BZ86">
            <v>76</v>
          </cell>
          <cell r="CA86">
            <v>16.5</v>
          </cell>
          <cell r="CB86">
            <v>0.1</v>
          </cell>
          <cell r="CC86">
            <v>1.6</v>
          </cell>
          <cell r="CF86">
            <v>0</v>
          </cell>
          <cell r="CG86">
            <v>0</v>
          </cell>
          <cell r="CH86">
            <v>0</v>
          </cell>
          <cell r="CI86">
            <v>0</v>
          </cell>
          <cell r="CJ86">
            <v>0</v>
          </cell>
          <cell r="CK86">
            <v>0</v>
          </cell>
          <cell r="CL86">
            <v>0</v>
          </cell>
          <cell r="CM86">
            <v>0</v>
          </cell>
          <cell r="CN86" t="str">
            <v/>
          </cell>
          <cell r="CP86">
            <v>0</v>
          </cell>
          <cell r="CQ86">
            <v>0</v>
          </cell>
          <cell r="CR86">
            <v>0</v>
          </cell>
          <cell r="CS86">
            <v>0</v>
          </cell>
          <cell r="CT86">
            <v>0</v>
          </cell>
          <cell r="CU86">
            <v>0</v>
          </cell>
          <cell r="CV86">
            <v>0</v>
          </cell>
          <cell r="CW86">
            <v>0</v>
          </cell>
          <cell r="CX86" t="str">
            <v/>
          </cell>
          <cell r="CZ86">
            <v>0</v>
          </cell>
          <cell r="DA86">
            <v>0</v>
          </cell>
          <cell r="DB86">
            <v>0</v>
          </cell>
          <cell r="DC86">
            <v>0</v>
          </cell>
          <cell r="DD86">
            <v>0</v>
          </cell>
          <cell r="DE86">
            <v>0</v>
          </cell>
          <cell r="DF86">
            <v>0</v>
          </cell>
          <cell r="DG86">
            <v>0</v>
          </cell>
          <cell r="DH86" t="str">
            <v/>
          </cell>
          <cell r="DJ86">
            <v>0</v>
          </cell>
          <cell r="DK86">
            <v>0</v>
          </cell>
          <cell r="DL86">
            <v>0</v>
          </cell>
          <cell r="DM86">
            <v>0</v>
          </cell>
          <cell r="DN86">
            <v>0</v>
          </cell>
          <cell r="DO86">
            <v>0</v>
          </cell>
          <cell r="DP86">
            <v>0</v>
          </cell>
          <cell r="DQ86">
            <v>0</v>
          </cell>
          <cell r="DR86" t="str">
            <v/>
          </cell>
          <cell r="DT86">
            <v>0</v>
          </cell>
          <cell r="DU86">
            <v>0</v>
          </cell>
          <cell r="DV86">
            <v>0</v>
          </cell>
          <cell r="DW86">
            <v>0</v>
          </cell>
          <cell r="DX86">
            <v>0</v>
          </cell>
          <cell r="DY86">
            <v>0</v>
          </cell>
          <cell r="DZ86">
            <v>0</v>
          </cell>
          <cell r="EA86">
            <v>0</v>
          </cell>
          <cell r="EB86" t="str">
            <v/>
          </cell>
          <cell r="ED86">
            <v>0</v>
          </cell>
          <cell r="EE86">
            <v>0</v>
          </cell>
          <cell r="EF86">
            <v>0</v>
          </cell>
          <cell r="EG86">
            <v>0</v>
          </cell>
          <cell r="EH86">
            <v>0</v>
          </cell>
          <cell r="EI86">
            <v>0</v>
          </cell>
          <cell r="EJ86">
            <v>0</v>
          </cell>
          <cell r="EK86">
            <v>0</v>
          </cell>
          <cell r="EL86" t="str">
            <v/>
          </cell>
          <cell r="EN86">
            <v>0</v>
          </cell>
          <cell r="EO86">
            <v>0</v>
          </cell>
          <cell r="EP86">
            <v>0</v>
          </cell>
          <cell r="EQ86">
            <v>0</v>
          </cell>
          <cell r="ER86">
            <v>0</v>
          </cell>
          <cell r="ES86">
            <v>0</v>
          </cell>
          <cell r="ET86">
            <v>0</v>
          </cell>
          <cell r="EU86">
            <v>0</v>
          </cell>
          <cell r="EV86" t="str">
            <v/>
          </cell>
          <cell r="EX86">
            <v>0</v>
          </cell>
          <cell r="EY86">
            <v>0</v>
          </cell>
          <cell r="EZ86">
            <v>0</v>
          </cell>
          <cell r="FA86">
            <v>0</v>
          </cell>
          <cell r="FB86">
            <v>0</v>
          </cell>
          <cell r="FC86">
            <v>0</v>
          </cell>
          <cell r="FD86">
            <v>0</v>
          </cell>
          <cell r="FE86">
            <v>0</v>
          </cell>
          <cell r="FF86" t="str">
            <v/>
          </cell>
          <cell r="FH86">
            <v>0</v>
          </cell>
          <cell r="FI86">
            <v>0</v>
          </cell>
          <cell r="FJ86">
            <v>0</v>
          </cell>
          <cell r="FK86">
            <v>0</v>
          </cell>
          <cell r="FL86">
            <v>0</v>
          </cell>
          <cell r="FM86">
            <v>0</v>
          </cell>
          <cell r="FN86">
            <v>0</v>
          </cell>
          <cell r="FO86">
            <v>0</v>
          </cell>
          <cell r="FR86">
            <v>0</v>
          </cell>
          <cell r="FS86">
            <v>0</v>
          </cell>
          <cell r="FT86">
            <v>0</v>
          </cell>
          <cell r="FU86">
            <v>0</v>
          </cell>
          <cell r="FV86">
            <v>0</v>
          </cell>
          <cell r="FW86">
            <v>0</v>
          </cell>
          <cell r="FX86">
            <v>0</v>
          </cell>
          <cell r="FY86">
            <v>0</v>
          </cell>
          <cell r="GB86">
            <v>0</v>
          </cell>
          <cell r="GC86">
            <v>0</v>
          </cell>
          <cell r="GD86">
            <v>0</v>
          </cell>
          <cell r="GE86">
            <v>0</v>
          </cell>
          <cell r="GF86">
            <v>0</v>
          </cell>
          <cell r="GG86">
            <v>0</v>
          </cell>
          <cell r="GH86">
            <v>0</v>
          </cell>
          <cell r="GI86">
            <v>0</v>
          </cell>
          <cell r="GL86">
            <v>0</v>
          </cell>
          <cell r="GM86">
            <v>0</v>
          </cell>
          <cell r="GN86">
            <v>0</v>
          </cell>
          <cell r="GO86">
            <v>0</v>
          </cell>
          <cell r="GP86">
            <v>0</v>
          </cell>
          <cell r="GQ86">
            <v>0</v>
          </cell>
          <cell r="GR86">
            <v>0</v>
          </cell>
          <cell r="GS86">
            <v>0</v>
          </cell>
          <cell r="GU86" t="str">
            <v>Céréales Croustillantes Au Chocolat</v>
          </cell>
        </row>
        <row r="87">
          <cell r="E87" t="str">
            <v>Cheeseburger En Salade</v>
          </cell>
          <cell r="F87" t="str">
            <v xml:space="preserve">Faites brunir le bœuf dans une poêle pendant environ 8 minutes. Salez et poivrez.
Pendant que le bœuf cuit, coupez les tomates et cornichons et déchirez la laitue iceberg en petits morceaux.
Pour la vinaigrette, combinez la mayonnaise, la moutarde, le vinaigre et le paprika en poudre.
Disposez la laitue, la tomate, les cornichons, le bœuf et le fromage en couches dans un bol puis versez la vinaigrette sur le tout.
</v>
          </cell>
          <cell r="H87">
            <v>334.52499999999998</v>
          </cell>
          <cell r="I87">
            <v>10.440000000000001</v>
          </cell>
          <cell r="J87">
            <v>9.0350000000000001</v>
          </cell>
          <cell r="K87">
            <v>3.585</v>
          </cell>
          <cell r="L87" t="str">
            <v>Steak Haché 3%</v>
          </cell>
          <cell r="M87">
            <v>115</v>
          </cell>
          <cell r="N87">
            <v>150.65</v>
          </cell>
          <cell r="O87">
            <v>1.1499999999999999</v>
          </cell>
          <cell r="P87">
            <v>0</v>
          </cell>
          <cell r="Q87">
            <v>0</v>
          </cell>
          <cell r="R87">
            <v>131</v>
          </cell>
          <cell r="S87">
            <v>1</v>
          </cell>
          <cell r="T87">
            <v>0</v>
          </cell>
          <cell r="U87">
            <v>0</v>
          </cell>
          <cell r="V87" t="str">
            <v>Sel &amp; Poivre</v>
          </cell>
          <cell r="X87">
            <v>0</v>
          </cell>
          <cell r="Y87">
            <v>0</v>
          </cell>
          <cell r="Z87">
            <v>0</v>
          </cell>
          <cell r="AA87">
            <v>0</v>
          </cell>
          <cell r="AB87">
            <v>0</v>
          </cell>
          <cell r="AC87">
            <v>0</v>
          </cell>
          <cell r="AD87">
            <v>0</v>
          </cell>
          <cell r="AE87">
            <v>0</v>
          </cell>
          <cell r="AF87" t="str">
            <v>Tomate</v>
          </cell>
          <cell r="AG87">
            <v>60</v>
          </cell>
          <cell r="AH87">
            <v>12.6</v>
          </cell>
          <cell r="AI87">
            <v>0.48</v>
          </cell>
          <cell r="AJ87">
            <v>0.18</v>
          </cell>
          <cell r="AK87">
            <v>1.92</v>
          </cell>
          <cell r="AL87">
            <v>21</v>
          </cell>
          <cell r="AM87">
            <v>0.8</v>
          </cell>
          <cell r="AN87">
            <v>0.3</v>
          </cell>
          <cell r="AO87">
            <v>3.2</v>
          </cell>
          <cell r="AP87" t="str">
            <v>Cornichons</v>
          </cell>
          <cell r="AQ87">
            <v>15</v>
          </cell>
          <cell r="AR87">
            <v>4.5750000000000002</v>
          </cell>
          <cell r="AS87">
            <v>0.15</v>
          </cell>
          <cell r="AT87">
            <v>7.4999999999999997E-2</v>
          </cell>
          <cell r="AU87">
            <v>0.75</v>
          </cell>
          <cell r="AV87">
            <v>30.5</v>
          </cell>
          <cell r="AW87">
            <v>1</v>
          </cell>
          <cell r="AX87">
            <v>0.5</v>
          </cell>
          <cell r="AY87">
            <v>5</v>
          </cell>
          <cell r="AZ87" t="str">
            <v>Moutarde</v>
          </cell>
          <cell r="BA87">
            <v>10</v>
          </cell>
          <cell r="BB87">
            <v>9.6</v>
          </cell>
          <cell r="BC87">
            <v>0.6</v>
          </cell>
          <cell r="BD87">
            <v>0.6</v>
          </cell>
          <cell r="BE87">
            <v>0.1</v>
          </cell>
          <cell r="BF87">
            <v>96</v>
          </cell>
          <cell r="BG87">
            <v>6</v>
          </cell>
          <cell r="BH87">
            <v>6</v>
          </cell>
          <cell r="BI87">
            <v>1</v>
          </cell>
          <cell r="BJ87" t="str">
            <v>Vinaigre</v>
          </cell>
          <cell r="BK87">
            <v>5</v>
          </cell>
          <cell r="BL87">
            <v>1.1000000000000001</v>
          </cell>
          <cell r="BM87">
            <v>5.0000000000000001E-3</v>
          </cell>
          <cell r="BN87">
            <v>0</v>
          </cell>
          <cell r="BO87">
            <v>3.5000000000000003E-2</v>
          </cell>
          <cell r="BP87">
            <v>22</v>
          </cell>
          <cell r="BQ87">
            <v>0.1</v>
          </cell>
          <cell r="BR87">
            <v>0</v>
          </cell>
          <cell r="BS87">
            <v>0.7</v>
          </cell>
          <cell r="BT87" t="str">
            <v>Paprika</v>
          </cell>
          <cell r="BV87">
            <v>0</v>
          </cell>
          <cell r="BW87">
            <v>0</v>
          </cell>
          <cell r="BX87">
            <v>0</v>
          </cell>
          <cell r="BY87">
            <v>0</v>
          </cell>
          <cell r="BZ87">
            <v>358</v>
          </cell>
          <cell r="CA87">
            <v>14.8</v>
          </cell>
          <cell r="CB87">
            <v>13</v>
          </cell>
          <cell r="CC87">
            <v>34.9</v>
          </cell>
          <cell r="CD87" t="str">
            <v>Gruyère</v>
          </cell>
          <cell r="CE87">
            <v>25</v>
          </cell>
          <cell r="CF87">
            <v>99.75</v>
          </cell>
          <cell r="CG87">
            <v>6.75</v>
          </cell>
          <cell r="CH87">
            <v>8</v>
          </cell>
          <cell r="CI87">
            <v>0</v>
          </cell>
          <cell r="CJ87">
            <v>399</v>
          </cell>
          <cell r="CK87">
            <v>27</v>
          </cell>
          <cell r="CL87">
            <v>32</v>
          </cell>
          <cell r="CM87">
            <v>0</v>
          </cell>
          <cell r="CN87" t="str">
            <v>Laitue</v>
          </cell>
          <cell r="CO87">
            <v>60</v>
          </cell>
          <cell r="CP87">
            <v>9.6</v>
          </cell>
          <cell r="CQ87">
            <v>0.72</v>
          </cell>
          <cell r="CR87">
            <v>0.18</v>
          </cell>
          <cell r="CS87">
            <v>0.78</v>
          </cell>
          <cell r="CT87">
            <v>16</v>
          </cell>
          <cell r="CU87">
            <v>1.2</v>
          </cell>
          <cell r="CV87">
            <v>0.3</v>
          </cell>
          <cell r="CW87">
            <v>1.3</v>
          </cell>
          <cell r="CX87" t="str">
            <v>Mayonnaise Light</v>
          </cell>
          <cell r="CY87">
            <v>15</v>
          </cell>
          <cell r="CZ87">
            <v>46.65</v>
          </cell>
          <cell r="DA87">
            <v>0.58499999999999996</v>
          </cell>
          <cell r="DB87">
            <v>0</v>
          </cell>
          <cell r="DC87">
            <v>0</v>
          </cell>
          <cell r="DD87">
            <v>311</v>
          </cell>
          <cell r="DE87">
            <v>3.9</v>
          </cell>
          <cell r="DF87">
            <v>0</v>
          </cell>
          <cell r="DG87">
            <v>0</v>
          </cell>
          <cell r="DH87" t="str">
            <v/>
          </cell>
          <cell r="DJ87">
            <v>0</v>
          </cell>
          <cell r="DK87">
            <v>0</v>
          </cell>
          <cell r="DL87">
            <v>0</v>
          </cell>
          <cell r="DM87">
            <v>0</v>
          </cell>
          <cell r="DN87">
            <v>0</v>
          </cell>
          <cell r="DO87">
            <v>0</v>
          </cell>
          <cell r="DP87">
            <v>0</v>
          </cell>
          <cell r="DQ87">
            <v>0</v>
          </cell>
          <cell r="DR87" t="str">
            <v/>
          </cell>
          <cell r="DT87">
            <v>0</v>
          </cell>
          <cell r="DU87">
            <v>0</v>
          </cell>
          <cell r="DV87">
            <v>0</v>
          </cell>
          <cell r="DW87">
            <v>0</v>
          </cell>
          <cell r="DX87">
            <v>0</v>
          </cell>
          <cell r="DY87">
            <v>0</v>
          </cell>
          <cell r="DZ87">
            <v>0</v>
          </cell>
          <cell r="EA87">
            <v>0</v>
          </cell>
          <cell r="EB87" t="str">
            <v/>
          </cell>
          <cell r="ED87">
            <v>0</v>
          </cell>
          <cell r="EE87">
            <v>0</v>
          </cell>
          <cell r="EF87">
            <v>0</v>
          </cell>
          <cell r="EG87">
            <v>0</v>
          </cell>
          <cell r="EH87">
            <v>0</v>
          </cell>
          <cell r="EI87">
            <v>0</v>
          </cell>
          <cell r="EJ87">
            <v>0</v>
          </cell>
          <cell r="EK87">
            <v>0</v>
          </cell>
          <cell r="EL87" t="str">
            <v/>
          </cell>
          <cell r="EN87">
            <v>0</v>
          </cell>
          <cell r="EO87">
            <v>0</v>
          </cell>
          <cell r="EP87">
            <v>0</v>
          </cell>
          <cell r="EQ87">
            <v>0</v>
          </cell>
          <cell r="ER87">
            <v>0</v>
          </cell>
          <cell r="ES87">
            <v>0</v>
          </cell>
          <cell r="ET87">
            <v>0</v>
          </cell>
          <cell r="EU87">
            <v>0</v>
          </cell>
          <cell r="EV87" t="str">
            <v/>
          </cell>
          <cell r="EX87">
            <v>0</v>
          </cell>
          <cell r="EY87">
            <v>0</v>
          </cell>
          <cell r="EZ87">
            <v>0</v>
          </cell>
          <cell r="FA87">
            <v>0</v>
          </cell>
          <cell r="FB87">
            <v>0</v>
          </cell>
          <cell r="FC87">
            <v>0</v>
          </cell>
          <cell r="FD87">
            <v>0</v>
          </cell>
          <cell r="FE87">
            <v>0</v>
          </cell>
          <cell r="FF87" t="str">
            <v/>
          </cell>
          <cell r="FH87">
            <v>0</v>
          </cell>
          <cell r="FI87">
            <v>0</v>
          </cell>
          <cell r="FJ87">
            <v>0</v>
          </cell>
          <cell r="FK87">
            <v>0</v>
          </cell>
          <cell r="FL87">
            <v>0</v>
          </cell>
          <cell r="FM87">
            <v>0</v>
          </cell>
          <cell r="FN87">
            <v>0</v>
          </cell>
          <cell r="FO87">
            <v>0</v>
          </cell>
          <cell r="FR87">
            <v>0</v>
          </cell>
          <cell r="FS87">
            <v>0</v>
          </cell>
          <cell r="FT87">
            <v>0</v>
          </cell>
          <cell r="FU87">
            <v>0</v>
          </cell>
          <cell r="FV87">
            <v>0</v>
          </cell>
          <cell r="FW87">
            <v>0</v>
          </cell>
          <cell r="FX87">
            <v>0</v>
          </cell>
          <cell r="FY87">
            <v>0</v>
          </cell>
          <cell r="GB87">
            <v>0</v>
          </cell>
          <cell r="GC87">
            <v>0</v>
          </cell>
          <cell r="GD87">
            <v>0</v>
          </cell>
          <cell r="GE87">
            <v>0</v>
          </cell>
          <cell r="GF87">
            <v>0</v>
          </cell>
          <cell r="GG87">
            <v>0</v>
          </cell>
          <cell r="GH87">
            <v>0</v>
          </cell>
          <cell r="GI87">
            <v>0</v>
          </cell>
          <cell r="GL87">
            <v>0</v>
          </cell>
          <cell r="GM87">
            <v>0</v>
          </cell>
          <cell r="GN87">
            <v>0</v>
          </cell>
          <cell r="GO87">
            <v>0</v>
          </cell>
          <cell r="GP87">
            <v>0</v>
          </cell>
          <cell r="GQ87">
            <v>0</v>
          </cell>
          <cell r="GR87">
            <v>0</v>
          </cell>
          <cell r="GS87">
            <v>0</v>
          </cell>
          <cell r="GU87" t="str">
            <v>Cheeseburger En Salade</v>
          </cell>
        </row>
        <row r="88">
          <cell r="E88" t="str">
            <v xml:space="preserve">Chiefs Pudding </v>
          </cell>
          <cell r="F88" t="str">
            <v>Pas de recettes</v>
          </cell>
          <cell r="H88">
            <v>144</v>
          </cell>
          <cell r="I88">
            <v>20</v>
          </cell>
          <cell r="J88">
            <v>3</v>
          </cell>
          <cell r="K88">
            <v>9.1999999999999993</v>
          </cell>
          <cell r="L88" t="str">
            <v>Chiefs Pudding Caramel City</v>
          </cell>
          <cell r="M88">
            <v>200</v>
          </cell>
          <cell r="N88">
            <v>144</v>
          </cell>
          <cell r="O88">
            <v>20</v>
          </cell>
          <cell r="P88">
            <v>3</v>
          </cell>
          <cell r="Q88">
            <v>9.1999999999999993</v>
          </cell>
          <cell r="R88">
            <v>72</v>
          </cell>
          <cell r="S88">
            <v>10</v>
          </cell>
          <cell r="T88">
            <v>1.5</v>
          </cell>
          <cell r="U88">
            <v>4.5999999999999996</v>
          </cell>
          <cell r="V88" t="str">
            <v xml:space="preserve"> </v>
          </cell>
          <cell r="X88">
            <v>0</v>
          </cell>
          <cell r="Y88">
            <v>0</v>
          </cell>
          <cell r="Z88">
            <v>0</v>
          </cell>
          <cell r="AA88">
            <v>0</v>
          </cell>
          <cell r="AB88">
            <v>0</v>
          </cell>
          <cell r="AC88">
            <v>0</v>
          </cell>
          <cell r="AD88">
            <v>0</v>
          </cell>
          <cell r="AE88">
            <v>0</v>
          </cell>
          <cell r="AF88" t="str">
            <v/>
          </cell>
          <cell r="AH88">
            <v>0</v>
          </cell>
          <cell r="AI88">
            <v>0</v>
          </cell>
          <cell r="AJ88">
            <v>0</v>
          </cell>
          <cell r="AK88">
            <v>0</v>
          </cell>
          <cell r="AL88">
            <v>0</v>
          </cell>
          <cell r="AM88">
            <v>0</v>
          </cell>
          <cell r="AN88">
            <v>0</v>
          </cell>
          <cell r="AO88">
            <v>0</v>
          </cell>
          <cell r="AP88" t="str">
            <v/>
          </cell>
          <cell r="AR88">
            <v>0</v>
          </cell>
          <cell r="AS88">
            <v>0</v>
          </cell>
          <cell r="AT88">
            <v>0</v>
          </cell>
          <cell r="AU88">
            <v>0</v>
          </cell>
          <cell r="AV88">
            <v>0</v>
          </cell>
          <cell r="AW88">
            <v>0</v>
          </cell>
          <cell r="AX88">
            <v>0</v>
          </cell>
          <cell r="AY88">
            <v>0</v>
          </cell>
          <cell r="AZ88" t="str">
            <v/>
          </cell>
          <cell r="BB88">
            <v>0</v>
          </cell>
          <cell r="BC88">
            <v>0</v>
          </cell>
          <cell r="BD88">
            <v>0</v>
          </cell>
          <cell r="BE88">
            <v>0</v>
          </cell>
          <cell r="BF88">
            <v>0</v>
          </cell>
          <cell r="BG88">
            <v>0</v>
          </cell>
          <cell r="BH88">
            <v>0</v>
          </cell>
          <cell r="BI88">
            <v>0</v>
          </cell>
          <cell r="BJ88" t="str">
            <v/>
          </cell>
          <cell r="BL88">
            <v>0</v>
          </cell>
          <cell r="BM88">
            <v>0</v>
          </cell>
          <cell r="BN88">
            <v>0</v>
          </cell>
          <cell r="BO88">
            <v>0</v>
          </cell>
          <cell r="BP88">
            <v>0</v>
          </cell>
          <cell r="BQ88">
            <v>0</v>
          </cell>
          <cell r="BR88">
            <v>0</v>
          </cell>
          <cell r="BS88">
            <v>0</v>
          </cell>
          <cell r="BT88" t="str">
            <v/>
          </cell>
          <cell r="BV88">
            <v>0</v>
          </cell>
          <cell r="BW88">
            <v>0</v>
          </cell>
          <cell r="BX88">
            <v>0</v>
          </cell>
          <cell r="BY88">
            <v>0</v>
          </cell>
          <cell r="BZ88">
            <v>0</v>
          </cell>
          <cell r="CA88">
            <v>0</v>
          </cell>
          <cell r="CB88">
            <v>0</v>
          </cell>
          <cell r="CC88">
            <v>0</v>
          </cell>
          <cell r="CD88" t="str">
            <v/>
          </cell>
          <cell r="CF88">
            <v>0</v>
          </cell>
          <cell r="CG88">
            <v>0</v>
          </cell>
          <cell r="CH88">
            <v>0</v>
          </cell>
          <cell r="CI88">
            <v>0</v>
          </cell>
          <cell r="CJ88">
            <v>0</v>
          </cell>
          <cell r="CK88">
            <v>0</v>
          </cell>
          <cell r="CL88">
            <v>0</v>
          </cell>
          <cell r="CM88">
            <v>0</v>
          </cell>
          <cell r="CN88" t="str">
            <v/>
          </cell>
          <cell r="CP88">
            <v>0</v>
          </cell>
          <cell r="CQ88">
            <v>0</v>
          </cell>
          <cell r="CR88">
            <v>0</v>
          </cell>
          <cell r="CS88">
            <v>0</v>
          </cell>
          <cell r="CT88">
            <v>0</v>
          </cell>
          <cell r="CU88">
            <v>0</v>
          </cell>
          <cell r="CV88">
            <v>0</v>
          </cell>
          <cell r="CW88">
            <v>0</v>
          </cell>
          <cell r="CX88" t="str">
            <v/>
          </cell>
          <cell r="CZ88">
            <v>0</v>
          </cell>
          <cell r="DA88">
            <v>0</v>
          </cell>
          <cell r="DB88">
            <v>0</v>
          </cell>
          <cell r="DC88">
            <v>0</v>
          </cell>
          <cell r="DD88">
            <v>0</v>
          </cell>
          <cell r="DE88">
            <v>0</v>
          </cell>
          <cell r="DF88">
            <v>0</v>
          </cell>
          <cell r="DG88">
            <v>0</v>
          </cell>
          <cell r="DH88" t="str">
            <v/>
          </cell>
          <cell r="DJ88">
            <v>0</v>
          </cell>
          <cell r="DK88">
            <v>0</v>
          </cell>
          <cell r="DL88">
            <v>0</v>
          </cell>
          <cell r="DM88">
            <v>0</v>
          </cell>
          <cell r="DN88">
            <v>0</v>
          </cell>
          <cell r="DO88">
            <v>0</v>
          </cell>
          <cell r="DP88">
            <v>0</v>
          </cell>
          <cell r="DQ88">
            <v>0</v>
          </cell>
          <cell r="DR88" t="str">
            <v/>
          </cell>
          <cell r="DT88">
            <v>0</v>
          </cell>
          <cell r="DU88">
            <v>0</v>
          </cell>
          <cell r="DV88">
            <v>0</v>
          </cell>
          <cell r="DW88">
            <v>0</v>
          </cell>
          <cell r="DX88">
            <v>0</v>
          </cell>
          <cell r="DY88">
            <v>0</v>
          </cell>
          <cell r="DZ88">
            <v>0</v>
          </cell>
          <cell r="EA88">
            <v>0</v>
          </cell>
          <cell r="EB88" t="str">
            <v/>
          </cell>
          <cell r="ED88">
            <v>0</v>
          </cell>
          <cell r="EE88">
            <v>0</v>
          </cell>
          <cell r="EF88">
            <v>0</v>
          </cell>
          <cell r="EG88">
            <v>0</v>
          </cell>
          <cell r="EH88">
            <v>0</v>
          </cell>
          <cell r="EI88">
            <v>0</v>
          </cell>
          <cell r="EJ88">
            <v>0</v>
          </cell>
          <cell r="EK88">
            <v>0</v>
          </cell>
          <cell r="EL88" t="str">
            <v/>
          </cell>
          <cell r="EN88">
            <v>0</v>
          </cell>
          <cell r="EO88">
            <v>0</v>
          </cell>
          <cell r="EP88">
            <v>0</v>
          </cell>
          <cell r="EQ88">
            <v>0</v>
          </cell>
          <cell r="ER88">
            <v>0</v>
          </cell>
          <cell r="ES88">
            <v>0</v>
          </cell>
          <cell r="ET88">
            <v>0</v>
          </cell>
          <cell r="EU88">
            <v>0</v>
          </cell>
          <cell r="EV88" t="str">
            <v/>
          </cell>
          <cell r="EX88">
            <v>0</v>
          </cell>
          <cell r="EY88">
            <v>0</v>
          </cell>
          <cell r="EZ88">
            <v>0</v>
          </cell>
          <cell r="FA88">
            <v>0</v>
          </cell>
          <cell r="FB88">
            <v>0</v>
          </cell>
          <cell r="FC88">
            <v>0</v>
          </cell>
          <cell r="FD88">
            <v>0</v>
          </cell>
          <cell r="FE88">
            <v>0</v>
          </cell>
          <cell r="FF88" t="str">
            <v/>
          </cell>
          <cell r="FH88">
            <v>0</v>
          </cell>
          <cell r="FI88">
            <v>0</v>
          </cell>
          <cell r="FJ88">
            <v>0</v>
          </cell>
          <cell r="FK88">
            <v>0</v>
          </cell>
          <cell r="FL88">
            <v>0</v>
          </cell>
          <cell r="FM88">
            <v>0</v>
          </cell>
          <cell r="FN88">
            <v>0</v>
          </cell>
          <cell r="FO88">
            <v>0</v>
          </cell>
          <cell r="FR88">
            <v>0</v>
          </cell>
          <cell r="FS88">
            <v>0</v>
          </cell>
          <cell r="FT88">
            <v>0</v>
          </cell>
          <cell r="FU88">
            <v>0</v>
          </cell>
          <cell r="FV88">
            <v>0</v>
          </cell>
          <cell r="FW88">
            <v>0</v>
          </cell>
          <cell r="FX88">
            <v>0</v>
          </cell>
          <cell r="FY88">
            <v>0</v>
          </cell>
          <cell r="GB88">
            <v>0</v>
          </cell>
          <cell r="GC88">
            <v>0</v>
          </cell>
          <cell r="GD88">
            <v>0</v>
          </cell>
          <cell r="GE88">
            <v>0</v>
          </cell>
          <cell r="GF88">
            <v>0</v>
          </cell>
          <cell r="GG88">
            <v>0</v>
          </cell>
          <cell r="GH88">
            <v>0</v>
          </cell>
          <cell r="GI88">
            <v>0</v>
          </cell>
          <cell r="GL88">
            <v>0</v>
          </cell>
          <cell r="GM88">
            <v>0</v>
          </cell>
          <cell r="GN88">
            <v>0</v>
          </cell>
          <cell r="GO88">
            <v>0</v>
          </cell>
          <cell r="GP88">
            <v>0</v>
          </cell>
          <cell r="GQ88">
            <v>0</v>
          </cell>
          <cell r="GR88">
            <v>0</v>
          </cell>
          <cell r="GS88">
            <v>0</v>
          </cell>
          <cell r="GT88" t="str">
            <v>C:\\Users\\kenou\\OneDrive\\2019_MNFC_Recettes\\Image\\chiefsproteinpudding.png</v>
          </cell>
          <cell r="GU88" t="str">
            <v xml:space="preserve">Chiefs Pudding </v>
          </cell>
        </row>
        <row r="89">
          <cell r="E89" t="str">
            <v>Chili Con Carne</v>
          </cell>
          <cell r="F89" t="str">
            <v>Dans une poêle versez un ﬁlet d’huile d’olive et ajoutez votre oignon émincé.
Coupez votre steak haché en morceaux et mélangez avec tous les ingrédients dans la poêle.</v>
          </cell>
          <cell r="H89">
            <v>435.9</v>
          </cell>
          <cell r="I89">
            <v>33.25</v>
          </cell>
          <cell r="J89">
            <v>15.39</v>
          </cell>
          <cell r="K89">
            <v>34.65</v>
          </cell>
          <cell r="L89" t="str">
            <v xml:space="preserve">boeuf haché 5% de mg </v>
          </cell>
          <cell r="M89">
            <v>100</v>
          </cell>
          <cell r="N89">
            <v>121</v>
          </cell>
          <cell r="O89">
            <v>19.600000000000001</v>
          </cell>
          <cell r="P89">
            <v>4.7</v>
          </cell>
          <cell r="Q89">
            <v>0</v>
          </cell>
          <cell r="R89">
            <v>121</v>
          </cell>
          <cell r="S89">
            <v>19.600000000000001</v>
          </cell>
          <cell r="T89">
            <v>4.7</v>
          </cell>
          <cell r="U89">
            <v>0</v>
          </cell>
          <cell r="V89" t="str">
            <v>Haricots rouges</v>
          </cell>
          <cell r="W89">
            <v>50</v>
          </cell>
          <cell r="X89">
            <v>153</v>
          </cell>
          <cell r="Y89">
            <v>10.75</v>
          </cell>
          <cell r="Z89">
            <v>0.9</v>
          </cell>
          <cell r="AA89">
            <v>21.25</v>
          </cell>
          <cell r="AB89">
            <v>306</v>
          </cell>
          <cell r="AC89">
            <v>21.5</v>
          </cell>
          <cell r="AD89">
            <v>1.8</v>
          </cell>
          <cell r="AE89">
            <v>42.5</v>
          </cell>
          <cell r="AF89" t="str">
            <v xml:space="preserve">oignon </v>
          </cell>
          <cell r="AG89">
            <v>50</v>
          </cell>
          <cell r="AH89">
            <v>19.5</v>
          </cell>
          <cell r="AI89">
            <v>0.65</v>
          </cell>
          <cell r="AJ89">
            <v>0.1</v>
          </cell>
          <cell r="AK89">
            <v>3.5</v>
          </cell>
          <cell r="AL89">
            <v>39</v>
          </cell>
          <cell r="AM89">
            <v>1.3</v>
          </cell>
          <cell r="AN89">
            <v>0.2</v>
          </cell>
          <cell r="AO89">
            <v>7</v>
          </cell>
          <cell r="AP89" t="str">
            <v>maïs</v>
          </cell>
          <cell r="AQ89">
            <v>50</v>
          </cell>
          <cell r="AR89">
            <v>0</v>
          </cell>
          <cell r="AS89">
            <v>0</v>
          </cell>
          <cell r="AT89">
            <v>0</v>
          </cell>
          <cell r="AU89">
            <v>0</v>
          </cell>
          <cell r="AV89">
            <v>0</v>
          </cell>
          <cell r="AW89">
            <v>0</v>
          </cell>
          <cell r="AX89">
            <v>0</v>
          </cell>
          <cell r="AY89">
            <v>0</v>
          </cell>
          <cell r="AZ89" t="str">
            <v>Sauce tomate maison _ MNFC</v>
          </cell>
          <cell r="BA89">
            <v>100</v>
          </cell>
          <cell r="BB89">
            <v>101.95</v>
          </cell>
          <cell r="BC89">
            <v>2.25</v>
          </cell>
          <cell r="BD89">
            <v>5.1950000000000003</v>
          </cell>
          <cell r="BE89">
            <v>9.9</v>
          </cell>
          <cell r="BF89">
            <v>101.95</v>
          </cell>
          <cell r="BG89">
            <v>2.25</v>
          </cell>
          <cell r="BH89">
            <v>5.1950000000000003</v>
          </cell>
          <cell r="BI89">
            <v>9.9</v>
          </cell>
          <cell r="BJ89" t="str">
            <v>huile d’olive</v>
          </cell>
          <cell r="BK89">
            <v>5</v>
          </cell>
          <cell r="BL89">
            <v>40.450000000000003</v>
          </cell>
          <cell r="BM89">
            <v>0</v>
          </cell>
          <cell r="BN89">
            <v>4.4950000000000001</v>
          </cell>
          <cell r="BO89">
            <v>0</v>
          </cell>
          <cell r="BP89">
            <v>809</v>
          </cell>
          <cell r="BQ89">
            <v>0</v>
          </cell>
          <cell r="BR89">
            <v>89.9</v>
          </cell>
          <cell r="BS89">
            <v>0</v>
          </cell>
          <cell r="BT89" t="str">
            <v>Paprika</v>
          </cell>
          <cell r="BV89">
            <v>0</v>
          </cell>
          <cell r="BW89">
            <v>0</v>
          </cell>
          <cell r="BX89">
            <v>0</v>
          </cell>
          <cell r="BY89">
            <v>0</v>
          </cell>
          <cell r="BZ89">
            <v>358</v>
          </cell>
          <cell r="CA89">
            <v>14.8</v>
          </cell>
          <cell r="CB89">
            <v>13</v>
          </cell>
          <cell r="CC89">
            <v>34.9</v>
          </cell>
          <cell r="CF89">
            <v>0</v>
          </cell>
          <cell r="CG89">
            <v>0</v>
          </cell>
          <cell r="CH89">
            <v>0</v>
          </cell>
          <cell r="CI89">
            <v>0</v>
          </cell>
          <cell r="CJ89">
            <v>0</v>
          </cell>
          <cell r="CK89">
            <v>0</v>
          </cell>
          <cell r="CL89">
            <v>0</v>
          </cell>
          <cell r="CM89">
            <v>0</v>
          </cell>
          <cell r="CP89">
            <v>0</v>
          </cell>
          <cell r="CQ89">
            <v>0</v>
          </cell>
          <cell r="CR89">
            <v>0</v>
          </cell>
          <cell r="CS89">
            <v>0</v>
          </cell>
          <cell r="CT89">
            <v>0</v>
          </cell>
          <cell r="CU89">
            <v>0</v>
          </cell>
          <cell r="CV89">
            <v>0</v>
          </cell>
          <cell r="CW89">
            <v>0</v>
          </cell>
          <cell r="CZ89">
            <v>0</v>
          </cell>
          <cell r="DA89">
            <v>0</v>
          </cell>
          <cell r="DB89">
            <v>0</v>
          </cell>
          <cell r="DC89">
            <v>0</v>
          </cell>
          <cell r="DD89">
            <v>0</v>
          </cell>
          <cell r="DE89">
            <v>0</v>
          </cell>
          <cell r="DF89">
            <v>0</v>
          </cell>
          <cell r="DG89">
            <v>0</v>
          </cell>
          <cell r="DJ89">
            <v>0</v>
          </cell>
          <cell r="DK89">
            <v>0</v>
          </cell>
          <cell r="DL89">
            <v>0</v>
          </cell>
          <cell r="DM89">
            <v>0</v>
          </cell>
          <cell r="DN89">
            <v>0</v>
          </cell>
          <cell r="DO89">
            <v>0</v>
          </cell>
          <cell r="DP89">
            <v>0</v>
          </cell>
          <cell r="DQ89">
            <v>0</v>
          </cell>
          <cell r="DT89">
            <v>0</v>
          </cell>
          <cell r="DU89">
            <v>0</v>
          </cell>
          <cell r="DV89">
            <v>0</v>
          </cell>
          <cell r="DW89">
            <v>0</v>
          </cell>
          <cell r="DX89">
            <v>0</v>
          </cell>
          <cell r="DY89">
            <v>0</v>
          </cell>
          <cell r="DZ89">
            <v>0</v>
          </cell>
          <cell r="EA89">
            <v>0</v>
          </cell>
          <cell r="ED89">
            <v>0</v>
          </cell>
          <cell r="EE89">
            <v>0</v>
          </cell>
          <cell r="EF89">
            <v>0</v>
          </cell>
          <cell r="EG89">
            <v>0</v>
          </cell>
          <cell r="EH89">
            <v>0</v>
          </cell>
          <cell r="EI89">
            <v>0</v>
          </cell>
          <cell r="EJ89">
            <v>0</v>
          </cell>
          <cell r="EK89">
            <v>0</v>
          </cell>
          <cell r="EN89">
            <v>0</v>
          </cell>
          <cell r="EO89">
            <v>0</v>
          </cell>
          <cell r="EP89">
            <v>0</v>
          </cell>
          <cell r="EQ89">
            <v>0</v>
          </cell>
          <cell r="ER89">
            <v>0</v>
          </cell>
          <cell r="ES89">
            <v>0</v>
          </cell>
          <cell r="ET89">
            <v>0</v>
          </cell>
          <cell r="EU89">
            <v>0</v>
          </cell>
          <cell r="EX89">
            <v>0</v>
          </cell>
          <cell r="EY89">
            <v>0</v>
          </cell>
          <cell r="EZ89">
            <v>0</v>
          </cell>
          <cell r="FA89">
            <v>0</v>
          </cell>
          <cell r="FB89">
            <v>0</v>
          </cell>
          <cell r="FC89">
            <v>0</v>
          </cell>
          <cell r="FD89">
            <v>0</v>
          </cell>
          <cell r="FE89">
            <v>0</v>
          </cell>
          <cell r="FH89">
            <v>0</v>
          </cell>
          <cell r="FI89">
            <v>0</v>
          </cell>
          <cell r="FJ89">
            <v>0</v>
          </cell>
          <cell r="FK89">
            <v>0</v>
          </cell>
          <cell r="FL89">
            <v>0</v>
          </cell>
          <cell r="FM89">
            <v>0</v>
          </cell>
          <cell r="FN89">
            <v>0</v>
          </cell>
          <cell r="FO89">
            <v>0</v>
          </cell>
          <cell r="FR89">
            <v>0</v>
          </cell>
          <cell r="FS89">
            <v>0</v>
          </cell>
          <cell r="FT89">
            <v>0</v>
          </cell>
          <cell r="FU89">
            <v>0</v>
          </cell>
          <cell r="FV89">
            <v>0</v>
          </cell>
          <cell r="FW89">
            <v>0</v>
          </cell>
          <cell r="FX89">
            <v>0</v>
          </cell>
          <cell r="FY89">
            <v>0</v>
          </cell>
          <cell r="GB89">
            <v>0</v>
          </cell>
          <cell r="GC89">
            <v>0</v>
          </cell>
          <cell r="GD89">
            <v>0</v>
          </cell>
          <cell r="GE89">
            <v>0</v>
          </cell>
          <cell r="GF89">
            <v>0</v>
          </cell>
          <cell r="GG89">
            <v>0</v>
          </cell>
          <cell r="GH89">
            <v>0</v>
          </cell>
          <cell r="GI89">
            <v>0</v>
          </cell>
          <cell r="GL89">
            <v>0</v>
          </cell>
          <cell r="GM89">
            <v>0</v>
          </cell>
          <cell r="GN89">
            <v>0</v>
          </cell>
          <cell r="GO89">
            <v>0</v>
          </cell>
          <cell r="GP89">
            <v>0</v>
          </cell>
          <cell r="GQ89">
            <v>0</v>
          </cell>
          <cell r="GR89">
            <v>0</v>
          </cell>
          <cell r="GS89">
            <v>0</v>
          </cell>
          <cell r="GU89" t="str">
            <v>Chili Con Carne</v>
          </cell>
        </row>
        <row r="90">
          <cell r="E90" t="str">
            <v>Chili Con Carne version 2</v>
          </cell>
          <cell r="F90" t="str">
            <v xml:space="preserve">Égouttez les haricots rouges. Coupez les tomates en cubes et les carottes en tranches. 
Ensuite, coupez l'oignon, la gousse d'ail et le piment en petits morceaux.
Faites chauffer l'huile de noix de coco dans une poêle, et faites griller les carottes, l'oignon, l'ail et le piment pendant quelques minutes. Ajoutez la viande hachée, et faites griller à haute température pendant 5 minutes supplémentaires.
Faites déglacer avec les tomates, l'eau et les haricots rouges égouttés, et portez à ébullition à feu moyen pendant 15 minutes.
Enfin, incorporez le gingembre, et assaisonnez à l'aide du sel et du poivre.
</v>
          </cell>
          <cell r="H90">
            <v>426.5</v>
          </cell>
          <cell r="I90">
            <v>14.469999999999999</v>
          </cell>
          <cell r="J90">
            <v>6.74</v>
          </cell>
          <cell r="K90">
            <v>37.79</v>
          </cell>
          <cell r="L90" t="str">
            <v>Haricots Rouges</v>
          </cell>
          <cell r="M90">
            <v>50</v>
          </cell>
          <cell r="N90">
            <v>153</v>
          </cell>
          <cell r="O90">
            <v>10.75</v>
          </cell>
          <cell r="P90">
            <v>0.9</v>
          </cell>
          <cell r="Q90">
            <v>21.25</v>
          </cell>
          <cell r="R90">
            <v>306</v>
          </cell>
          <cell r="S90">
            <v>21.5</v>
          </cell>
          <cell r="T90">
            <v>1.8</v>
          </cell>
          <cell r="U90">
            <v>42.5</v>
          </cell>
          <cell r="V90" t="str">
            <v>Gingembre</v>
          </cell>
          <cell r="W90">
            <v>5</v>
          </cell>
          <cell r="X90">
            <v>0</v>
          </cell>
          <cell r="Y90">
            <v>0</v>
          </cell>
          <cell r="Z90">
            <v>0</v>
          </cell>
          <cell r="AA90">
            <v>0</v>
          </cell>
          <cell r="AB90">
            <v>0</v>
          </cell>
          <cell r="AC90">
            <v>0</v>
          </cell>
          <cell r="AD90">
            <v>0</v>
          </cell>
          <cell r="AE90">
            <v>0</v>
          </cell>
          <cell r="AF90" t="str">
            <v>Eau</v>
          </cell>
          <cell r="AG90">
            <v>100</v>
          </cell>
          <cell r="AH90">
            <v>0</v>
          </cell>
          <cell r="AI90">
            <v>0</v>
          </cell>
          <cell r="AJ90">
            <v>0</v>
          </cell>
          <cell r="AK90">
            <v>0</v>
          </cell>
          <cell r="AL90">
            <v>0</v>
          </cell>
          <cell r="AM90">
            <v>0</v>
          </cell>
          <cell r="AN90">
            <v>0</v>
          </cell>
          <cell r="AO90">
            <v>0</v>
          </cell>
          <cell r="AP90" t="str">
            <v>Sel &amp; Poivre</v>
          </cell>
          <cell r="AR90">
            <v>0</v>
          </cell>
          <cell r="AS90">
            <v>0</v>
          </cell>
          <cell r="AT90">
            <v>0</v>
          </cell>
          <cell r="AU90">
            <v>0</v>
          </cell>
          <cell r="AV90">
            <v>0</v>
          </cell>
          <cell r="AW90">
            <v>0</v>
          </cell>
          <cell r="AX90">
            <v>0</v>
          </cell>
          <cell r="AY90">
            <v>0</v>
          </cell>
          <cell r="AZ90" t="str">
            <v>Tomate</v>
          </cell>
          <cell r="BA90">
            <v>120</v>
          </cell>
          <cell r="BB90">
            <v>25.2</v>
          </cell>
          <cell r="BC90">
            <v>0.96</v>
          </cell>
          <cell r="BD90">
            <v>0.36</v>
          </cell>
          <cell r="BE90">
            <v>3.84</v>
          </cell>
          <cell r="BF90">
            <v>21</v>
          </cell>
          <cell r="BG90">
            <v>0.8</v>
          </cell>
          <cell r="BH90">
            <v>0.3</v>
          </cell>
          <cell r="BI90">
            <v>3.2</v>
          </cell>
          <cell r="BJ90" t="str">
            <v>Carotte</v>
          </cell>
          <cell r="BK90">
            <v>150</v>
          </cell>
          <cell r="BL90">
            <v>57</v>
          </cell>
          <cell r="BM90">
            <v>1.2</v>
          </cell>
          <cell r="BN90">
            <v>0.45</v>
          </cell>
          <cell r="BO90">
            <v>9.9</v>
          </cell>
          <cell r="BP90">
            <v>38</v>
          </cell>
          <cell r="BQ90">
            <v>0.8</v>
          </cell>
          <cell r="BR90">
            <v>0.3</v>
          </cell>
          <cell r="BS90">
            <v>6.6</v>
          </cell>
          <cell r="BT90" t="str">
            <v>Oignon</v>
          </cell>
          <cell r="BU90">
            <v>40</v>
          </cell>
          <cell r="BV90">
            <v>15.6</v>
          </cell>
          <cell r="BW90">
            <v>0.52</v>
          </cell>
          <cell r="BX90">
            <v>0.08</v>
          </cell>
          <cell r="BY90">
            <v>2.8</v>
          </cell>
          <cell r="BZ90">
            <v>39</v>
          </cell>
          <cell r="CA90">
            <v>1.3</v>
          </cell>
          <cell r="CB90">
            <v>0.2</v>
          </cell>
          <cell r="CC90">
            <v>7</v>
          </cell>
          <cell r="CD90" t="str">
            <v>Ail</v>
          </cell>
          <cell r="CF90">
            <v>0</v>
          </cell>
          <cell r="CG90">
            <v>0</v>
          </cell>
          <cell r="CH90">
            <v>0</v>
          </cell>
          <cell r="CI90">
            <v>0</v>
          </cell>
          <cell r="CJ90">
            <v>136</v>
          </cell>
          <cell r="CK90">
            <v>7</v>
          </cell>
          <cell r="CL90">
            <v>0.5</v>
          </cell>
          <cell r="CM90">
            <v>24.5</v>
          </cell>
          <cell r="CN90" t="str">
            <v>Piment</v>
          </cell>
          <cell r="CO90">
            <v>25</v>
          </cell>
          <cell r="CP90">
            <v>0</v>
          </cell>
          <cell r="CQ90">
            <v>0</v>
          </cell>
          <cell r="CR90">
            <v>0</v>
          </cell>
          <cell r="CS90">
            <v>0</v>
          </cell>
          <cell r="CT90">
            <v>0</v>
          </cell>
          <cell r="CU90">
            <v>0</v>
          </cell>
          <cell r="CV90">
            <v>0</v>
          </cell>
          <cell r="CW90">
            <v>0</v>
          </cell>
          <cell r="CX90" t="str">
            <v>Huile De Coco</v>
          </cell>
          <cell r="CY90">
            <v>5</v>
          </cell>
          <cell r="CZ90">
            <v>44.7</v>
          </cell>
          <cell r="DA90">
            <v>0.04</v>
          </cell>
          <cell r="DB90">
            <v>4.95</v>
          </cell>
          <cell r="DC90">
            <v>0</v>
          </cell>
          <cell r="DD90">
            <v>894</v>
          </cell>
          <cell r="DE90">
            <v>0.8</v>
          </cell>
          <cell r="DF90">
            <v>99</v>
          </cell>
          <cell r="DG90">
            <v>0</v>
          </cell>
          <cell r="DJ90">
            <v>0</v>
          </cell>
          <cell r="DK90">
            <v>0</v>
          </cell>
          <cell r="DL90">
            <v>0</v>
          </cell>
          <cell r="DM90">
            <v>0</v>
          </cell>
          <cell r="DN90">
            <v>0</v>
          </cell>
          <cell r="DO90">
            <v>0</v>
          </cell>
          <cell r="DP90">
            <v>0</v>
          </cell>
          <cell r="DQ90">
            <v>0</v>
          </cell>
          <cell r="DR90" t="str">
            <v>Steak Haché 3%</v>
          </cell>
          <cell r="DS90">
            <v>100</v>
          </cell>
          <cell r="DT90">
            <v>131</v>
          </cell>
          <cell r="DU90">
            <v>1</v>
          </cell>
          <cell r="DV90">
            <v>0</v>
          </cell>
          <cell r="DW90">
            <v>0</v>
          </cell>
          <cell r="DX90">
            <v>131</v>
          </cell>
          <cell r="DY90">
            <v>1</v>
          </cell>
          <cell r="DZ90">
            <v>0</v>
          </cell>
          <cell r="EA90">
            <v>0</v>
          </cell>
          <cell r="EB90" t="str">
            <v/>
          </cell>
          <cell r="ED90">
            <v>0</v>
          </cell>
          <cell r="EE90">
            <v>0</v>
          </cell>
          <cell r="EF90">
            <v>0</v>
          </cell>
          <cell r="EG90">
            <v>0</v>
          </cell>
          <cell r="EH90">
            <v>0</v>
          </cell>
          <cell r="EI90">
            <v>0</v>
          </cell>
          <cell r="EJ90">
            <v>0</v>
          </cell>
          <cell r="EK90">
            <v>0</v>
          </cell>
          <cell r="EL90" t="str">
            <v/>
          </cell>
          <cell r="EN90">
            <v>0</v>
          </cell>
          <cell r="EO90">
            <v>0</v>
          </cell>
          <cell r="EP90">
            <v>0</v>
          </cell>
          <cell r="EQ90">
            <v>0</v>
          </cell>
          <cell r="ER90">
            <v>0</v>
          </cell>
          <cell r="ES90">
            <v>0</v>
          </cell>
          <cell r="ET90">
            <v>0</v>
          </cell>
          <cell r="EU90">
            <v>0</v>
          </cell>
          <cell r="EV90" t="str">
            <v/>
          </cell>
          <cell r="EX90">
            <v>0</v>
          </cell>
          <cell r="EY90">
            <v>0</v>
          </cell>
          <cell r="EZ90">
            <v>0</v>
          </cell>
          <cell r="FA90">
            <v>0</v>
          </cell>
          <cell r="FB90">
            <v>0</v>
          </cell>
          <cell r="FC90">
            <v>0</v>
          </cell>
          <cell r="FD90">
            <v>0</v>
          </cell>
          <cell r="FE90">
            <v>0</v>
          </cell>
          <cell r="FF90" t="str">
            <v/>
          </cell>
          <cell r="FH90">
            <v>0</v>
          </cell>
          <cell r="FI90">
            <v>0</v>
          </cell>
          <cell r="FJ90">
            <v>0</v>
          </cell>
          <cell r="FK90">
            <v>0</v>
          </cell>
          <cell r="FL90">
            <v>0</v>
          </cell>
          <cell r="FM90">
            <v>0</v>
          </cell>
          <cell r="FN90">
            <v>0</v>
          </cell>
          <cell r="FO90">
            <v>0</v>
          </cell>
          <cell r="FR90">
            <v>0</v>
          </cell>
          <cell r="FS90">
            <v>0</v>
          </cell>
          <cell r="FT90">
            <v>0</v>
          </cell>
          <cell r="FU90">
            <v>0</v>
          </cell>
          <cell r="FV90">
            <v>0</v>
          </cell>
          <cell r="FW90">
            <v>0</v>
          </cell>
          <cell r="FX90">
            <v>0</v>
          </cell>
          <cell r="FY90">
            <v>0</v>
          </cell>
          <cell r="GB90">
            <v>0</v>
          </cell>
          <cell r="GC90">
            <v>0</v>
          </cell>
          <cell r="GD90">
            <v>0</v>
          </cell>
          <cell r="GE90">
            <v>0</v>
          </cell>
          <cell r="GF90">
            <v>0</v>
          </cell>
          <cell r="GG90">
            <v>0</v>
          </cell>
          <cell r="GH90">
            <v>0</v>
          </cell>
          <cell r="GI90">
            <v>0</v>
          </cell>
          <cell r="GL90">
            <v>0</v>
          </cell>
          <cell r="GM90">
            <v>0</v>
          </cell>
          <cell r="GN90">
            <v>0</v>
          </cell>
          <cell r="GO90">
            <v>0</v>
          </cell>
          <cell r="GP90">
            <v>0</v>
          </cell>
          <cell r="GQ90">
            <v>0</v>
          </cell>
          <cell r="GR90">
            <v>0</v>
          </cell>
          <cell r="GS90">
            <v>0</v>
          </cell>
          <cell r="GU90" t="str">
            <v>Chili Con Carne Version 2</v>
          </cell>
        </row>
        <row r="91">
          <cell r="E91" t="str">
            <v>Chocolat Chaud</v>
          </cell>
          <cell r="F91" t="str">
            <v>Cassez le chocolat noir en morceau et le mettre dans le lait. Faire chauffer au micro-onde.</v>
          </cell>
          <cell r="H91">
            <v>185</v>
          </cell>
          <cell r="I91">
            <v>15.04</v>
          </cell>
          <cell r="J91">
            <v>6.5600000000000005</v>
          </cell>
          <cell r="K91">
            <v>15.68</v>
          </cell>
          <cell r="L91" t="str">
            <v>Lait Protéiné</v>
          </cell>
          <cell r="M91">
            <v>200</v>
          </cell>
          <cell r="N91">
            <v>78</v>
          </cell>
          <cell r="O91">
            <v>14</v>
          </cell>
          <cell r="P91">
            <v>0.2</v>
          </cell>
          <cell r="Q91">
            <v>5</v>
          </cell>
          <cell r="R91">
            <v>39</v>
          </cell>
          <cell r="S91">
            <v>7</v>
          </cell>
          <cell r="T91">
            <v>0.1</v>
          </cell>
          <cell r="U91">
            <v>2.5</v>
          </cell>
          <cell r="V91" t="str">
            <v>Chocolat Noir</v>
          </cell>
          <cell r="W91">
            <v>20</v>
          </cell>
          <cell r="X91">
            <v>107</v>
          </cell>
          <cell r="Y91">
            <v>1.04</v>
          </cell>
          <cell r="Z91">
            <v>6.36</v>
          </cell>
          <cell r="AA91">
            <v>10.68</v>
          </cell>
          <cell r="AB91">
            <v>535</v>
          </cell>
          <cell r="AC91">
            <v>5.2</v>
          </cell>
          <cell r="AD91">
            <v>31.8</v>
          </cell>
          <cell r="AE91">
            <v>53.4</v>
          </cell>
          <cell r="AF91" t="str">
            <v/>
          </cell>
          <cell r="AH91">
            <v>0</v>
          </cell>
          <cell r="AI91">
            <v>0</v>
          </cell>
          <cell r="AJ91">
            <v>0</v>
          </cell>
          <cell r="AK91">
            <v>0</v>
          </cell>
          <cell r="AL91">
            <v>0</v>
          </cell>
          <cell r="AM91">
            <v>0</v>
          </cell>
          <cell r="AN91">
            <v>0</v>
          </cell>
          <cell r="AO91">
            <v>0</v>
          </cell>
          <cell r="AP91" t="str">
            <v/>
          </cell>
          <cell r="AR91">
            <v>0</v>
          </cell>
          <cell r="AS91">
            <v>0</v>
          </cell>
          <cell r="AT91">
            <v>0</v>
          </cell>
          <cell r="AU91">
            <v>0</v>
          </cell>
          <cell r="AV91">
            <v>0</v>
          </cell>
          <cell r="AW91">
            <v>0</v>
          </cell>
          <cell r="AX91">
            <v>0</v>
          </cell>
          <cell r="AY91">
            <v>0</v>
          </cell>
          <cell r="AZ91" t="str">
            <v/>
          </cell>
          <cell r="BB91">
            <v>0</v>
          </cell>
          <cell r="BC91">
            <v>0</v>
          </cell>
          <cell r="BD91">
            <v>0</v>
          </cell>
          <cell r="BE91">
            <v>0</v>
          </cell>
          <cell r="BF91">
            <v>0</v>
          </cell>
          <cell r="BG91">
            <v>0</v>
          </cell>
          <cell r="BH91">
            <v>0</v>
          </cell>
          <cell r="BI91">
            <v>0</v>
          </cell>
          <cell r="BJ91" t="str">
            <v/>
          </cell>
          <cell r="BL91">
            <v>0</v>
          </cell>
          <cell r="BM91">
            <v>0</v>
          </cell>
          <cell r="BN91">
            <v>0</v>
          </cell>
          <cell r="BO91">
            <v>0</v>
          </cell>
          <cell r="BP91">
            <v>0</v>
          </cell>
          <cell r="BQ91">
            <v>0</v>
          </cell>
          <cell r="BR91">
            <v>0</v>
          </cell>
          <cell r="BS91">
            <v>0</v>
          </cell>
          <cell r="BT91" t="str">
            <v/>
          </cell>
          <cell r="BV91">
            <v>0</v>
          </cell>
          <cell r="BW91">
            <v>0</v>
          </cell>
          <cell r="BX91">
            <v>0</v>
          </cell>
          <cell r="BY91">
            <v>0</v>
          </cell>
          <cell r="BZ91">
            <v>0</v>
          </cell>
          <cell r="CA91">
            <v>0</v>
          </cell>
          <cell r="CB91">
            <v>0</v>
          </cell>
          <cell r="CC91">
            <v>0</v>
          </cell>
          <cell r="CD91" t="str">
            <v/>
          </cell>
          <cell r="CF91">
            <v>0</v>
          </cell>
          <cell r="CG91">
            <v>0</v>
          </cell>
          <cell r="CH91">
            <v>0</v>
          </cell>
          <cell r="CI91">
            <v>0</v>
          </cell>
          <cell r="CJ91">
            <v>0</v>
          </cell>
          <cell r="CK91">
            <v>0</v>
          </cell>
          <cell r="CL91">
            <v>0</v>
          </cell>
          <cell r="CM91">
            <v>0</v>
          </cell>
          <cell r="CN91" t="str">
            <v/>
          </cell>
          <cell r="CP91">
            <v>0</v>
          </cell>
          <cell r="CQ91">
            <v>0</v>
          </cell>
          <cell r="CR91">
            <v>0</v>
          </cell>
          <cell r="CS91">
            <v>0</v>
          </cell>
          <cell r="CT91">
            <v>0</v>
          </cell>
          <cell r="CU91">
            <v>0</v>
          </cell>
          <cell r="CV91">
            <v>0</v>
          </cell>
          <cell r="CW91">
            <v>0</v>
          </cell>
          <cell r="CX91" t="str">
            <v/>
          </cell>
          <cell r="CZ91">
            <v>0</v>
          </cell>
          <cell r="DA91">
            <v>0</v>
          </cell>
          <cell r="DB91">
            <v>0</v>
          </cell>
          <cell r="DC91">
            <v>0</v>
          </cell>
          <cell r="DD91">
            <v>0</v>
          </cell>
          <cell r="DE91">
            <v>0</v>
          </cell>
          <cell r="DF91">
            <v>0</v>
          </cell>
          <cell r="DG91">
            <v>0</v>
          </cell>
          <cell r="DH91" t="str">
            <v/>
          </cell>
          <cell r="DJ91">
            <v>0</v>
          </cell>
          <cell r="DK91">
            <v>0</v>
          </cell>
          <cell r="DL91">
            <v>0</v>
          </cell>
          <cell r="DM91">
            <v>0</v>
          </cell>
          <cell r="DN91">
            <v>0</v>
          </cell>
          <cell r="DO91">
            <v>0</v>
          </cell>
          <cell r="DP91">
            <v>0</v>
          </cell>
          <cell r="DQ91">
            <v>0</v>
          </cell>
          <cell r="DR91" t="str">
            <v/>
          </cell>
          <cell r="DT91">
            <v>0</v>
          </cell>
          <cell r="DU91">
            <v>0</v>
          </cell>
          <cell r="DV91">
            <v>0</v>
          </cell>
          <cell r="DW91">
            <v>0</v>
          </cell>
          <cell r="DX91">
            <v>0</v>
          </cell>
          <cell r="DY91">
            <v>0</v>
          </cell>
          <cell r="DZ91">
            <v>0</v>
          </cell>
          <cell r="EA91">
            <v>0</v>
          </cell>
          <cell r="EB91" t="str">
            <v/>
          </cell>
          <cell r="ED91">
            <v>0</v>
          </cell>
          <cell r="EE91">
            <v>0</v>
          </cell>
          <cell r="EF91">
            <v>0</v>
          </cell>
          <cell r="EG91">
            <v>0</v>
          </cell>
          <cell r="EH91">
            <v>0</v>
          </cell>
          <cell r="EI91">
            <v>0</v>
          </cell>
          <cell r="EJ91">
            <v>0</v>
          </cell>
          <cell r="EK91">
            <v>0</v>
          </cell>
          <cell r="EL91" t="str">
            <v/>
          </cell>
          <cell r="EN91">
            <v>0</v>
          </cell>
          <cell r="EO91">
            <v>0</v>
          </cell>
          <cell r="EP91">
            <v>0</v>
          </cell>
          <cell r="EQ91">
            <v>0</v>
          </cell>
          <cell r="ER91">
            <v>0</v>
          </cell>
          <cell r="ES91">
            <v>0</v>
          </cell>
          <cell r="ET91">
            <v>0</v>
          </cell>
          <cell r="EU91">
            <v>0</v>
          </cell>
          <cell r="EV91" t="str">
            <v/>
          </cell>
          <cell r="EX91">
            <v>0</v>
          </cell>
          <cell r="EY91">
            <v>0</v>
          </cell>
          <cell r="EZ91">
            <v>0</v>
          </cell>
          <cell r="FA91">
            <v>0</v>
          </cell>
          <cell r="FB91">
            <v>0</v>
          </cell>
          <cell r="FC91">
            <v>0</v>
          </cell>
          <cell r="FD91">
            <v>0</v>
          </cell>
          <cell r="FE91">
            <v>0</v>
          </cell>
          <cell r="FF91" t="str">
            <v/>
          </cell>
          <cell r="FH91">
            <v>0</v>
          </cell>
          <cell r="FI91">
            <v>0</v>
          </cell>
          <cell r="FJ91">
            <v>0</v>
          </cell>
          <cell r="FK91">
            <v>0</v>
          </cell>
          <cell r="FL91">
            <v>0</v>
          </cell>
          <cell r="FM91">
            <v>0</v>
          </cell>
          <cell r="FN91">
            <v>0</v>
          </cell>
          <cell r="FO91">
            <v>0</v>
          </cell>
          <cell r="FR91">
            <v>0</v>
          </cell>
          <cell r="FS91">
            <v>0</v>
          </cell>
          <cell r="FT91">
            <v>0</v>
          </cell>
          <cell r="FU91">
            <v>0</v>
          </cell>
          <cell r="FV91">
            <v>0</v>
          </cell>
          <cell r="FW91">
            <v>0</v>
          </cell>
          <cell r="FX91">
            <v>0</v>
          </cell>
          <cell r="FY91">
            <v>0</v>
          </cell>
          <cell r="GB91">
            <v>0</v>
          </cell>
          <cell r="GC91">
            <v>0</v>
          </cell>
          <cell r="GD91">
            <v>0</v>
          </cell>
          <cell r="GE91">
            <v>0</v>
          </cell>
          <cell r="GF91">
            <v>0</v>
          </cell>
          <cell r="GG91">
            <v>0</v>
          </cell>
          <cell r="GH91">
            <v>0</v>
          </cell>
          <cell r="GI91">
            <v>0</v>
          </cell>
          <cell r="GL91">
            <v>0</v>
          </cell>
          <cell r="GM91">
            <v>0</v>
          </cell>
          <cell r="GN91">
            <v>0</v>
          </cell>
          <cell r="GO91">
            <v>0</v>
          </cell>
          <cell r="GP91">
            <v>0</v>
          </cell>
          <cell r="GQ91">
            <v>0</v>
          </cell>
          <cell r="GR91">
            <v>0</v>
          </cell>
          <cell r="GS91">
            <v>0</v>
          </cell>
          <cell r="GU91" t="str">
            <v>Chocolat Chaud</v>
          </cell>
        </row>
        <row r="92">
          <cell r="E92" t="str">
            <v>Clafouti Aux Cerises</v>
          </cell>
          <cell r="F92" t="str">
            <v>Nettoyez vos cerises et équeutez-les. Déposez les dans les ramequins sur 2 couches.
Préchauffez votre four à 180°C.
Préparez votre appareil à clafoutis. Battez vos œufs en omelette. Ajoutez-y le sucre, le sucre vanillé, la farine, mélangez bien, puis le beurre fondu et légèrement refroidi. Et enfin le lait.
Répartissez l’appareil dans les 4 ramequins et enfournez à four chaud pour 25 minutes de cuisson. Laissez refroidir et saupoudrez de sucre glace.</v>
          </cell>
          <cell r="G92" t="str">
            <v xml:space="preserve">Remplacez les cerises par d'autres fruits: pomme, poire, etc.
</v>
          </cell>
          <cell r="H92">
            <v>249.99999999999997</v>
          </cell>
          <cell r="I92">
            <v>9.98</v>
          </cell>
          <cell r="J92">
            <v>9.75</v>
          </cell>
          <cell r="K92">
            <v>29.935000000000002</v>
          </cell>
          <cell r="L92" t="str">
            <v>Cerise</v>
          </cell>
          <cell r="M92">
            <v>50</v>
          </cell>
          <cell r="N92">
            <v>37</v>
          </cell>
          <cell r="O92">
            <v>0.65</v>
          </cell>
          <cell r="P92">
            <v>0.25</v>
          </cell>
          <cell r="Q92">
            <v>7.65</v>
          </cell>
          <cell r="R92">
            <v>74</v>
          </cell>
          <cell r="S92">
            <v>1.3</v>
          </cell>
          <cell r="T92">
            <v>0.5</v>
          </cell>
          <cell r="U92">
            <v>15.3</v>
          </cell>
          <cell r="V92" t="str">
            <v>Œuf</v>
          </cell>
          <cell r="W92">
            <v>50</v>
          </cell>
          <cell r="X92">
            <v>71</v>
          </cell>
          <cell r="Y92">
            <v>5.95</v>
          </cell>
          <cell r="Z92">
            <v>5.15</v>
          </cell>
          <cell r="AA92">
            <v>0.15</v>
          </cell>
          <cell r="AB92">
            <v>142</v>
          </cell>
          <cell r="AC92">
            <v>11.9</v>
          </cell>
          <cell r="AD92">
            <v>10.3</v>
          </cell>
          <cell r="AE92">
            <v>0.3</v>
          </cell>
          <cell r="AF92" t="str">
            <v>Sucre Roux</v>
          </cell>
          <cell r="AG92">
            <v>10</v>
          </cell>
          <cell r="AH92">
            <v>39</v>
          </cell>
          <cell r="AI92">
            <v>0</v>
          </cell>
          <cell r="AJ92">
            <v>0</v>
          </cell>
          <cell r="AK92">
            <v>9.76</v>
          </cell>
          <cell r="AL92">
            <v>390</v>
          </cell>
          <cell r="AM92">
            <v>0</v>
          </cell>
          <cell r="AN92">
            <v>0</v>
          </cell>
          <cell r="AO92">
            <v>97.6</v>
          </cell>
          <cell r="AP92" t="str">
            <v>Farine</v>
          </cell>
          <cell r="AQ92">
            <v>10</v>
          </cell>
          <cell r="AR92">
            <v>34.4</v>
          </cell>
          <cell r="AS92">
            <v>1.22</v>
          </cell>
          <cell r="AT92">
            <v>0.13</v>
          </cell>
          <cell r="AU92">
            <v>6.89</v>
          </cell>
          <cell r="AV92">
            <v>344</v>
          </cell>
          <cell r="AW92">
            <v>12.2</v>
          </cell>
          <cell r="AX92">
            <v>1.3</v>
          </cell>
          <cell r="AY92">
            <v>68.900000000000006</v>
          </cell>
          <cell r="AZ92" t="str">
            <v>Lait Protéiné</v>
          </cell>
          <cell r="BA92">
            <v>30</v>
          </cell>
          <cell r="BB92">
            <v>11.7</v>
          </cell>
          <cell r="BC92">
            <v>2.1</v>
          </cell>
          <cell r="BD92">
            <v>0.03</v>
          </cell>
          <cell r="BE92">
            <v>0.75</v>
          </cell>
          <cell r="BF92">
            <v>39</v>
          </cell>
          <cell r="BG92">
            <v>7</v>
          </cell>
          <cell r="BH92">
            <v>0.1</v>
          </cell>
          <cell r="BI92">
            <v>2.5</v>
          </cell>
          <cell r="BJ92" t="str">
            <v>Beurre</v>
          </cell>
          <cell r="BK92">
            <v>5</v>
          </cell>
          <cell r="BL92">
            <v>37.299999999999997</v>
          </cell>
          <cell r="BM92">
            <v>3.5000000000000003E-2</v>
          </cell>
          <cell r="BN92">
            <v>4.1150000000000002</v>
          </cell>
          <cell r="BO92">
            <v>3.5000000000000003E-2</v>
          </cell>
          <cell r="BP92">
            <v>746</v>
          </cell>
          <cell r="BQ92">
            <v>0.7</v>
          </cell>
          <cell r="BR92">
            <v>82.3</v>
          </cell>
          <cell r="BS92">
            <v>0.7</v>
          </cell>
          <cell r="BT92" t="str">
            <v>Sucre Vanillé</v>
          </cell>
          <cell r="BU92">
            <v>5</v>
          </cell>
          <cell r="BV92">
            <v>19.600000000000001</v>
          </cell>
          <cell r="BW92">
            <v>2.5000000000000001E-2</v>
          </cell>
          <cell r="BX92">
            <v>7.4999999999999997E-2</v>
          </cell>
          <cell r="BY92">
            <v>4.7</v>
          </cell>
          <cell r="BZ92">
            <v>392</v>
          </cell>
          <cell r="CA92">
            <v>0.5</v>
          </cell>
          <cell r="CB92">
            <v>1.5</v>
          </cell>
          <cell r="CC92">
            <v>94</v>
          </cell>
          <cell r="CD92" t="str">
            <v>Sucre Glace (Facultatif)</v>
          </cell>
          <cell r="CF92">
            <v>0</v>
          </cell>
          <cell r="CG92">
            <v>0</v>
          </cell>
          <cell r="CH92">
            <v>0</v>
          </cell>
          <cell r="CI92">
            <v>0</v>
          </cell>
          <cell r="CJ92">
            <v>0</v>
          </cell>
          <cell r="CK92">
            <v>0</v>
          </cell>
          <cell r="CL92">
            <v>0</v>
          </cell>
          <cell r="CM92">
            <v>0</v>
          </cell>
          <cell r="CN92" t="str">
            <v/>
          </cell>
          <cell r="CP92">
            <v>0</v>
          </cell>
          <cell r="CQ92">
            <v>0</v>
          </cell>
          <cell r="CR92">
            <v>0</v>
          </cell>
          <cell r="CS92">
            <v>0</v>
          </cell>
          <cell r="CT92">
            <v>0</v>
          </cell>
          <cell r="CU92">
            <v>0</v>
          </cell>
          <cell r="CV92">
            <v>0</v>
          </cell>
          <cell r="CW92">
            <v>0</v>
          </cell>
          <cell r="CX92" t="str">
            <v/>
          </cell>
          <cell r="CZ92">
            <v>0</v>
          </cell>
          <cell r="DA92">
            <v>0</v>
          </cell>
          <cell r="DB92">
            <v>0</v>
          </cell>
          <cell r="DC92">
            <v>0</v>
          </cell>
          <cell r="DD92">
            <v>0</v>
          </cell>
          <cell r="DE92">
            <v>0</v>
          </cell>
          <cell r="DF92">
            <v>0</v>
          </cell>
          <cell r="DG92">
            <v>0</v>
          </cell>
          <cell r="DH92" t="str">
            <v/>
          </cell>
          <cell r="DJ92">
            <v>0</v>
          </cell>
          <cell r="DK92">
            <v>0</v>
          </cell>
          <cell r="DL92">
            <v>0</v>
          </cell>
          <cell r="DM92">
            <v>0</v>
          </cell>
          <cell r="DN92">
            <v>0</v>
          </cell>
          <cell r="DO92">
            <v>0</v>
          </cell>
          <cell r="DP92">
            <v>0</v>
          </cell>
          <cell r="DQ92">
            <v>0</v>
          </cell>
          <cell r="DR92" t="str">
            <v/>
          </cell>
          <cell r="DT92">
            <v>0</v>
          </cell>
          <cell r="DU92">
            <v>0</v>
          </cell>
          <cell r="DV92">
            <v>0</v>
          </cell>
          <cell r="DW92">
            <v>0</v>
          </cell>
          <cell r="DX92">
            <v>0</v>
          </cell>
          <cell r="DY92">
            <v>0</v>
          </cell>
          <cell r="DZ92">
            <v>0</v>
          </cell>
          <cell r="EA92">
            <v>0</v>
          </cell>
          <cell r="EB92" t="str">
            <v/>
          </cell>
          <cell r="ED92">
            <v>0</v>
          </cell>
          <cell r="EE92">
            <v>0</v>
          </cell>
          <cell r="EF92">
            <v>0</v>
          </cell>
          <cell r="EG92">
            <v>0</v>
          </cell>
          <cell r="EH92">
            <v>0</v>
          </cell>
          <cell r="EI92">
            <v>0</v>
          </cell>
          <cell r="EJ92">
            <v>0</v>
          </cell>
          <cell r="EK92">
            <v>0</v>
          </cell>
          <cell r="EL92" t="str">
            <v/>
          </cell>
          <cell r="EN92">
            <v>0</v>
          </cell>
          <cell r="EO92">
            <v>0</v>
          </cell>
          <cell r="EP92">
            <v>0</v>
          </cell>
          <cell r="EQ92">
            <v>0</v>
          </cell>
          <cell r="ER92">
            <v>0</v>
          </cell>
          <cell r="ES92">
            <v>0</v>
          </cell>
          <cell r="ET92">
            <v>0</v>
          </cell>
          <cell r="EU92">
            <v>0</v>
          </cell>
          <cell r="EV92" t="str">
            <v/>
          </cell>
          <cell r="EX92">
            <v>0</v>
          </cell>
          <cell r="EY92">
            <v>0</v>
          </cell>
          <cell r="EZ92">
            <v>0</v>
          </cell>
          <cell r="FA92">
            <v>0</v>
          </cell>
          <cell r="FB92">
            <v>0</v>
          </cell>
          <cell r="FC92">
            <v>0</v>
          </cell>
          <cell r="FD92">
            <v>0</v>
          </cell>
          <cell r="FE92">
            <v>0</v>
          </cell>
          <cell r="FF92" t="str">
            <v/>
          </cell>
          <cell r="FH92">
            <v>0</v>
          </cell>
          <cell r="FI92">
            <v>0</v>
          </cell>
          <cell r="FJ92">
            <v>0</v>
          </cell>
          <cell r="FK92">
            <v>0</v>
          </cell>
          <cell r="FL92">
            <v>0</v>
          </cell>
          <cell r="FM92">
            <v>0</v>
          </cell>
          <cell r="FN92">
            <v>0</v>
          </cell>
          <cell r="FO92">
            <v>0</v>
          </cell>
          <cell r="FR92">
            <v>0</v>
          </cell>
          <cell r="FS92">
            <v>0</v>
          </cell>
          <cell r="FT92">
            <v>0</v>
          </cell>
          <cell r="FU92">
            <v>0</v>
          </cell>
          <cell r="FV92">
            <v>0</v>
          </cell>
          <cell r="FW92">
            <v>0</v>
          </cell>
          <cell r="FX92">
            <v>0</v>
          </cell>
          <cell r="FY92">
            <v>0</v>
          </cell>
          <cell r="GB92">
            <v>0</v>
          </cell>
          <cell r="GC92">
            <v>0</v>
          </cell>
          <cell r="GD92">
            <v>0</v>
          </cell>
          <cell r="GE92">
            <v>0</v>
          </cell>
          <cell r="GF92">
            <v>0</v>
          </cell>
          <cell r="GG92">
            <v>0</v>
          </cell>
          <cell r="GH92">
            <v>0</v>
          </cell>
          <cell r="GI92">
            <v>0</v>
          </cell>
          <cell r="GL92">
            <v>0</v>
          </cell>
          <cell r="GM92">
            <v>0</v>
          </cell>
          <cell r="GN92">
            <v>0</v>
          </cell>
          <cell r="GO92">
            <v>0</v>
          </cell>
          <cell r="GP92">
            <v>0</v>
          </cell>
          <cell r="GQ92">
            <v>0</v>
          </cell>
          <cell r="GR92">
            <v>0</v>
          </cell>
          <cell r="GS92">
            <v>0</v>
          </cell>
          <cell r="GU92" t="str">
            <v>Clafouti Aux Cerises</v>
          </cell>
        </row>
        <row r="93">
          <cell r="E93" t="str">
            <v>Clafouti Aux Pommes</v>
          </cell>
          <cell r="F93" t="str">
            <v>Dans un saladier, versez la farine, le sucre et l'œuf. Mélangez puis ajouter le lait petit à petit.
Épluchez et laver la pomme, puis la coupez en petits cubes.
Dans un plat à gratin individuel, disposez les bouts de pommes afin qu'il recouvre toute la surface du moule. Attention: ne pas en superposer 
Recouvrir du mélange, puis enfournez le tout à 200°C au moins 30 mn (surveiller la cuisson !).</v>
          </cell>
          <cell r="H93">
            <v>298.7</v>
          </cell>
          <cell r="I93">
            <v>13.469999999999999</v>
          </cell>
          <cell r="J93">
            <v>5.95</v>
          </cell>
          <cell r="K93">
            <v>45.87</v>
          </cell>
          <cell r="L93" t="str">
            <v>Lait Protéiné</v>
          </cell>
          <cell r="M93">
            <v>50</v>
          </cell>
          <cell r="N93">
            <v>19.5</v>
          </cell>
          <cell r="O93">
            <v>3.5</v>
          </cell>
          <cell r="P93">
            <v>0.05</v>
          </cell>
          <cell r="Q93">
            <v>1.25</v>
          </cell>
          <cell r="R93">
            <v>39</v>
          </cell>
          <cell r="S93">
            <v>7</v>
          </cell>
          <cell r="T93">
            <v>0.1</v>
          </cell>
          <cell r="U93">
            <v>2.5</v>
          </cell>
          <cell r="V93" t="str">
            <v>Pomme</v>
          </cell>
          <cell r="W93">
            <v>120</v>
          </cell>
          <cell r="X93">
            <v>66</v>
          </cell>
          <cell r="Y93">
            <v>0.36</v>
          </cell>
          <cell r="Z93">
            <v>0.36</v>
          </cell>
          <cell r="AA93">
            <v>14.04</v>
          </cell>
          <cell r="AB93">
            <v>55</v>
          </cell>
          <cell r="AC93">
            <v>0.3</v>
          </cell>
          <cell r="AD93">
            <v>0.3</v>
          </cell>
          <cell r="AE93">
            <v>11.7</v>
          </cell>
          <cell r="AF93" t="str">
            <v>Farine</v>
          </cell>
          <cell r="AG93">
            <v>30</v>
          </cell>
          <cell r="AH93">
            <v>103.2</v>
          </cell>
          <cell r="AI93">
            <v>3.66</v>
          </cell>
          <cell r="AJ93">
            <v>0.39</v>
          </cell>
          <cell r="AK93">
            <v>20.67</v>
          </cell>
          <cell r="AL93">
            <v>344</v>
          </cell>
          <cell r="AM93">
            <v>12.2</v>
          </cell>
          <cell r="AN93">
            <v>1.3</v>
          </cell>
          <cell r="AO93">
            <v>68.900000000000006</v>
          </cell>
          <cell r="AP93" t="str">
            <v>Œuf</v>
          </cell>
          <cell r="AQ93">
            <v>50</v>
          </cell>
          <cell r="AR93">
            <v>71</v>
          </cell>
          <cell r="AS93">
            <v>5.95</v>
          </cell>
          <cell r="AT93">
            <v>5.15</v>
          </cell>
          <cell r="AU93">
            <v>0.15</v>
          </cell>
          <cell r="AV93">
            <v>142</v>
          </cell>
          <cell r="AW93">
            <v>11.9</v>
          </cell>
          <cell r="AX93">
            <v>10.3</v>
          </cell>
          <cell r="AY93">
            <v>0.3</v>
          </cell>
          <cell r="AZ93" t="str">
            <v>Sucre Roux</v>
          </cell>
          <cell r="BA93">
            <v>10</v>
          </cell>
          <cell r="BB93">
            <v>39</v>
          </cell>
          <cell r="BC93">
            <v>0</v>
          </cell>
          <cell r="BD93">
            <v>0</v>
          </cell>
          <cell r="BE93">
            <v>9.76</v>
          </cell>
          <cell r="BF93">
            <v>390</v>
          </cell>
          <cell r="BG93">
            <v>0</v>
          </cell>
          <cell r="BH93">
            <v>0</v>
          </cell>
          <cell r="BI93">
            <v>97.6</v>
          </cell>
          <cell r="BJ93" t="str">
            <v/>
          </cell>
          <cell r="BL93">
            <v>0</v>
          </cell>
          <cell r="BM93">
            <v>0</v>
          </cell>
          <cell r="BN93">
            <v>0</v>
          </cell>
          <cell r="BO93">
            <v>0</v>
          </cell>
          <cell r="BP93">
            <v>0</v>
          </cell>
          <cell r="BQ93">
            <v>0</v>
          </cell>
          <cell r="BR93">
            <v>0</v>
          </cell>
          <cell r="BS93">
            <v>0</v>
          </cell>
          <cell r="BT93" t="str">
            <v/>
          </cell>
          <cell r="BV93">
            <v>0</v>
          </cell>
          <cell r="BW93">
            <v>0</v>
          </cell>
          <cell r="BX93">
            <v>0</v>
          </cell>
          <cell r="BY93">
            <v>0</v>
          </cell>
          <cell r="BZ93">
            <v>0</v>
          </cell>
          <cell r="CA93">
            <v>0</v>
          </cell>
          <cell r="CB93">
            <v>0</v>
          </cell>
          <cell r="CC93">
            <v>0</v>
          </cell>
          <cell r="CD93" t="str">
            <v/>
          </cell>
          <cell r="CF93">
            <v>0</v>
          </cell>
          <cell r="CG93">
            <v>0</v>
          </cell>
          <cell r="CH93">
            <v>0</v>
          </cell>
          <cell r="CI93">
            <v>0</v>
          </cell>
          <cell r="CJ93">
            <v>0</v>
          </cell>
          <cell r="CK93">
            <v>0</v>
          </cell>
          <cell r="CL93">
            <v>0</v>
          </cell>
          <cell r="CM93">
            <v>0</v>
          </cell>
          <cell r="CN93" t="str">
            <v/>
          </cell>
          <cell r="CP93">
            <v>0</v>
          </cell>
          <cell r="CQ93">
            <v>0</v>
          </cell>
          <cell r="CR93">
            <v>0</v>
          </cell>
          <cell r="CS93">
            <v>0</v>
          </cell>
          <cell r="CT93">
            <v>0</v>
          </cell>
          <cell r="CU93">
            <v>0</v>
          </cell>
          <cell r="CV93">
            <v>0</v>
          </cell>
          <cell r="CW93">
            <v>0</v>
          </cell>
          <cell r="CX93" t="str">
            <v/>
          </cell>
          <cell r="CZ93">
            <v>0</v>
          </cell>
          <cell r="DA93">
            <v>0</v>
          </cell>
          <cell r="DB93">
            <v>0</v>
          </cell>
          <cell r="DC93">
            <v>0</v>
          </cell>
          <cell r="DD93">
            <v>0</v>
          </cell>
          <cell r="DE93">
            <v>0</v>
          </cell>
          <cell r="DF93">
            <v>0</v>
          </cell>
          <cell r="DG93">
            <v>0</v>
          </cell>
          <cell r="DH93" t="str">
            <v/>
          </cell>
          <cell r="DJ93">
            <v>0</v>
          </cell>
          <cell r="DK93">
            <v>0</v>
          </cell>
          <cell r="DL93">
            <v>0</v>
          </cell>
          <cell r="DM93">
            <v>0</v>
          </cell>
          <cell r="DN93">
            <v>0</v>
          </cell>
          <cell r="DO93">
            <v>0</v>
          </cell>
          <cell r="DP93">
            <v>0</v>
          </cell>
          <cell r="DQ93">
            <v>0</v>
          </cell>
          <cell r="DR93" t="str">
            <v/>
          </cell>
          <cell r="DT93">
            <v>0</v>
          </cell>
          <cell r="DU93">
            <v>0</v>
          </cell>
          <cell r="DV93">
            <v>0</v>
          </cell>
          <cell r="DW93">
            <v>0</v>
          </cell>
          <cell r="DX93">
            <v>0</v>
          </cell>
          <cell r="DY93">
            <v>0</v>
          </cell>
          <cell r="DZ93">
            <v>0</v>
          </cell>
          <cell r="EA93">
            <v>0</v>
          </cell>
          <cell r="EB93" t="str">
            <v/>
          </cell>
          <cell r="ED93">
            <v>0</v>
          </cell>
          <cell r="EE93">
            <v>0</v>
          </cell>
          <cell r="EF93">
            <v>0</v>
          </cell>
          <cell r="EG93">
            <v>0</v>
          </cell>
          <cell r="EH93">
            <v>0</v>
          </cell>
          <cell r="EI93">
            <v>0</v>
          </cell>
          <cell r="EJ93">
            <v>0</v>
          </cell>
          <cell r="EK93">
            <v>0</v>
          </cell>
          <cell r="EL93" t="str">
            <v/>
          </cell>
          <cell r="EN93">
            <v>0</v>
          </cell>
          <cell r="EO93">
            <v>0</v>
          </cell>
          <cell r="EP93">
            <v>0</v>
          </cell>
          <cell r="EQ93">
            <v>0</v>
          </cell>
          <cell r="ER93">
            <v>0</v>
          </cell>
          <cell r="ES93">
            <v>0</v>
          </cell>
          <cell r="ET93">
            <v>0</v>
          </cell>
          <cell r="EU93">
            <v>0</v>
          </cell>
          <cell r="EV93" t="str">
            <v/>
          </cell>
          <cell r="EX93">
            <v>0</v>
          </cell>
          <cell r="EY93">
            <v>0</v>
          </cell>
          <cell r="EZ93">
            <v>0</v>
          </cell>
          <cell r="FA93">
            <v>0</v>
          </cell>
          <cell r="FB93">
            <v>0</v>
          </cell>
          <cell r="FC93">
            <v>0</v>
          </cell>
          <cell r="FD93">
            <v>0</v>
          </cell>
          <cell r="FE93">
            <v>0</v>
          </cell>
          <cell r="FF93" t="str">
            <v/>
          </cell>
          <cell r="FH93">
            <v>0</v>
          </cell>
          <cell r="FI93">
            <v>0</v>
          </cell>
          <cell r="FJ93">
            <v>0</v>
          </cell>
          <cell r="FK93">
            <v>0</v>
          </cell>
          <cell r="FL93">
            <v>0</v>
          </cell>
          <cell r="FM93">
            <v>0</v>
          </cell>
          <cell r="FN93">
            <v>0</v>
          </cell>
          <cell r="FO93">
            <v>0</v>
          </cell>
          <cell r="FR93">
            <v>0</v>
          </cell>
          <cell r="FS93">
            <v>0</v>
          </cell>
          <cell r="FT93">
            <v>0</v>
          </cell>
          <cell r="FU93">
            <v>0</v>
          </cell>
          <cell r="FV93">
            <v>0</v>
          </cell>
          <cell r="FW93">
            <v>0</v>
          </cell>
          <cell r="FX93">
            <v>0</v>
          </cell>
          <cell r="FY93">
            <v>0</v>
          </cell>
          <cell r="GB93">
            <v>0</v>
          </cell>
          <cell r="GC93">
            <v>0</v>
          </cell>
          <cell r="GD93">
            <v>0</v>
          </cell>
          <cell r="GE93">
            <v>0</v>
          </cell>
          <cell r="GF93">
            <v>0</v>
          </cell>
          <cell r="GG93">
            <v>0</v>
          </cell>
          <cell r="GH93">
            <v>0</v>
          </cell>
          <cell r="GI93">
            <v>0</v>
          </cell>
          <cell r="GL93">
            <v>0</v>
          </cell>
          <cell r="GM93">
            <v>0</v>
          </cell>
          <cell r="GN93">
            <v>0</v>
          </cell>
          <cell r="GO93">
            <v>0</v>
          </cell>
          <cell r="GP93">
            <v>0</v>
          </cell>
          <cell r="GQ93">
            <v>0</v>
          </cell>
          <cell r="GR93">
            <v>0</v>
          </cell>
          <cell r="GS93">
            <v>0</v>
          </cell>
          <cell r="GU93" t="str">
            <v>Clafouti Aux Pommes</v>
          </cell>
        </row>
        <row r="94">
          <cell r="E94" t="str">
            <v>Clafouti Léger</v>
          </cell>
          <cell r="F94" t="str">
            <v>Dans une terrine, travaillez le jaune d’œuf et le sucre glace avec les fouets du batteur électrique, jusqu’à ce que la masse blanchisse.
Bien mélanger la maïzena, le séré et le kirsch, incorporez à l’appareil précédent.
Montez le blancs en neige avec le sel, incorporez délicatement au mélange en soulevant la masse, incorporez délicatement les cerises dénoyautées, versez dans les tasses graissées, décorez.
Cuisson: env. 20 min dans la moitié inférieure du four préchauffé à 200°C. 
Retirez les clafoutis, laisser tiédir avant de servir.</v>
          </cell>
          <cell r="H94">
            <v>212.2</v>
          </cell>
          <cell r="I94">
            <v>11.09</v>
          </cell>
          <cell r="J94">
            <v>5.73</v>
          </cell>
          <cell r="K94">
            <v>41.27</v>
          </cell>
          <cell r="L94" t="str">
            <v>Œuf</v>
          </cell>
          <cell r="M94">
            <v>50</v>
          </cell>
          <cell r="N94">
            <v>71</v>
          </cell>
          <cell r="O94">
            <v>5.95</v>
          </cell>
          <cell r="P94">
            <v>5.15</v>
          </cell>
          <cell r="Q94">
            <v>0.15</v>
          </cell>
          <cell r="R94">
            <v>142</v>
          </cell>
          <cell r="S94">
            <v>11.9</v>
          </cell>
          <cell r="T94">
            <v>10.3</v>
          </cell>
          <cell r="U94">
            <v>0.3</v>
          </cell>
          <cell r="X94">
            <v>0</v>
          </cell>
          <cell r="Y94">
            <v>0</v>
          </cell>
          <cell r="Z94">
            <v>0</v>
          </cell>
          <cell r="AA94">
            <v>0</v>
          </cell>
          <cell r="AB94">
            <v>0</v>
          </cell>
          <cell r="AC94">
            <v>0</v>
          </cell>
          <cell r="AD94">
            <v>0</v>
          </cell>
          <cell r="AE94">
            <v>0</v>
          </cell>
          <cell r="AF94" t="str">
            <v>Sucre Glace</v>
          </cell>
          <cell r="AG94">
            <v>10</v>
          </cell>
          <cell r="AH94">
            <v>40</v>
          </cell>
          <cell r="AI94">
            <v>0</v>
          </cell>
          <cell r="AJ94">
            <v>0</v>
          </cell>
          <cell r="AK94">
            <v>10</v>
          </cell>
          <cell r="AL94">
            <v>400</v>
          </cell>
          <cell r="AM94">
            <v>0</v>
          </cell>
          <cell r="AN94">
            <v>0</v>
          </cell>
          <cell r="AO94">
            <v>100</v>
          </cell>
          <cell r="AP94" t="str">
            <v>Maïzena</v>
          </cell>
          <cell r="AQ94">
            <v>20</v>
          </cell>
          <cell r="AR94">
            <v>20</v>
          </cell>
          <cell r="AS94">
            <v>0.1</v>
          </cell>
          <cell r="AT94">
            <v>0.1</v>
          </cell>
          <cell r="AU94">
            <v>17.2</v>
          </cell>
          <cell r="AV94">
            <v>100</v>
          </cell>
          <cell r="AW94">
            <v>0.5</v>
          </cell>
          <cell r="AX94">
            <v>0.5</v>
          </cell>
          <cell r="AY94">
            <v>86</v>
          </cell>
          <cell r="AZ94" t="str">
            <v>Séré Maigre</v>
          </cell>
          <cell r="BA94">
            <v>40</v>
          </cell>
          <cell r="BB94">
            <v>22</v>
          </cell>
          <cell r="BC94">
            <v>4</v>
          </cell>
          <cell r="BD94">
            <v>0.08</v>
          </cell>
          <cell r="BE94">
            <v>1.68</v>
          </cell>
          <cell r="BF94">
            <v>55</v>
          </cell>
          <cell r="BG94">
            <v>10</v>
          </cell>
          <cell r="BH94">
            <v>0.2</v>
          </cell>
          <cell r="BI94">
            <v>4.2</v>
          </cell>
          <cell r="BJ94" t="str">
            <v>Kirsch (Facultatif) 1 Cuillère À Soupe</v>
          </cell>
          <cell r="BL94">
            <v>0</v>
          </cell>
          <cell r="BM94">
            <v>0</v>
          </cell>
          <cell r="BN94">
            <v>0</v>
          </cell>
          <cell r="BO94">
            <v>0</v>
          </cell>
          <cell r="BP94">
            <v>0</v>
          </cell>
          <cell r="BQ94">
            <v>0</v>
          </cell>
          <cell r="BR94">
            <v>0</v>
          </cell>
          <cell r="BS94">
            <v>0</v>
          </cell>
          <cell r="BV94">
            <v>0</v>
          </cell>
          <cell r="BW94">
            <v>0</v>
          </cell>
          <cell r="BX94">
            <v>0</v>
          </cell>
          <cell r="BY94">
            <v>0</v>
          </cell>
          <cell r="BZ94">
            <v>0</v>
          </cell>
          <cell r="CA94">
            <v>0</v>
          </cell>
          <cell r="CB94">
            <v>0</v>
          </cell>
          <cell r="CC94">
            <v>0</v>
          </cell>
          <cell r="CD94" t="str">
            <v>Sel</v>
          </cell>
          <cell r="CF94">
            <v>0</v>
          </cell>
          <cell r="CG94">
            <v>0</v>
          </cell>
          <cell r="CH94">
            <v>0</v>
          </cell>
          <cell r="CI94">
            <v>0</v>
          </cell>
          <cell r="CJ94">
            <v>0</v>
          </cell>
          <cell r="CK94">
            <v>0</v>
          </cell>
          <cell r="CL94">
            <v>0</v>
          </cell>
          <cell r="CM94">
            <v>0</v>
          </cell>
          <cell r="CN94" t="str">
            <v>Cerise</v>
          </cell>
          <cell r="CO94">
            <v>80</v>
          </cell>
          <cell r="CP94">
            <v>59.2</v>
          </cell>
          <cell r="CQ94">
            <v>1.04</v>
          </cell>
          <cell r="CR94">
            <v>0.4</v>
          </cell>
          <cell r="CS94">
            <v>12.24</v>
          </cell>
          <cell r="CT94">
            <v>74</v>
          </cell>
          <cell r="CU94">
            <v>1.3</v>
          </cell>
          <cell r="CV94">
            <v>0.5</v>
          </cell>
          <cell r="CW94">
            <v>15.3</v>
          </cell>
          <cell r="CX94" t="str">
            <v/>
          </cell>
          <cell r="CZ94">
            <v>0</v>
          </cell>
          <cell r="DA94">
            <v>0</v>
          </cell>
          <cell r="DB94">
            <v>0</v>
          </cell>
          <cell r="DC94">
            <v>0</v>
          </cell>
          <cell r="DD94">
            <v>0</v>
          </cell>
          <cell r="DE94">
            <v>0</v>
          </cell>
          <cell r="DF94">
            <v>0</v>
          </cell>
          <cell r="DG94">
            <v>0</v>
          </cell>
          <cell r="DH94" t="str">
            <v/>
          </cell>
          <cell r="DJ94">
            <v>0</v>
          </cell>
          <cell r="DK94">
            <v>0</v>
          </cell>
          <cell r="DL94">
            <v>0</v>
          </cell>
          <cell r="DM94">
            <v>0</v>
          </cell>
          <cell r="DN94">
            <v>0</v>
          </cell>
          <cell r="DO94">
            <v>0</v>
          </cell>
          <cell r="DP94">
            <v>0</v>
          </cell>
          <cell r="DQ94">
            <v>0</v>
          </cell>
          <cell r="DR94" t="str">
            <v/>
          </cell>
          <cell r="DT94">
            <v>0</v>
          </cell>
          <cell r="DU94">
            <v>0</v>
          </cell>
          <cell r="DV94">
            <v>0</v>
          </cell>
          <cell r="DW94">
            <v>0</v>
          </cell>
          <cell r="DX94">
            <v>0</v>
          </cell>
          <cell r="DY94">
            <v>0</v>
          </cell>
          <cell r="DZ94">
            <v>0</v>
          </cell>
          <cell r="EA94">
            <v>0</v>
          </cell>
          <cell r="EB94" t="str">
            <v/>
          </cell>
          <cell r="ED94">
            <v>0</v>
          </cell>
          <cell r="EE94">
            <v>0</v>
          </cell>
          <cell r="EF94">
            <v>0</v>
          </cell>
          <cell r="EG94">
            <v>0</v>
          </cell>
          <cell r="EH94">
            <v>0</v>
          </cell>
          <cell r="EI94">
            <v>0</v>
          </cell>
          <cell r="EJ94">
            <v>0</v>
          </cell>
          <cell r="EK94">
            <v>0</v>
          </cell>
          <cell r="EL94" t="str">
            <v/>
          </cell>
          <cell r="EN94">
            <v>0</v>
          </cell>
          <cell r="EO94">
            <v>0</v>
          </cell>
          <cell r="EP94">
            <v>0</v>
          </cell>
          <cell r="EQ94">
            <v>0</v>
          </cell>
          <cell r="ER94">
            <v>0</v>
          </cell>
          <cell r="ES94">
            <v>0</v>
          </cell>
          <cell r="ET94">
            <v>0</v>
          </cell>
          <cell r="EU94">
            <v>0</v>
          </cell>
          <cell r="EV94" t="str">
            <v/>
          </cell>
          <cell r="EX94">
            <v>0</v>
          </cell>
          <cell r="EY94">
            <v>0</v>
          </cell>
          <cell r="EZ94">
            <v>0</v>
          </cell>
          <cell r="FA94">
            <v>0</v>
          </cell>
          <cell r="FB94">
            <v>0</v>
          </cell>
          <cell r="FC94">
            <v>0</v>
          </cell>
          <cell r="FD94">
            <v>0</v>
          </cell>
          <cell r="FE94">
            <v>0</v>
          </cell>
          <cell r="FF94" t="str">
            <v/>
          </cell>
          <cell r="FH94">
            <v>0</v>
          </cell>
          <cell r="FI94">
            <v>0</v>
          </cell>
          <cell r="FJ94">
            <v>0</v>
          </cell>
          <cell r="FK94">
            <v>0</v>
          </cell>
          <cell r="FL94">
            <v>0</v>
          </cell>
          <cell r="FM94">
            <v>0</v>
          </cell>
          <cell r="FN94">
            <v>0</v>
          </cell>
          <cell r="FO94">
            <v>0</v>
          </cell>
          <cell r="FR94">
            <v>0</v>
          </cell>
          <cell r="FS94">
            <v>0</v>
          </cell>
          <cell r="FT94">
            <v>0</v>
          </cell>
          <cell r="FU94">
            <v>0</v>
          </cell>
          <cell r="FV94">
            <v>0</v>
          </cell>
          <cell r="FW94">
            <v>0</v>
          </cell>
          <cell r="FX94">
            <v>0</v>
          </cell>
          <cell r="FY94">
            <v>0</v>
          </cell>
          <cell r="GB94">
            <v>0</v>
          </cell>
          <cell r="GC94">
            <v>0</v>
          </cell>
          <cell r="GD94">
            <v>0</v>
          </cell>
          <cell r="GE94">
            <v>0</v>
          </cell>
          <cell r="GF94">
            <v>0</v>
          </cell>
          <cell r="GG94">
            <v>0</v>
          </cell>
          <cell r="GH94">
            <v>0</v>
          </cell>
          <cell r="GI94">
            <v>0</v>
          </cell>
          <cell r="GL94">
            <v>0</v>
          </cell>
          <cell r="GM94">
            <v>0</v>
          </cell>
          <cell r="GN94">
            <v>0</v>
          </cell>
          <cell r="GO94">
            <v>0</v>
          </cell>
          <cell r="GP94">
            <v>0</v>
          </cell>
          <cell r="GQ94">
            <v>0</v>
          </cell>
          <cell r="GR94">
            <v>0</v>
          </cell>
          <cell r="GS94">
            <v>0</v>
          </cell>
          <cell r="GU94" t="str">
            <v>Clafouti Léger</v>
          </cell>
        </row>
        <row r="95">
          <cell r="E95" t="str">
            <v>Clafouti Léger 2</v>
          </cell>
          <cell r="F95" t="str">
            <v>Lavez et dénoyautez les cerises puis les réserver.
Préchauffez votre four à 210°C (thermostat 7).
Dans un saladier, battre les œufs entiers avec les sucres jusqu'à ce que le mélange blanchisse. Ajoutez ensuite la maïzena et battre le fromage blanc avant de l'incorporer à la préparation.
Bien mélanger jusqu'à ce qu'elle soit bien lisse, puis ajouter les cerises dénoyautées.
Verser le tout dans un moule à manqué beurré, puis enfourner pendant 45 min à four chaud.
Déguster tiède ou froid.
Les cerises peuvent être remplacées par d'autres fruits</v>
          </cell>
          <cell r="H95">
            <v>269.8</v>
          </cell>
          <cell r="I95">
            <v>13.015000000000001</v>
          </cell>
          <cell r="J95">
            <v>10.825000000000001</v>
          </cell>
          <cell r="K95">
            <v>35.6</v>
          </cell>
          <cell r="L95" t="str">
            <v>Cerise</v>
          </cell>
          <cell r="M95">
            <v>80</v>
          </cell>
          <cell r="N95">
            <v>59.2</v>
          </cell>
          <cell r="O95">
            <v>1.04</v>
          </cell>
          <cell r="P95">
            <v>0.4</v>
          </cell>
          <cell r="Q95">
            <v>12.24</v>
          </cell>
          <cell r="R95">
            <v>74</v>
          </cell>
          <cell r="S95">
            <v>1.3</v>
          </cell>
          <cell r="T95">
            <v>0.5</v>
          </cell>
          <cell r="U95">
            <v>15.3</v>
          </cell>
          <cell r="X95">
            <v>0</v>
          </cell>
          <cell r="Y95">
            <v>0</v>
          </cell>
          <cell r="Z95">
            <v>0</v>
          </cell>
          <cell r="AA95">
            <v>0</v>
          </cell>
          <cell r="AB95">
            <v>0</v>
          </cell>
          <cell r="AC95">
            <v>0</v>
          </cell>
          <cell r="AD95">
            <v>0</v>
          </cell>
          <cell r="AE95">
            <v>0</v>
          </cell>
          <cell r="AF95" t="str">
            <v>Sucre Vanillé</v>
          </cell>
          <cell r="AG95">
            <v>5</v>
          </cell>
          <cell r="AH95">
            <v>19.600000000000001</v>
          </cell>
          <cell r="AI95">
            <v>2.5000000000000001E-2</v>
          </cell>
          <cell r="AJ95">
            <v>7.4999999999999997E-2</v>
          </cell>
          <cell r="AK95">
            <v>4.7</v>
          </cell>
          <cell r="AL95">
            <v>392</v>
          </cell>
          <cell r="AM95">
            <v>0.5</v>
          </cell>
          <cell r="AN95">
            <v>1.5</v>
          </cell>
          <cell r="AO95">
            <v>94</v>
          </cell>
          <cell r="AP95" t="str">
            <v>Sucre Roux</v>
          </cell>
          <cell r="AQ95">
            <v>10</v>
          </cell>
          <cell r="AR95">
            <v>39</v>
          </cell>
          <cell r="AS95">
            <v>0</v>
          </cell>
          <cell r="AT95">
            <v>0</v>
          </cell>
          <cell r="AU95">
            <v>9.76</v>
          </cell>
          <cell r="AV95">
            <v>390</v>
          </cell>
          <cell r="AW95">
            <v>0</v>
          </cell>
          <cell r="AX95">
            <v>0</v>
          </cell>
          <cell r="AY95">
            <v>97.6</v>
          </cell>
          <cell r="AZ95" t="str">
            <v>Maïzena</v>
          </cell>
          <cell r="BA95">
            <v>10</v>
          </cell>
          <cell r="BB95">
            <v>10</v>
          </cell>
          <cell r="BC95">
            <v>0.05</v>
          </cell>
          <cell r="BD95">
            <v>0.05</v>
          </cell>
          <cell r="BE95">
            <v>8.6</v>
          </cell>
          <cell r="BF95">
            <v>100</v>
          </cell>
          <cell r="BG95">
            <v>0.5</v>
          </cell>
          <cell r="BH95">
            <v>0.5</v>
          </cell>
          <cell r="BI95">
            <v>86</v>
          </cell>
          <cell r="BJ95" t="str">
            <v>Œuf</v>
          </cell>
          <cell r="BK95">
            <v>100</v>
          </cell>
          <cell r="BL95">
            <v>142</v>
          </cell>
          <cell r="BM95">
            <v>11.9</v>
          </cell>
          <cell r="BN95">
            <v>10.3</v>
          </cell>
          <cell r="BO95">
            <v>0.3</v>
          </cell>
          <cell r="BP95">
            <v>142</v>
          </cell>
          <cell r="BQ95">
            <v>11.9</v>
          </cell>
          <cell r="BR95">
            <v>10.3</v>
          </cell>
          <cell r="BS95">
            <v>0.3</v>
          </cell>
          <cell r="BT95" t="str">
            <v/>
          </cell>
          <cell r="BV95">
            <v>0</v>
          </cell>
          <cell r="BW95">
            <v>0</v>
          </cell>
          <cell r="BX95">
            <v>0</v>
          </cell>
          <cell r="BY95">
            <v>0</v>
          </cell>
          <cell r="BZ95">
            <v>0</v>
          </cell>
          <cell r="CA95">
            <v>0</v>
          </cell>
          <cell r="CB95">
            <v>0</v>
          </cell>
          <cell r="CC95">
            <v>0</v>
          </cell>
          <cell r="CD95" t="str">
            <v/>
          </cell>
          <cell r="CF95">
            <v>0</v>
          </cell>
          <cell r="CG95">
            <v>0</v>
          </cell>
          <cell r="CH95">
            <v>0</v>
          </cell>
          <cell r="CI95">
            <v>0</v>
          </cell>
          <cell r="CJ95">
            <v>0</v>
          </cell>
          <cell r="CK95">
            <v>0</v>
          </cell>
          <cell r="CL95">
            <v>0</v>
          </cell>
          <cell r="CM95">
            <v>0</v>
          </cell>
          <cell r="CN95" t="str">
            <v/>
          </cell>
          <cell r="CP95">
            <v>0</v>
          </cell>
          <cell r="CQ95">
            <v>0</v>
          </cell>
          <cell r="CR95">
            <v>0</v>
          </cell>
          <cell r="CS95">
            <v>0</v>
          </cell>
          <cell r="CT95">
            <v>0</v>
          </cell>
          <cell r="CU95">
            <v>0</v>
          </cell>
          <cell r="CV95">
            <v>0</v>
          </cell>
          <cell r="CW95">
            <v>0</v>
          </cell>
          <cell r="CX95" t="str">
            <v/>
          </cell>
          <cell r="CZ95">
            <v>0</v>
          </cell>
          <cell r="DA95">
            <v>0</v>
          </cell>
          <cell r="DB95">
            <v>0</v>
          </cell>
          <cell r="DC95">
            <v>0</v>
          </cell>
          <cell r="DD95">
            <v>0</v>
          </cell>
          <cell r="DE95">
            <v>0</v>
          </cell>
          <cell r="DF95">
            <v>0</v>
          </cell>
          <cell r="DG95">
            <v>0</v>
          </cell>
          <cell r="DH95" t="str">
            <v/>
          </cell>
          <cell r="DJ95">
            <v>0</v>
          </cell>
          <cell r="DK95">
            <v>0</v>
          </cell>
          <cell r="DL95">
            <v>0</v>
          </cell>
          <cell r="DM95">
            <v>0</v>
          </cell>
          <cell r="DN95">
            <v>0</v>
          </cell>
          <cell r="DO95">
            <v>0</v>
          </cell>
          <cell r="DP95">
            <v>0</v>
          </cell>
          <cell r="DQ95">
            <v>0</v>
          </cell>
          <cell r="DR95" t="str">
            <v/>
          </cell>
          <cell r="DT95">
            <v>0</v>
          </cell>
          <cell r="DU95">
            <v>0</v>
          </cell>
          <cell r="DV95">
            <v>0</v>
          </cell>
          <cell r="DW95">
            <v>0</v>
          </cell>
          <cell r="DX95">
            <v>0</v>
          </cell>
          <cell r="DY95">
            <v>0</v>
          </cell>
          <cell r="DZ95">
            <v>0</v>
          </cell>
          <cell r="EA95">
            <v>0</v>
          </cell>
          <cell r="EB95" t="str">
            <v/>
          </cell>
          <cell r="ED95">
            <v>0</v>
          </cell>
          <cell r="EE95">
            <v>0</v>
          </cell>
          <cell r="EF95">
            <v>0</v>
          </cell>
          <cell r="EG95">
            <v>0</v>
          </cell>
          <cell r="EH95">
            <v>0</v>
          </cell>
          <cell r="EI95">
            <v>0</v>
          </cell>
          <cell r="EJ95">
            <v>0</v>
          </cell>
          <cell r="EK95">
            <v>0</v>
          </cell>
          <cell r="EL95" t="str">
            <v/>
          </cell>
          <cell r="EN95">
            <v>0</v>
          </cell>
          <cell r="EO95">
            <v>0</v>
          </cell>
          <cell r="EP95">
            <v>0</v>
          </cell>
          <cell r="EQ95">
            <v>0</v>
          </cell>
          <cell r="ER95">
            <v>0</v>
          </cell>
          <cell r="ES95">
            <v>0</v>
          </cell>
          <cell r="ET95">
            <v>0</v>
          </cell>
          <cell r="EU95">
            <v>0</v>
          </cell>
          <cell r="EV95" t="str">
            <v/>
          </cell>
          <cell r="EX95">
            <v>0</v>
          </cell>
          <cell r="EY95">
            <v>0</v>
          </cell>
          <cell r="EZ95">
            <v>0</v>
          </cell>
          <cell r="FA95">
            <v>0</v>
          </cell>
          <cell r="FB95">
            <v>0</v>
          </cell>
          <cell r="FC95">
            <v>0</v>
          </cell>
          <cell r="FD95">
            <v>0</v>
          </cell>
          <cell r="FE95">
            <v>0</v>
          </cell>
          <cell r="FF95" t="str">
            <v/>
          </cell>
          <cell r="FH95">
            <v>0</v>
          </cell>
          <cell r="FI95">
            <v>0</v>
          </cell>
          <cell r="FJ95">
            <v>0</v>
          </cell>
          <cell r="FK95">
            <v>0</v>
          </cell>
          <cell r="FL95">
            <v>0</v>
          </cell>
          <cell r="FM95">
            <v>0</v>
          </cell>
          <cell r="FN95">
            <v>0</v>
          </cell>
          <cell r="FO95">
            <v>0</v>
          </cell>
          <cell r="FR95">
            <v>0</v>
          </cell>
          <cell r="FS95">
            <v>0</v>
          </cell>
          <cell r="FT95">
            <v>0</v>
          </cell>
          <cell r="FU95">
            <v>0</v>
          </cell>
          <cell r="FV95">
            <v>0</v>
          </cell>
          <cell r="FW95">
            <v>0</v>
          </cell>
          <cell r="FX95">
            <v>0</v>
          </cell>
          <cell r="FY95">
            <v>0</v>
          </cell>
          <cell r="GB95">
            <v>0</v>
          </cell>
          <cell r="GC95">
            <v>0</v>
          </cell>
          <cell r="GD95">
            <v>0</v>
          </cell>
          <cell r="GE95">
            <v>0</v>
          </cell>
          <cell r="GF95">
            <v>0</v>
          </cell>
          <cell r="GG95">
            <v>0</v>
          </cell>
          <cell r="GH95">
            <v>0</v>
          </cell>
          <cell r="GI95">
            <v>0</v>
          </cell>
          <cell r="GL95">
            <v>0</v>
          </cell>
          <cell r="GM95">
            <v>0</v>
          </cell>
          <cell r="GN95">
            <v>0</v>
          </cell>
          <cell r="GO95">
            <v>0</v>
          </cell>
          <cell r="GP95">
            <v>0</v>
          </cell>
          <cell r="GQ95">
            <v>0</v>
          </cell>
          <cell r="GR95">
            <v>0</v>
          </cell>
          <cell r="GS95">
            <v>0</v>
          </cell>
          <cell r="GU95" t="str">
            <v>Clafouti Léger 2</v>
          </cell>
        </row>
        <row r="96">
          <cell r="E96" t="str">
            <v>Clémentines Chocolat Et Pistaches</v>
          </cell>
          <cell r="F96" t="str">
            <v>Pelez la clémentine et séparez les quartiers.
Faire fondre le chocolat dans une casserole ou éventuellement au micro-ondes.
Trempez la moitié des quartiers de clémentine dans le chocolat et saupoudrez-les de pistaches concassées.
Laissez le temps au chocolat de durcir.
Servir avec du séré maigre.</v>
          </cell>
          <cell r="H96">
            <v>252.9</v>
          </cell>
          <cell r="I96">
            <v>13.559999999999999</v>
          </cell>
          <cell r="J96">
            <v>11.239999999999998</v>
          </cell>
          <cell r="K96">
            <v>23.639999999999997</v>
          </cell>
          <cell r="L96" t="str">
            <v>Mandarine</v>
          </cell>
          <cell r="M96">
            <v>70</v>
          </cell>
          <cell r="N96">
            <v>32.9</v>
          </cell>
          <cell r="O96">
            <v>0.49</v>
          </cell>
          <cell r="P96">
            <v>0.14000000000000001</v>
          </cell>
          <cell r="Q96">
            <v>7</v>
          </cell>
          <cell r="R96">
            <v>47</v>
          </cell>
          <cell r="S96">
            <v>0.7</v>
          </cell>
          <cell r="T96">
            <v>0.2</v>
          </cell>
          <cell r="U96">
            <v>10</v>
          </cell>
          <cell r="V96" t="str">
            <v>Pistache</v>
          </cell>
          <cell r="W96">
            <v>10</v>
          </cell>
          <cell r="X96">
            <v>58</v>
          </cell>
          <cell r="Y96">
            <v>2.0299999999999998</v>
          </cell>
          <cell r="Z96">
            <v>4.54</v>
          </cell>
          <cell r="AA96">
            <v>1.76</v>
          </cell>
          <cell r="AB96">
            <v>580</v>
          </cell>
          <cell r="AC96">
            <v>20.3</v>
          </cell>
          <cell r="AD96">
            <v>45.4</v>
          </cell>
          <cell r="AE96">
            <v>17.600000000000001</v>
          </cell>
          <cell r="AF96" t="str">
            <v>Chocolat Noir</v>
          </cell>
          <cell r="AG96">
            <v>20</v>
          </cell>
          <cell r="AH96">
            <v>107</v>
          </cell>
          <cell r="AI96">
            <v>1.04</v>
          </cell>
          <cell r="AJ96">
            <v>6.36</v>
          </cell>
          <cell r="AK96">
            <v>10.68</v>
          </cell>
          <cell r="AL96">
            <v>535</v>
          </cell>
          <cell r="AM96">
            <v>5.2</v>
          </cell>
          <cell r="AN96">
            <v>31.8</v>
          </cell>
          <cell r="AO96">
            <v>53.4</v>
          </cell>
          <cell r="AP96" t="str">
            <v>Séré Maigre</v>
          </cell>
          <cell r="AQ96">
            <v>100</v>
          </cell>
          <cell r="AR96">
            <v>55</v>
          </cell>
          <cell r="AS96">
            <v>10</v>
          </cell>
          <cell r="AT96">
            <v>0.2</v>
          </cell>
          <cell r="AU96">
            <v>4.2</v>
          </cell>
          <cell r="AV96">
            <v>55</v>
          </cell>
          <cell r="AW96">
            <v>10</v>
          </cell>
          <cell r="AX96">
            <v>0.2</v>
          </cell>
          <cell r="AY96">
            <v>4.2</v>
          </cell>
          <cell r="AZ96" t="str">
            <v/>
          </cell>
          <cell r="BB96">
            <v>0</v>
          </cell>
          <cell r="BC96">
            <v>0</v>
          </cell>
          <cell r="BD96">
            <v>0</v>
          </cell>
          <cell r="BE96">
            <v>0</v>
          </cell>
          <cell r="BF96">
            <v>0</v>
          </cell>
          <cell r="BG96">
            <v>0</v>
          </cell>
          <cell r="BH96">
            <v>0</v>
          </cell>
          <cell r="BI96">
            <v>0</v>
          </cell>
          <cell r="BJ96" t="str">
            <v/>
          </cell>
          <cell r="BL96">
            <v>0</v>
          </cell>
          <cell r="BM96">
            <v>0</v>
          </cell>
          <cell r="BN96">
            <v>0</v>
          </cell>
          <cell r="BO96">
            <v>0</v>
          </cell>
          <cell r="BP96">
            <v>0</v>
          </cell>
          <cell r="BQ96">
            <v>0</v>
          </cell>
          <cell r="BR96">
            <v>0</v>
          </cell>
          <cell r="BS96">
            <v>0</v>
          </cell>
          <cell r="BT96" t="str">
            <v/>
          </cell>
          <cell r="BV96">
            <v>0</v>
          </cell>
          <cell r="BW96">
            <v>0</v>
          </cell>
          <cell r="BX96">
            <v>0</v>
          </cell>
          <cell r="BY96">
            <v>0</v>
          </cell>
          <cell r="BZ96">
            <v>0</v>
          </cell>
          <cell r="CA96">
            <v>0</v>
          </cell>
          <cell r="CB96">
            <v>0</v>
          </cell>
          <cell r="CC96">
            <v>0</v>
          </cell>
          <cell r="CD96" t="str">
            <v/>
          </cell>
          <cell r="CF96">
            <v>0</v>
          </cell>
          <cell r="CG96">
            <v>0</v>
          </cell>
          <cell r="CH96">
            <v>0</v>
          </cell>
          <cell r="CI96">
            <v>0</v>
          </cell>
          <cell r="CJ96">
            <v>0</v>
          </cell>
          <cell r="CK96">
            <v>0</v>
          </cell>
          <cell r="CL96">
            <v>0</v>
          </cell>
          <cell r="CM96">
            <v>0</v>
          </cell>
          <cell r="CN96" t="str">
            <v/>
          </cell>
          <cell r="CP96">
            <v>0</v>
          </cell>
          <cell r="CQ96">
            <v>0</v>
          </cell>
          <cell r="CR96">
            <v>0</v>
          </cell>
          <cell r="CS96">
            <v>0</v>
          </cell>
          <cell r="CT96">
            <v>0</v>
          </cell>
          <cell r="CU96">
            <v>0</v>
          </cell>
          <cell r="CV96">
            <v>0</v>
          </cell>
          <cell r="CW96">
            <v>0</v>
          </cell>
          <cell r="CX96" t="str">
            <v/>
          </cell>
          <cell r="CZ96">
            <v>0</v>
          </cell>
          <cell r="DA96">
            <v>0</v>
          </cell>
          <cell r="DB96">
            <v>0</v>
          </cell>
          <cell r="DC96">
            <v>0</v>
          </cell>
          <cell r="DD96">
            <v>0</v>
          </cell>
          <cell r="DE96">
            <v>0</v>
          </cell>
          <cell r="DF96">
            <v>0</v>
          </cell>
          <cell r="DG96">
            <v>0</v>
          </cell>
          <cell r="DH96" t="str">
            <v/>
          </cell>
          <cell r="DJ96">
            <v>0</v>
          </cell>
          <cell r="DK96">
            <v>0</v>
          </cell>
          <cell r="DL96">
            <v>0</v>
          </cell>
          <cell r="DM96">
            <v>0</v>
          </cell>
          <cell r="DN96">
            <v>0</v>
          </cell>
          <cell r="DO96">
            <v>0</v>
          </cell>
          <cell r="DP96">
            <v>0</v>
          </cell>
          <cell r="DQ96">
            <v>0</v>
          </cell>
          <cell r="DR96" t="str">
            <v/>
          </cell>
          <cell r="DT96">
            <v>0</v>
          </cell>
          <cell r="DU96">
            <v>0</v>
          </cell>
          <cell r="DV96">
            <v>0</v>
          </cell>
          <cell r="DW96">
            <v>0</v>
          </cell>
          <cell r="DX96">
            <v>0</v>
          </cell>
          <cell r="DY96">
            <v>0</v>
          </cell>
          <cell r="DZ96">
            <v>0</v>
          </cell>
          <cell r="EA96">
            <v>0</v>
          </cell>
          <cell r="EB96" t="str">
            <v/>
          </cell>
          <cell r="ED96">
            <v>0</v>
          </cell>
          <cell r="EE96">
            <v>0</v>
          </cell>
          <cell r="EF96">
            <v>0</v>
          </cell>
          <cell r="EG96">
            <v>0</v>
          </cell>
          <cell r="EH96">
            <v>0</v>
          </cell>
          <cell r="EI96">
            <v>0</v>
          </cell>
          <cell r="EJ96">
            <v>0</v>
          </cell>
          <cell r="EK96">
            <v>0</v>
          </cell>
          <cell r="EL96" t="str">
            <v/>
          </cell>
          <cell r="EN96">
            <v>0</v>
          </cell>
          <cell r="EO96">
            <v>0</v>
          </cell>
          <cell r="EP96">
            <v>0</v>
          </cell>
          <cell r="EQ96">
            <v>0</v>
          </cell>
          <cell r="ER96">
            <v>0</v>
          </cell>
          <cell r="ES96">
            <v>0</v>
          </cell>
          <cell r="ET96">
            <v>0</v>
          </cell>
          <cell r="EU96">
            <v>0</v>
          </cell>
          <cell r="EV96" t="str">
            <v/>
          </cell>
          <cell r="EX96">
            <v>0</v>
          </cell>
          <cell r="EY96">
            <v>0</v>
          </cell>
          <cell r="EZ96">
            <v>0</v>
          </cell>
          <cell r="FA96">
            <v>0</v>
          </cell>
          <cell r="FB96">
            <v>0</v>
          </cell>
          <cell r="FC96">
            <v>0</v>
          </cell>
          <cell r="FD96">
            <v>0</v>
          </cell>
          <cell r="FE96">
            <v>0</v>
          </cell>
          <cell r="FF96" t="str">
            <v/>
          </cell>
          <cell r="FH96">
            <v>0</v>
          </cell>
          <cell r="FI96">
            <v>0</v>
          </cell>
          <cell r="FJ96">
            <v>0</v>
          </cell>
          <cell r="FK96">
            <v>0</v>
          </cell>
          <cell r="FL96">
            <v>0</v>
          </cell>
          <cell r="FM96">
            <v>0</v>
          </cell>
          <cell r="FN96">
            <v>0</v>
          </cell>
          <cell r="FO96">
            <v>0</v>
          </cell>
          <cell r="FR96">
            <v>0</v>
          </cell>
          <cell r="FS96">
            <v>0</v>
          </cell>
          <cell r="FT96">
            <v>0</v>
          </cell>
          <cell r="FU96">
            <v>0</v>
          </cell>
          <cell r="FV96">
            <v>0</v>
          </cell>
          <cell r="FW96">
            <v>0</v>
          </cell>
          <cell r="FX96">
            <v>0</v>
          </cell>
          <cell r="FY96">
            <v>0</v>
          </cell>
          <cell r="GB96">
            <v>0</v>
          </cell>
          <cell r="GC96">
            <v>0</v>
          </cell>
          <cell r="GD96">
            <v>0</v>
          </cell>
          <cell r="GE96">
            <v>0</v>
          </cell>
          <cell r="GF96">
            <v>0</v>
          </cell>
          <cell r="GG96">
            <v>0</v>
          </cell>
          <cell r="GH96">
            <v>0</v>
          </cell>
          <cell r="GI96">
            <v>0</v>
          </cell>
          <cell r="GL96">
            <v>0</v>
          </cell>
          <cell r="GM96">
            <v>0</v>
          </cell>
          <cell r="GN96">
            <v>0</v>
          </cell>
          <cell r="GO96">
            <v>0</v>
          </cell>
          <cell r="GP96">
            <v>0</v>
          </cell>
          <cell r="GQ96">
            <v>0</v>
          </cell>
          <cell r="GR96">
            <v>0</v>
          </cell>
          <cell r="GS96">
            <v>0</v>
          </cell>
          <cell r="GU96" t="str">
            <v>Clémentines Chocolat Et Pistaches</v>
          </cell>
        </row>
        <row r="97">
          <cell r="E97" t="str">
            <v>Cloud Eggs Et Fromage</v>
          </cell>
          <cell r="F97" t="str">
            <v>Préchauffez votre four à 180°C.
Séparez le blanc du jaune des œufs en faisant attention à ne pas casser les jaunes.
Hachez finement l'oignon vert et le bacon. Réservez une cuillère à soupe de chaque.
Dans un mixeur, battez le blanc des œufs en neige. Puis mélangez l'oignon vert et l'emmental aux blancs.
Placez quatre tas de mixture aux œufs sur une plaque de cuisson recouverte de papier sulfurisé puits, à l'aide d'une cuillère, creusez un petit puis au milieu de chacun.
Cuisez le blanc des œufs au four pendant environ 3 minutes.
Retirez la plaque de cuisson du four puis placez un jaune d’œuf dans chacun des puits. Laissez cuire pendant encore 3 minutes. Assurez-vous que les blancs ne deviennent pas noirs.
Saupoudrez l’œuf du reste de l'oignon vert et les lardons</v>
          </cell>
          <cell r="H97">
            <v>239.85000000000002</v>
          </cell>
          <cell r="I97">
            <v>19.3215</v>
          </cell>
          <cell r="J97">
            <v>17.7195</v>
          </cell>
          <cell r="K97">
            <v>0.7420000000000001</v>
          </cell>
          <cell r="L97" t="str">
            <v>Œuf</v>
          </cell>
          <cell r="M97">
            <v>100</v>
          </cell>
          <cell r="N97">
            <v>142</v>
          </cell>
          <cell r="O97">
            <v>11.9</v>
          </cell>
          <cell r="P97">
            <v>10.3</v>
          </cell>
          <cell r="Q97">
            <v>0.3</v>
          </cell>
          <cell r="R97">
            <v>142</v>
          </cell>
          <cell r="S97">
            <v>11.9</v>
          </cell>
          <cell r="T97">
            <v>10.3</v>
          </cell>
          <cell r="U97">
            <v>0.3</v>
          </cell>
          <cell r="V97" t="str">
            <v>Oignon Vert</v>
          </cell>
          <cell r="W97">
            <v>5</v>
          </cell>
          <cell r="X97">
            <v>1.6</v>
          </cell>
          <cell r="Y97">
            <v>9.1499999999999998E-2</v>
          </cell>
          <cell r="Z97">
            <v>9.4999999999999998E-3</v>
          </cell>
          <cell r="AA97">
            <v>0.36700000000000005</v>
          </cell>
          <cell r="AB97">
            <v>32</v>
          </cell>
          <cell r="AC97">
            <v>1.83</v>
          </cell>
          <cell r="AD97">
            <v>0.19</v>
          </cell>
          <cell r="AE97">
            <v>7.34</v>
          </cell>
          <cell r="AF97" t="str">
            <v>Lardon</v>
          </cell>
          <cell r="AG97">
            <v>10</v>
          </cell>
          <cell r="AH97">
            <v>32.200000000000003</v>
          </cell>
          <cell r="AI97">
            <v>1.78</v>
          </cell>
          <cell r="AJ97">
            <v>2.76</v>
          </cell>
          <cell r="AK97">
            <v>0.06</v>
          </cell>
          <cell r="AL97">
            <v>322</v>
          </cell>
          <cell r="AM97">
            <v>17.8</v>
          </cell>
          <cell r="AN97">
            <v>27.6</v>
          </cell>
          <cell r="AO97">
            <v>0.6</v>
          </cell>
          <cell r="AP97" t="str">
            <v>Emmental</v>
          </cell>
          <cell r="AQ97">
            <v>15</v>
          </cell>
          <cell r="AR97">
            <v>64.05</v>
          </cell>
          <cell r="AS97">
            <v>5.55</v>
          </cell>
          <cell r="AT97">
            <v>4.6500000000000004</v>
          </cell>
          <cell r="AU97">
            <v>1.4999999999999999E-2</v>
          </cell>
          <cell r="AV97">
            <v>427</v>
          </cell>
          <cell r="AW97">
            <v>37</v>
          </cell>
          <cell r="AX97">
            <v>31</v>
          </cell>
          <cell r="AY97">
            <v>0.1</v>
          </cell>
          <cell r="AZ97" t="str">
            <v>Sel &amp; Poivre</v>
          </cell>
          <cell r="BB97">
            <v>0</v>
          </cell>
          <cell r="BC97">
            <v>0</v>
          </cell>
          <cell r="BD97">
            <v>0</v>
          </cell>
          <cell r="BE97">
            <v>0</v>
          </cell>
          <cell r="BF97">
            <v>0</v>
          </cell>
          <cell r="BG97">
            <v>0</v>
          </cell>
          <cell r="BH97">
            <v>0</v>
          </cell>
          <cell r="BI97">
            <v>0</v>
          </cell>
          <cell r="BJ97" t="str">
            <v/>
          </cell>
          <cell r="BL97">
            <v>0</v>
          </cell>
          <cell r="BM97">
            <v>0</v>
          </cell>
          <cell r="BN97">
            <v>0</v>
          </cell>
          <cell r="BO97">
            <v>0</v>
          </cell>
          <cell r="BP97">
            <v>0</v>
          </cell>
          <cell r="BQ97">
            <v>0</v>
          </cell>
          <cell r="BR97">
            <v>0</v>
          </cell>
          <cell r="BS97">
            <v>0</v>
          </cell>
          <cell r="BT97" t="str">
            <v/>
          </cell>
          <cell r="BV97">
            <v>0</v>
          </cell>
          <cell r="BW97">
            <v>0</v>
          </cell>
          <cell r="BX97">
            <v>0</v>
          </cell>
          <cell r="BY97">
            <v>0</v>
          </cell>
          <cell r="BZ97">
            <v>0</v>
          </cell>
          <cell r="CA97">
            <v>0</v>
          </cell>
          <cell r="CB97">
            <v>0</v>
          </cell>
          <cell r="CC97">
            <v>0</v>
          </cell>
          <cell r="CD97" t="str">
            <v/>
          </cell>
          <cell r="CF97">
            <v>0</v>
          </cell>
          <cell r="CG97">
            <v>0</v>
          </cell>
          <cell r="CH97">
            <v>0</v>
          </cell>
          <cell r="CI97">
            <v>0</v>
          </cell>
          <cell r="CJ97">
            <v>0</v>
          </cell>
          <cell r="CK97">
            <v>0</v>
          </cell>
          <cell r="CL97">
            <v>0</v>
          </cell>
          <cell r="CM97">
            <v>0</v>
          </cell>
          <cell r="CN97" t="str">
            <v/>
          </cell>
          <cell r="CP97">
            <v>0</v>
          </cell>
          <cell r="CQ97">
            <v>0</v>
          </cell>
          <cell r="CR97">
            <v>0</v>
          </cell>
          <cell r="CS97">
            <v>0</v>
          </cell>
          <cell r="CT97">
            <v>0</v>
          </cell>
          <cell r="CU97">
            <v>0</v>
          </cell>
          <cell r="CV97">
            <v>0</v>
          </cell>
          <cell r="CW97">
            <v>0</v>
          </cell>
          <cell r="CX97" t="str">
            <v/>
          </cell>
          <cell r="CZ97">
            <v>0</v>
          </cell>
          <cell r="DA97">
            <v>0</v>
          </cell>
          <cell r="DB97">
            <v>0</v>
          </cell>
          <cell r="DC97">
            <v>0</v>
          </cell>
          <cell r="DD97">
            <v>0</v>
          </cell>
          <cell r="DE97">
            <v>0</v>
          </cell>
          <cell r="DF97">
            <v>0</v>
          </cell>
          <cell r="DG97">
            <v>0</v>
          </cell>
          <cell r="DH97" t="str">
            <v/>
          </cell>
          <cell r="DJ97">
            <v>0</v>
          </cell>
          <cell r="DK97">
            <v>0</v>
          </cell>
          <cell r="DL97">
            <v>0</v>
          </cell>
          <cell r="DM97">
            <v>0</v>
          </cell>
          <cell r="DN97">
            <v>0</v>
          </cell>
          <cell r="DO97">
            <v>0</v>
          </cell>
          <cell r="DP97">
            <v>0</v>
          </cell>
          <cell r="DQ97">
            <v>0</v>
          </cell>
          <cell r="DR97" t="str">
            <v/>
          </cell>
          <cell r="DT97">
            <v>0</v>
          </cell>
          <cell r="DU97">
            <v>0</v>
          </cell>
          <cell r="DV97">
            <v>0</v>
          </cell>
          <cell r="DW97">
            <v>0</v>
          </cell>
          <cell r="DX97">
            <v>0</v>
          </cell>
          <cell r="DY97">
            <v>0</v>
          </cell>
          <cell r="DZ97">
            <v>0</v>
          </cell>
          <cell r="EA97">
            <v>0</v>
          </cell>
          <cell r="EB97" t="str">
            <v/>
          </cell>
          <cell r="ED97">
            <v>0</v>
          </cell>
          <cell r="EE97">
            <v>0</v>
          </cell>
          <cell r="EF97">
            <v>0</v>
          </cell>
          <cell r="EG97">
            <v>0</v>
          </cell>
          <cell r="EH97">
            <v>0</v>
          </cell>
          <cell r="EI97">
            <v>0</v>
          </cell>
          <cell r="EJ97">
            <v>0</v>
          </cell>
          <cell r="EK97">
            <v>0</v>
          </cell>
          <cell r="EL97" t="str">
            <v/>
          </cell>
          <cell r="EN97">
            <v>0</v>
          </cell>
          <cell r="EO97">
            <v>0</v>
          </cell>
          <cell r="EP97">
            <v>0</v>
          </cell>
          <cell r="EQ97">
            <v>0</v>
          </cell>
          <cell r="ER97">
            <v>0</v>
          </cell>
          <cell r="ES97">
            <v>0</v>
          </cell>
          <cell r="ET97">
            <v>0</v>
          </cell>
          <cell r="EU97">
            <v>0</v>
          </cell>
          <cell r="EV97" t="str">
            <v/>
          </cell>
          <cell r="EX97">
            <v>0</v>
          </cell>
          <cell r="EY97">
            <v>0</v>
          </cell>
          <cell r="EZ97">
            <v>0</v>
          </cell>
          <cell r="FA97">
            <v>0</v>
          </cell>
          <cell r="FB97">
            <v>0</v>
          </cell>
          <cell r="FC97">
            <v>0</v>
          </cell>
          <cell r="FD97">
            <v>0</v>
          </cell>
          <cell r="FE97">
            <v>0</v>
          </cell>
          <cell r="FF97" t="str">
            <v/>
          </cell>
          <cell r="FH97">
            <v>0</v>
          </cell>
          <cell r="FI97">
            <v>0</v>
          </cell>
          <cell r="FJ97">
            <v>0</v>
          </cell>
          <cell r="FK97">
            <v>0</v>
          </cell>
          <cell r="FL97">
            <v>0</v>
          </cell>
          <cell r="FM97">
            <v>0</v>
          </cell>
          <cell r="FN97">
            <v>0</v>
          </cell>
          <cell r="FO97">
            <v>0</v>
          </cell>
          <cell r="FR97">
            <v>0</v>
          </cell>
          <cell r="FS97">
            <v>0</v>
          </cell>
          <cell r="FT97">
            <v>0</v>
          </cell>
          <cell r="FU97">
            <v>0</v>
          </cell>
          <cell r="FV97">
            <v>0</v>
          </cell>
          <cell r="FW97">
            <v>0</v>
          </cell>
          <cell r="FX97">
            <v>0</v>
          </cell>
          <cell r="FY97">
            <v>0</v>
          </cell>
          <cell r="GB97">
            <v>0</v>
          </cell>
          <cell r="GC97">
            <v>0</v>
          </cell>
          <cell r="GD97">
            <v>0</v>
          </cell>
          <cell r="GE97">
            <v>0</v>
          </cell>
          <cell r="GF97">
            <v>0</v>
          </cell>
          <cell r="GG97">
            <v>0</v>
          </cell>
          <cell r="GH97">
            <v>0</v>
          </cell>
          <cell r="GI97">
            <v>0</v>
          </cell>
          <cell r="GL97">
            <v>0</v>
          </cell>
          <cell r="GM97">
            <v>0</v>
          </cell>
          <cell r="GN97">
            <v>0</v>
          </cell>
          <cell r="GO97">
            <v>0</v>
          </cell>
          <cell r="GP97">
            <v>0</v>
          </cell>
          <cell r="GQ97">
            <v>0</v>
          </cell>
          <cell r="GR97">
            <v>0</v>
          </cell>
          <cell r="GS97">
            <v>0</v>
          </cell>
          <cell r="GU97" t="str">
            <v>Cloud Eggs Et Fromage</v>
          </cell>
        </row>
        <row r="98">
          <cell r="E98" t="str">
            <v>Cocktail Crevettes Et Avocat</v>
          </cell>
          <cell r="F98" t="str">
            <v xml:space="preserve">Vider l'avocat et garde la peau.
Découpez l'avocat et les tomates en petits cubes.
Dans un bol, mélangez l’avocat, les crevettes et quelques dés de tomates avec le ketchup et la mayonnaise.
Ajoutez le tout dans la peau de l’avocat gardée de côté.
</v>
          </cell>
          <cell r="H98">
            <v>301.5</v>
          </cell>
          <cell r="I98">
            <v>17.329999999999998</v>
          </cell>
          <cell r="J98">
            <v>10.99</v>
          </cell>
          <cell r="K98">
            <v>8.8000000000000007</v>
          </cell>
          <cell r="L98" t="str">
            <v>Crevette</v>
          </cell>
          <cell r="M98">
            <v>120</v>
          </cell>
          <cell r="N98">
            <v>67.2</v>
          </cell>
          <cell r="O98">
            <v>13.68</v>
          </cell>
          <cell r="P98">
            <v>0.72</v>
          </cell>
          <cell r="Q98">
            <v>1.44</v>
          </cell>
          <cell r="R98">
            <v>56</v>
          </cell>
          <cell r="S98">
            <v>11.4</v>
          </cell>
          <cell r="T98">
            <v>0.6</v>
          </cell>
          <cell r="U98">
            <v>1.2</v>
          </cell>
          <cell r="V98" t="str">
            <v>Avocat</v>
          </cell>
          <cell r="W98">
            <v>70</v>
          </cell>
          <cell r="X98">
            <v>100.8</v>
          </cell>
          <cell r="Y98">
            <v>1.26</v>
          </cell>
          <cell r="Z98">
            <v>9.94</v>
          </cell>
          <cell r="AA98">
            <v>0.56000000000000005</v>
          </cell>
          <cell r="AB98">
            <v>144</v>
          </cell>
          <cell r="AC98">
            <v>1.8</v>
          </cell>
          <cell r="AD98">
            <v>14.2</v>
          </cell>
          <cell r="AE98">
            <v>0.8</v>
          </cell>
          <cell r="AF98" t="str">
            <v>Tomate</v>
          </cell>
          <cell r="AG98">
            <v>100</v>
          </cell>
          <cell r="AH98">
            <v>21</v>
          </cell>
          <cell r="AI98">
            <v>0.8</v>
          </cell>
          <cell r="AJ98">
            <v>0.3</v>
          </cell>
          <cell r="AK98">
            <v>3.2</v>
          </cell>
          <cell r="AL98">
            <v>21</v>
          </cell>
          <cell r="AM98">
            <v>0.8</v>
          </cell>
          <cell r="AN98">
            <v>0.3</v>
          </cell>
          <cell r="AO98">
            <v>3.2</v>
          </cell>
          <cell r="AP98" t="str">
            <v>Heinz Ketchup Light -50% Sel &amp; Sucre</v>
          </cell>
          <cell r="AQ98">
            <v>30</v>
          </cell>
          <cell r="AR98">
            <v>19.2</v>
          </cell>
          <cell r="AS98">
            <v>0.42</v>
          </cell>
          <cell r="AT98">
            <v>0.03</v>
          </cell>
          <cell r="AU98">
            <v>3.6</v>
          </cell>
          <cell r="AV98">
            <v>64</v>
          </cell>
          <cell r="AW98">
            <v>1.4</v>
          </cell>
          <cell r="AX98">
            <v>0.1</v>
          </cell>
          <cell r="AY98">
            <v>12</v>
          </cell>
          <cell r="AZ98" t="str">
            <v>Mayonnaise Light</v>
          </cell>
          <cell r="BA98">
            <v>30</v>
          </cell>
          <cell r="BB98">
            <v>93.3</v>
          </cell>
          <cell r="BC98">
            <v>1.17</v>
          </cell>
          <cell r="BD98">
            <v>0</v>
          </cell>
          <cell r="BE98">
            <v>0</v>
          </cell>
          <cell r="BF98">
            <v>311</v>
          </cell>
          <cell r="BG98">
            <v>3.9</v>
          </cell>
          <cell r="BH98">
            <v>0</v>
          </cell>
          <cell r="BI98">
            <v>0</v>
          </cell>
          <cell r="BJ98" t="str">
            <v/>
          </cell>
          <cell r="BL98">
            <v>0</v>
          </cell>
          <cell r="BM98">
            <v>0</v>
          </cell>
          <cell r="BN98">
            <v>0</v>
          </cell>
          <cell r="BO98">
            <v>0</v>
          </cell>
          <cell r="BP98">
            <v>0</v>
          </cell>
          <cell r="BQ98">
            <v>0</v>
          </cell>
          <cell r="BR98">
            <v>0</v>
          </cell>
          <cell r="BS98">
            <v>0</v>
          </cell>
          <cell r="BT98" t="str">
            <v/>
          </cell>
          <cell r="BV98">
            <v>0</v>
          </cell>
          <cell r="BW98">
            <v>0</v>
          </cell>
          <cell r="BX98">
            <v>0</v>
          </cell>
          <cell r="BY98">
            <v>0</v>
          </cell>
          <cell r="BZ98">
            <v>0</v>
          </cell>
          <cell r="CA98">
            <v>0</v>
          </cell>
          <cell r="CB98">
            <v>0</v>
          </cell>
          <cell r="CC98">
            <v>0</v>
          </cell>
          <cell r="CD98" t="str">
            <v/>
          </cell>
          <cell r="CF98">
            <v>0</v>
          </cell>
          <cell r="CG98">
            <v>0</v>
          </cell>
          <cell r="CH98">
            <v>0</v>
          </cell>
          <cell r="CI98">
            <v>0</v>
          </cell>
          <cell r="CJ98">
            <v>0</v>
          </cell>
          <cell r="CK98">
            <v>0</v>
          </cell>
          <cell r="CL98">
            <v>0</v>
          </cell>
          <cell r="CM98">
            <v>0</v>
          </cell>
          <cell r="CN98" t="str">
            <v/>
          </cell>
          <cell r="CP98">
            <v>0</v>
          </cell>
          <cell r="CQ98">
            <v>0</v>
          </cell>
          <cell r="CR98">
            <v>0</v>
          </cell>
          <cell r="CS98">
            <v>0</v>
          </cell>
          <cell r="CT98">
            <v>0</v>
          </cell>
          <cell r="CU98">
            <v>0</v>
          </cell>
          <cell r="CV98">
            <v>0</v>
          </cell>
          <cell r="CW98">
            <v>0</v>
          </cell>
          <cell r="CX98" t="str">
            <v/>
          </cell>
          <cell r="CZ98">
            <v>0</v>
          </cell>
          <cell r="DA98">
            <v>0</v>
          </cell>
          <cell r="DB98">
            <v>0</v>
          </cell>
          <cell r="DC98">
            <v>0</v>
          </cell>
          <cell r="DD98">
            <v>0</v>
          </cell>
          <cell r="DE98">
            <v>0</v>
          </cell>
          <cell r="DF98">
            <v>0</v>
          </cell>
          <cell r="DG98">
            <v>0</v>
          </cell>
          <cell r="DH98" t="str">
            <v/>
          </cell>
          <cell r="DJ98">
            <v>0</v>
          </cell>
          <cell r="DK98">
            <v>0</v>
          </cell>
          <cell r="DL98">
            <v>0</v>
          </cell>
          <cell r="DM98">
            <v>0</v>
          </cell>
          <cell r="DN98">
            <v>0</v>
          </cell>
          <cell r="DO98">
            <v>0</v>
          </cell>
          <cell r="DP98">
            <v>0</v>
          </cell>
          <cell r="DQ98">
            <v>0</v>
          </cell>
          <cell r="DR98" t="str">
            <v/>
          </cell>
          <cell r="DT98">
            <v>0</v>
          </cell>
          <cell r="DU98">
            <v>0</v>
          </cell>
          <cell r="DV98">
            <v>0</v>
          </cell>
          <cell r="DW98">
            <v>0</v>
          </cell>
          <cell r="DX98">
            <v>0</v>
          </cell>
          <cell r="DY98">
            <v>0</v>
          </cell>
          <cell r="DZ98">
            <v>0</v>
          </cell>
          <cell r="EA98">
            <v>0</v>
          </cell>
          <cell r="EB98" t="str">
            <v/>
          </cell>
          <cell r="ED98">
            <v>0</v>
          </cell>
          <cell r="EE98">
            <v>0</v>
          </cell>
          <cell r="EF98">
            <v>0</v>
          </cell>
          <cell r="EG98">
            <v>0</v>
          </cell>
          <cell r="EH98">
            <v>0</v>
          </cell>
          <cell r="EI98">
            <v>0</v>
          </cell>
          <cell r="EJ98">
            <v>0</v>
          </cell>
          <cell r="EK98">
            <v>0</v>
          </cell>
          <cell r="EL98" t="str">
            <v/>
          </cell>
          <cell r="EN98">
            <v>0</v>
          </cell>
          <cell r="EO98">
            <v>0</v>
          </cell>
          <cell r="EP98">
            <v>0</v>
          </cell>
          <cell r="EQ98">
            <v>0</v>
          </cell>
          <cell r="ER98">
            <v>0</v>
          </cell>
          <cell r="ES98">
            <v>0</v>
          </cell>
          <cell r="ET98">
            <v>0</v>
          </cell>
          <cell r="EU98">
            <v>0</v>
          </cell>
          <cell r="EV98" t="str">
            <v/>
          </cell>
          <cell r="EX98">
            <v>0</v>
          </cell>
          <cell r="EY98">
            <v>0</v>
          </cell>
          <cell r="EZ98">
            <v>0</v>
          </cell>
          <cell r="FA98">
            <v>0</v>
          </cell>
          <cell r="FB98">
            <v>0</v>
          </cell>
          <cell r="FC98">
            <v>0</v>
          </cell>
          <cell r="FD98">
            <v>0</v>
          </cell>
          <cell r="FE98">
            <v>0</v>
          </cell>
          <cell r="FF98" t="str">
            <v/>
          </cell>
          <cell r="FH98">
            <v>0</v>
          </cell>
          <cell r="FI98">
            <v>0</v>
          </cell>
          <cell r="FJ98">
            <v>0</v>
          </cell>
          <cell r="FK98">
            <v>0</v>
          </cell>
          <cell r="FL98">
            <v>0</v>
          </cell>
          <cell r="FM98">
            <v>0</v>
          </cell>
          <cell r="FN98">
            <v>0</v>
          </cell>
          <cell r="FO98">
            <v>0</v>
          </cell>
          <cell r="FR98">
            <v>0</v>
          </cell>
          <cell r="FS98">
            <v>0</v>
          </cell>
          <cell r="FT98">
            <v>0</v>
          </cell>
          <cell r="FU98">
            <v>0</v>
          </cell>
          <cell r="FV98">
            <v>0</v>
          </cell>
          <cell r="FW98">
            <v>0</v>
          </cell>
          <cell r="FX98">
            <v>0</v>
          </cell>
          <cell r="FY98">
            <v>0</v>
          </cell>
          <cell r="GB98">
            <v>0</v>
          </cell>
          <cell r="GC98">
            <v>0</v>
          </cell>
          <cell r="GD98">
            <v>0</v>
          </cell>
          <cell r="GE98">
            <v>0</v>
          </cell>
          <cell r="GF98">
            <v>0</v>
          </cell>
          <cell r="GG98">
            <v>0</v>
          </cell>
          <cell r="GH98">
            <v>0</v>
          </cell>
          <cell r="GI98">
            <v>0</v>
          </cell>
          <cell r="GL98">
            <v>0</v>
          </cell>
          <cell r="GM98">
            <v>0</v>
          </cell>
          <cell r="GN98">
            <v>0</v>
          </cell>
          <cell r="GO98">
            <v>0</v>
          </cell>
          <cell r="GP98">
            <v>0</v>
          </cell>
          <cell r="GQ98">
            <v>0</v>
          </cell>
          <cell r="GR98">
            <v>0</v>
          </cell>
          <cell r="GS98">
            <v>0</v>
          </cell>
          <cell r="GU98" t="str">
            <v>Cocktail Crevettes Et Avocat</v>
          </cell>
        </row>
        <row r="99">
          <cell r="E99" t="str">
            <v>Collation Express 1</v>
          </cell>
          <cell r="F99" t="str">
            <v>Pas de recettes</v>
          </cell>
          <cell r="H99">
            <v>219.8</v>
          </cell>
          <cell r="I99">
            <v>6.66</v>
          </cell>
          <cell r="J99">
            <v>15.17</v>
          </cell>
          <cell r="K99">
            <v>11.2</v>
          </cell>
          <cell r="L99" t="str">
            <v>compote de pomme</v>
          </cell>
          <cell r="M99">
            <v>100</v>
          </cell>
          <cell r="N99">
            <v>47</v>
          </cell>
          <cell r="O99">
            <v>0.3</v>
          </cell>
          <cell r="P99">
            <v>0.2</v>
          </cell>
          <cell r="Q99">
            <v>10</v>
          </cell>
          <cell r="R99">
            <v>47</v>
          </cell>
          <cell r="S99">
            <v>0.3</v>
          </cell>
          <cell r="T99">
            <v>0.2</v>
          </cell>
          <cell r="U99">
            <v>10</v>
          </cell>
          <cell r="V99" t="str">
            <v>amande</v>
          </cell>
          <cell r="W99">
            <v>30</v>
          </cell>
          <cell r="X99">
            <v>172.8</v>
          </cell>
          <cell r="Y99">
            <v>6.36</v>
          </cell>
          <cell r="Z99">
            <v>14.97</v>
          </cell>
          <cell r="AA99">
            <v>1.2</v>
          </cell>
          <cell r="AB99">
            <v>576</v>
          </cell>
          <cell r="AC99">
            <v>21.2</v>
          </cell>
          <cell r="AD99">
            <v>49.9</v>
          </cell>
          <cell r="AE99">
            <v>4</v>
          </cell>
          <cell r="AH99">
            <v>0</v>
          </cell>
          <cell r="AI99">
            <v>0</v>
          </cell>
          <cell r="AJ99">
            <v>0</v>
          </cell>
          <cell r="AK99">
            <v>0</v>
          </cell>
          <cell r="AL99">
            <v>0</v>
          </cell>
          <cell r="AM99">
            <v>0</v>
          </cell>
          <cell r="AN99">
            <v>0</v>
          </cell>
          <cell r="AO99">
            <v>0</v>
          </cell>
          <cell r="AR99">
            <v>0</v>
          </cell>
          <cell r="AS99">
            <v>0</v>
          </cell>
          <cell r="AT99">
            <v>0</v>
          </cell>
          <cell r="AU99">
            <v>0</v>
          </cell>
          <cell r="AV99">
            <v>0</v>
          </cell>
          <cell r="AW99">
            <v>0</v>
          </cell>
          <cell r="AX99">
            <v>0</v>
          </cell>
          <cell r="AY99">
            <v>0</v>
          </cell>
          <cell r="BB99">
            <v>0</v>
          </cell>
          <cell r="BC99">
            <v>0</v>
          </cell>
          <cell r="BD99">
            <v>0</v>
          </cell>
          <cell r="BE99">
            <v>0</v>
          </cell>
          <cell r="BF99">
            <v>0</v>
          </cell>
          <cell r="BG99">
            <v>0</v>
          </cell>
          <cell r="BH99">
            <v>0</v>
          </cell>
          <cell r="BI99">
            <v>0</v>
          </cell>
          <cell r="BL99">
            <v>0</v>
          </cell>
          <cell r="BM99">
            <v>0</v>
          </cell>
          <cell r="BN99">
            <v>0</v>
          </cell>
          <cell r="BO99">
            <v>0</v>
          </cell>
          <cell r="BP99">
            <v>0</v>
          </cell>
          <cell r="BQ99">
            <v>0</v>
          </cell>
          <cell r="BR99">
            <v>0</v>
          </cell>
          <cell r="BS99">
            <v>0</v>
          </cell>
          <cell r="BV99">
            <v>0</v>
          </cell>
          <cell r="BW99">
            <v>0</v>
          </cell>
          <cell r="BX99">
            <v>0</v>
          </cell>
          <cell r="BY99">
            <v>0</v>
          </cell>
          <cell r="BZ99">
            <v>0</v>
          </cell>
          <cell r="CA99">
            <v>0</v>
          </cell>
          <cell r="CB99">
            <v>0</v>
          </cell>
          <cell r="CC99">
            <v>0</v>
          </cell>
          <cell r="CF99">
            <v>0</v>
          </cell>
          <cell r="CG99">
            <v>0</v>
          </cell>
          <cell r="CH99">
            <v>0</v>
          </cell>
          <cell r="CI99">
            <v>0</v>
          </cell>
          <cell r="CJ99">
            <v>0</v>
          </cell>
          <cell r="CK99">
            <v>0</v>
          </cell>
          <cell r="CL99">
            <v>0</v>
          </cell>
          <cell r="CM99">
            <v>0</v>
          </cell>
          <cell r="CP99">
            <v>0</v>
          </cell>
          <cell r="CQ99">
            <v>0</v>
          </cell>
          <cell r="CR99">
            <v>0</v>
          </cell>
          <cell r="CS99">
            <v>0</v>
          </cell>
          <cell r="CT99">
            <v>0</v>
          </cell>
          <cell r="CU99">
            <v>0</v>
          </cell>
          <cell r="CV99">
            <v>0</v>
          </cell>
          <cell r="CW99">
            <v>0</v>
          </cell>
          <cell r="CZ99">
            <v>0</v>
          </cell>
          <cell r="DA99">
            <v>0</v>
          </cell>
          <cell r="DB99">
            <v>0</v>
          </cell>
          <cell r="DC99">
            <v>0</v>
          </cell>
          <cell r="DD99">
            <v>0</v>
          </cell>
          <cell r="DE99">
            <v>0</v>
          </cell>
          <cell r="DF99">
            <v>0</v>
          </cell>
          <cell r="DG99">
            <v>0</v>
          </cell>
          <cell r="DJ99">
            <v>0</v>
          </cell>
          <cell r="DK99">
            <v>0</v>
          </cell>
          <cell r="DL99">
            <v>0</v>
          </cell>
          <cell r="DM99">
            <v>0</v>
          </cell>
          <cell r="DN99">
            <v>0</v>
          </cell>
          <cell r="DO99">
            <v>0</v>
          </cell>
          <cell r="DP99">
            <v>0</v>
          </cell>
          <cell r="DQ99">
            <v>0</v>
          </cell>
          <cell r="DT99">
            <v>0</v>
          </cell>
          <cell r="DU99">
            <v>0</v>
          </cell>
          <cell r="DV99">
            <v>0</v>
          </cell>
          <cell r="DW99">
            <v>0</v>
          </cell>
          <cell r="DX99">
            <v>0</v>
          </cell>
          <cell r="DY99">
            <v>0</v>
          </cell>
          <cell r="DZ99">
            <v>0</v>
          </cell>
          <cell r="EA99">
            <v>0</v>
          </cell>
          <cell r="ED99">
            <v>0</v>
          </cell>
          <cell r="EE99">
            <v>0</v>
          </cell>
          <cell r="EF99">
            <v>0</v>
          </cell>
          <cell r="EG99">
            <v>0</v>
          </cell>
          <cell r="EH99">
            <v>0</v>
          </cell>
          <cell r="EI99">
            <v>0</v>
          </cell>
          <cell r="EJ99">
            <v>0</v>
          </cell>
          <cell r="EK99">
            <v>0</v>
          </cell>
          <cell r="EN99">
            <v>0</v>
          </cell>
          <cell r="EO99">
            <v>0</v>
          </cell>
          <cell r="EP99">
            <v>0</v>
          </cell>
          <cell r="EQ99">
            <v>0</v>
          </cell>
          <cell r="ER99">
            <v>0</v>
          </cell>
          <cell r="ES99">
            <v>0</v>
          </cell>
          <cell r="ET99">
            <v>0</v>
          </cell>
          <cell r="EU99">
            <v>0</v>
          </cell>
          <cell r="EX99">
            <v>0</v>
          </cell>
          <cell r="EY99">
            <v>0</v>
          </cell>
          <cell r="EZ99">
            <v>0</v>
          </cell>
          <cell r="FA99">
            <v>0</v>
          </cell>
          <cell r="FB99">
            <v>0</v>
          </cell>
          <cell r="FC99">
            <v>0</v>
          </cell>
          <cell r="FD99">
            <v>0</v>
          </cell>
          <cell r="FE99">
            <v>0</v>
          </cell>
          <cell r="FH99">
            <v>0</v>
          </cell>
          <cell r="FI99">
            <v>0</v>
          </cell>
          <cell r="FJ99">
            <v>0</v>
          </cell>
          <cell r="FK99">
            <v>0</v>
          </cell>
          <cell r="FL99">
            <v>0</v>
          </cell>
          <cell r="FM99">
            <v>0</v>
          </cell>
          <cell r="FN99">
            <v>0</v>
          </cell>
          <cell r="FO99">
            <v>0</v>
          </cell>
          <cell r="FR99">
            <v>0</v>
          </cell>
          <cell r="FS99">
            <v>0</v>
          </cell>
          <cell r="FT99">
            <v>0</v>
          </cell>
          <cell r="FU99">
            <v>0</v>
          </cell>
          <cell r="FV99">
            <v>0</v>
          </cell>
          <cell r="FW99">
            <v>0</v>
          </cell>
          <cell r="FX99">
            <v>0</v>
          </cell>
          <cell r="FY99">
            <v>0</v>
          </cell>
          <cell r="GB99">
            <v>0</v>
          </cell>
          <cell r="GC99">
            <v>0</v>
          </cell>
          <cell r="GD99">
            <v>0</v>
          </cell>
          <cell r="GE99">
            <v>0</v>
          </cell>
          <cell r="GF99">
            <v>0</v>
          </cell>
          <cell r="GG99">
            <v>0</v>
          </cell>
          <cell r="GH99">
            <v>0</v>
          </cell>
          <cell r="GI99">
            <v>0</v>
          </cell>
          <cell r="GL99">
            <v>0</v>
          </cell>
          <cell r="GM99">
            <v>0</v>
          </cell>
          <cell r="GN99">
            <v>0</v>
          </cell>
          <cell r="GO99">
            <v>0</v>
          </cell>
          <cell r="GP99">
            <v>0</v>
          </cell>
          <cell r="GQ99">
            <v>0</v>
          </cell>
          <cell r="GR99">
            <v>0</v>
          </cell>
          <cell r="GS99">
            <v>0</v>
          </cell>
          <cell r="GU99" t="str">
            <v>Collation Express 1</v>
          </cell>
        </row>
        <row r="100">
          <cell r="E100" t="str">
            <v>Collation Express 2</v>
          </cell>
          <cell r="F100" t="str">
            <v>Pas de recettes</v>
          </cell>
          <cell r="H100">
            <v>255.3</v>
          </cell>
          <cell r="I100">
            <v>6.8100000000000005</v>
          </cell>
          <cell r="J100">
            <v>15.42</v>
          </cell>
          <cell r="K100">
            <v>18.75</v>
          </cell>
          <cell r="L100" t="str">
            <v>pomme</v>
          </cell>
          <cell r="M100">
            <v>150</v>
          </cell>
          <cell r="N100">
            <v>82.5</v>
          </cell>
          <cell r="O100">
            <v>0.45</v>
          </cell>
          <cell r="P100">
            <v>0.45</v>
          </cell>
          <cell r="Q100">
            <v>17.55</v>
          </cell>
          <cell r="R100">
            <v>55</v>
          </cell>
          <cell r="S100">
            <v>0.3</v>
          </cell>
          <cell r="T100">
            <v>0.3</v>
          </cell>
          <cell r="U100">
            <v>11.7</v>
          </cell>
          <cell r="V100" t="str">
            <v>amande</v>
          </cell>
          <cell r="W100">
            <v>30</v>
          </cell>
          <cell r="X100">
            <v>172.8</v>
          </cell>
          <cell r="Y100">
            <v>6.36</v>
          </cell>
          <cell r="Z100">
            <v>14.97</v>
          </cell>
          <cell r="AA100">
            <v>1.2</v>
          </cell>
          <cell r="AB100">
            <v>576</v>
          </cell>
          <cell r="AC100">
            <v>21.2</v>
          </cell>
          <cell r="AD100">
            <v>49.9</v>
          </cell>
          <cell r="AE100">
            <v>4</v>
          </cell>
          <cell r="AH100">
            <v>0</v>
          </cell>
          <cell r="AI100">
            <v>0</v>
          </cell>
          <cell r="AJ100">
            <v>0</v>
          </cell>
          <cell r="AK100">
            <v>0</v>
          </cell>
          <cell r="AL100">
            <v>0</v>
          </cell>
          <cell r="AM100">
            <v>0</v>
          </cell>
          <cell r="AN100">
            <v>0</v>
          </cell>
          <cell r="AO100">
            <v>0</v>
          </cell>
          <cell r="AR100">
            <v>0</v>
          </cell>
          <cell r="AS100">
            <v>0</v>
          </cell>
          <cell r="AT100">
            <v>0</v>
          </cell>
          <cell r="AU100">
            <v>0</v>
          </cell>
          <cell r="AV100">
            <v>0</v>
          </cell>
          <cell r="AW100">
            <v>0</v>
          </cell>
          <cell r="AX100">
            <v>0</v>
          </cell>
          <cell r="AY100">
            <v>0</v>
          </cell>
          <cell r="BB100">
            <v>0</v>
          </cell>
          <cell r="BC100">
            <v>0</v>
          </cell>
          <cell r="BD100">
            <v>0</v>
          </cell>
          <cell r="BE100">
            <v>0</v>
          </cell>
          <cell r="BF100">
            <v>0</v>
          </cell>
          <cell r="BG100">
            <v>0</v>
          </cell>
          <cell r="BH100">
            <v>0</v>
          </cell>
          <cell r="BI100">
            <v>0</v>
          </cell>
          <cell r="BL100">
            <v>0</v>
          </cell>
          <cell r="BM100">
            <v>0</v>
          </cell>
          <cell r="BN100">
            <v>0</v>
          </cell>
          <cell r="BO100">
            <v>0</v>
          </cell>
          <cell r="BP100">
            <v>0</v>
          </cell>
          <cell r="BQ100">
            <v>0</v>
          </cell>
          <cell r="BR100">
            <v>0</v>
          </cell>
          <cell r="BS100">
            <v>0</v>
          </cell>
          <cell r="BV100">
            <v>0</v>
          </cell>
          <cell r="BW100">
            <v>0</v>
          </cell>
          <cell r="BX100">
            <v>0</v>
          </cell>
          <cell r="BY100">
            <v>0</v>
          </cell>
          <cell r="BZ100">
            <v>0</v>
          </cell>
          <cell r="CA100">
            <v>0</v>
          </cell>
          <cell r="CB100">
            <v>0</v>
          </cell>
          <cell r="CC100">
            <v>0</v>
          </cell>
          <cell r="CF100">
            <v>0</v>
          </cell>
          <cell r="CG100">
            <v>0</v>
          </cell>
          <cell r="CH100">
            <v>0</v>
          </cell>
          <cell r="CI100">
            <v>0</v>
          </cell>
          <cell r="CJ100">
            <v>0</v>
          </cell>
          <cell r="CK100">
            <v>0</v>
          </cell>
          <cell r="CL100">
            <v>0</v>
          </cell>
          <cell r="CM100">
            <v>0</v>
          </cell>
          <cell r="CP100">
            <v>0</v>
          </cell>
          <cell r="CQ100">
            <v>0</v>
          </cell>
          <cell r="CR100">
            <v>0</v>
          </cell>
          <cell r="CS100">
            <v>0</v>
          </cell>
          <cell r="CT100">
            <v>0</v>
          </cell>
          <cell r="CU100">
            <v>0</v>
          </cell>
          <cell r="CV100">
            <v>0</v>
          </cell>
          <cell r="CW100">
            <v>0</v>
          </cell>
          <cell r="CZ100">
            <v>0</v>
          </cell>
          <cell r="DA100">
            <v>0</v>
          </cell>
          <cell r="DB100">
            <v>0</v>
          </cell>
          <cell r="DC100">
            <v>0</v>
          </cell>
          <cell r="DD100">
            <v>0</v>
          </cell>
          <cell r="DE100">
            <v>0</v>
          </cell>
          <cell r="DF100">
            <v>0</v>
          </cell>
          <cell r="DG100">
            <v>0</v>
          </cell>
          <cell r="DJ100">
            <v>0</v>
          </cell>
          <cell r="DK100">
            <v>0</v>
          </cell>
          <cell r="DL100">
            <v>0</v>
          </cell>
          <cell r="DM100">
            <v>0</v>
          </cell>
          <cell r="DN100">
            <v>0</v>
          </cell>
          <cell r="DO100">
            <v>0</v>
          </cell>
          <cell r="DP100">
            <v>0</v>
          </cell>
          <cell r="DQ100">
            <v>0</v>
          </cell>
          <cell r="DT100">
            <v>0</v>
          </cell>
          <cell r="DU100">
            <v>0</v>
          </cell>
          <cell r="DV100">
            <v>0</v>
          </cell>
          <cell r="DW100">
            <v>0</v>
          </cell>
          <cell r="DX100">
            <v>0</v>
          </cell>
          <cell r="DY100">
            <v>0</v>
          </cell>
          <cell r="DZ100">
            <v>0</v>
          </cell>
          <cell r="EA100">
            <v>0</v>
          </cell>
          <cell r="ED100">
            <v>0</v>
          </cell>
          <cell r="EE100">
            <v>0</v>
          </cell>
          <cell r="EF100">
            <v>0</v>
          </cell>
          <cell r="EG100">
            <v>0</v>
          </cell>
          <cell r="EH100">
            <v>0</v>
          </cell>
          <cell r="EI100">
            <v>0</v>
          </cell>
          <cell r="EJ100">
            <v>0</v>
          </cell>
          <cell r="EK100">
            <v>0</v>
          </cell>
          <cell r="EN100">
            <v>0</v>
          </cell>
          <cell r="EO100">
            <v>0</v>
          </cell>
          <cell r="EP100">
            <v>0</v>
          </cell>
          <cell r="EQ100">
            <v>0</v>
          </cell>
          <cell r="ER100">
            <v>0</v>
          </cell>
          <cell r="ES100">
            <v>0</v>
          </cell>
          <cell r="ET100">
            <v>0</v>
          </cell>
          <cell r="EU100">
            <v>0</v>
          </cell>
          <cell r="EX100">
            <v>0</v>
          </cell>
          <cell r="EY100">
            <v>0</v>
          </cell>
          <cell r="EZ100">
            <v>0</v>
          </cell>
          <cell r="FA100">
            <v>0</v>
          </cell>
          <cell r="FB100">
            <v>0</v>
          </cell>
          <cell r="FC100">
            <v>0</v>
          </cell>
          <cell r="FD100">
            <v>0</v>
          </cell>
          <cell r="FE100">
            <v>0</v>
          </cell>
          <cell r="FH100">
            <v>0</v>
          </cell>
          <cell r="FI100">
            <v>0</v>
          </cell>
          <cell r="FJ100">
            <v>0</v>
          </cell>
          <cell r="FK100">
            <v>0</v>
          </cell>
          <cell r="FL100">
            <v>0</v>
          </cell>
          <cell r="FM100">
            <v>0</v>
          </cell>
          <cell r="FN100">
            <v>0</v>
          </cell>
          <cell r="FO100">
            <v>0</v>
          </cell>
          <cell r="FR100">
            <v>0</v>
          </cell>
          <cell r="FS100">
            <v>0</v>
          </cell>
          <cell r="FT100">
            <v>0</v>
          </cell>
          <cell r="FU100">
            <v>0</v>
          </cell>
          <cell r="FV100">
            <v>0</v>
          </cell>
          <cell r="FW100">
            <v>0</v>
          </cell>
          <cell r="FX100">
            <v>0</v>
          </cell>
          <cell r="FY100">
            <v>0</v>
          </cell>
          <cell r="GB100">
            <v>0</v>
          </cell>
          <cell r="GC100">
            <v>0</v>
          </cell>
          <cell r="GD100">
            <v>0</v>
          </cell>
          <cell r="GE100">
            <v>0</v>
          </cell>
          <cell r="GF100">
            <v>0</v>
          </cell>
          <cell r="GG100">
            <v>0</v>
          </cell>
          <cell r="GH100">
            <v>0</v>
          </cell>
          <cell r="GI100">
            <v>0</v>
          </cell>
          <cell r="GL100">
            <v>0</v>
          </cell>
          <cell r="GM100">
            <v>0</v>
          </cell>
          <cell r="GN100">
            <v>0</v>
          </cell>
          <cell r="GO100">
            <v>0</v>
          </cell>
          <cell r="GP100">
            <v>0</v>
          </cell>
          <cell r="GQ100">
            <v>0</v>
          </cell>
          <cell r="GR100">
            <v>0</v>
          </cell>
          <cell r="GS100">
            <v>0</v>
          </cell>
          <cell r="GU100" t="str">
            <v>Collation Express 2</v>
          </cell>
        </row>
        <row r="101">
          <cell r="E101" t="str">
            <v>Collation Express 3</v>
          </cell>
          <cell r="F101" t="str">
            <v>Pas de recettes</v>
          </cell>
          <cell r="H101">
            <v>267.8</v>
          </cell>
          <cell r="I101">
            <v>7.4600000000000009</v>
          </cell>
          <cell r="J101">
            <v>15.270000000000001</v>
          </cell>
          <cell r="K101">
            <v>22.2</v>
          </cell>
          <cell r="L101" t="str">
            <v>banane</v>
          </cell>
          <cell r="M101">
            <v>100</v>
          </cell>
          <cell r="N101">
            <v>95</v>
          </cell>
          <cell r="O101">
            <v>1.1000000000000001</v>
          </cell>
          <cell r="P101">
            <v>0.3</v>
          </cell>
          <cell r="Q101">
            <v>21</v>
          </cell>
          <cell r="R101">
            <v>95</v>
          </cell>
          <cell r="S101">
            <v>1.1000000000000001</v>
          </cell>
          <cell r="T101">
            <v>0.3</v>
          </cell>
          <cell r="U101">
            <v>21</v>
          </cell>
          <cell r="V101" t="str">
            <v>amande</v>
          </cell>
          <cell r="W101">
            <v>30</v>
          </cell>
          <cell r="X101">
            <v>172.8</v>
          </cell>
          <cell r="Y101">
            <v>6.36</v>
          </cell>
          <cell r="Z101">
            <v>14.97</v>
          </cell>
          <cell r="AA101">
            <v>1.2</v>
          </cell>
          <cell r="AB101">
            <v>576</v>
          </cell>
          <cell r="AC101">
            <v>21.2</v>
          </cell>
          <cell r="AD101">
            <v>49.9</v>
          </cell>
          <cell r="AE101">
            <v>4</v>
          </cell>
          <cell r="AH101">
            <v>0</v>
          </cell>
          <cell r="AI101">
            <v>0</v>
          </cell>
          <cell r="AJ101">
            <v>0</v>
          </cell>
          <cell r="AK101">
            <v>0</v>
          </cell>
          <cell r="AL101">
            <v>0</v>
          </cell>
          <cell r="AM101">
            <v>0</v>
          </cell>
          <cell r="AN101">
            <v>0</v>
          </cell>
          <cell r="AO101">
            <v>0</v>
          </cell>
          <cell r="AR101">
            <v>0</v>
          </cell>
          <cell r="AS101">
            <v>0</v>
          </cell>
          <cell r="AT101">
            <v>0</v>
          </cell>
          <cell r="AU101">
            <v>0</v>
          </cell>
          <cell r="AV101">
            <v>0</v>
          </cell>
          <cell r="AW101">
            <v>0</v>
          </cell>
          <cell r="AX101">
            <v>0</v>
          </cell>
          <cell r="AY101">
            <v>0</v>
          </cell>
          <cell r="BB101">
            <v>0</v>
          </cell>
          <cell r="BC101">
            <v>0</v>
          </cell>
          <cell r="BD101">
            <v>0</v>
          </cell>
          <cell r="BE101">
            <v>0</v>
          </cell>
          <cell r="BF101">
            <v>0</v>
          </cell>
          <cell r="BG101">
            <v>0</v>
          </cell>
          <cell r="BH101">
            <v>0</v>
          </cell>
          <cell r="BI101">
            <v>0</v>
          </cell>
          <cell r="BL101">
            <v>0</v>
          </cell>
          <cell r="BM101">
            <v>0</v>
          </cell>
          <cell r="BN101">
            <v>0</v>
          </cell>
          <cell r="BO101">
            <v>0</v>
          </cell>
          <cell r="BP101">
            <v>0</v>
          </cell>
          <cell r="BQ101">
            <v>0</v>
          </cell>
          <cell r="BR101">
            <v>0</v>
          </cell>
          <cell r="BS101">
            <v>0</v>
          </cell>
          <cell r="BV101">
            <v>0</v>
          </cell>
          <cell r="BW101">
            <v>0</v>
          </cell>
          <cell r="BX101">
            <v>0</v>
          </cell>
          <cell r="BY101">
            <v>0</v>
          </cell>
          <cell r="BZ101">
            <v>0</v>
          </cell>
          <cell r="CA101">
            <v>0</v>
          </cell>
          <cell r="CB101">
            <v>0</v>
          </cell>
          <cell r="CC101">
            <v>0</v>
          </cell>
          <cell r="CF101">
            <v>0</v>
          </cell>
          <cell r="CG101">
            <v>0</v>
          </cell>
          <cell r="CH101">
            <v>0</v>
          </cell>
          <cell r="CI101">
            <v>0</v>
          </cell>
          <cell r="CJ101">
            <v>0</v>
          </cell>
          <cell r="CK101">
            <v>0</v>
          </cell>
          <cell r="CL101">
            <v>0</v>
          </cell>
          <cell r="CM101">
            <v>0</v>
          </cell>
          <cell r="CP101">
            <v>0</v>
          </cell>
          <cell r="CQ101">
            <v>0</v>
          </cell>
          <cell r="CR101">
            <v>0</v>
          </cell>
          <cell r="CS101">
            <v>0</v>
          </cell>
          <cell r="CT101">
            <v>0</v>
          </cell>
          <cell r="CU101">
            <v>0</v>
          </cell>
          <cell r="CV101">
            <v>0</v>
          </cell>
          <cell r="CW101">
            <v>0</v>
          </cell>
          <cell r="CZ101">
            <v>0</v>
          </cell>
          <cell r="DA101">
            <v>0</v>
          </cell>
          <cell r="DB101">
            <v>0</v>
          </cell>
          <cell r="DC101">
            <v>0</v>
          </cell>
          <cell r="DD101">
            <v>0</v>
          </cell>
          <cell r="DE101">
            <v>0</v>
          </cell>
          <cell r="DF101">
            <v>0</v>
          </cell>
          <cell r="DG101">
            <v>0</v>
          </cell>
          <cell r="DJ101">
            <v>0</v>
          </cell>
          <cell r="DK101">
            <v>0</v>
          </cell>
          <cell r="DL101">
            <v>0</v>
          </cell>
          <cell r="DM101">
            <v>0</v>
          </cell>
          <cell r="DN101">
            <v>0</v>
          </cell>
          <cell r="DO101">
            <v>0</v>
          </cell>
          <cell r="DP101">
            <v>0</v>
          </cell>
          <cell r="DQ101">
            <v>0</v>
          </cell>
          <cell r="DT101">
            <v>0</v>
          </cell>
          <cell r="DU101">
            <v>0</v>
          </cell>
          <cell r="DV101">
            <v>0</v>
          </cell>
          <cell r="DW101">
            <v>0</v>
          </cell>
          <cell r="DX101">
            <v>0</v>
          </cell>
          <cell r="DY101">
            <v>0</v>
          </cell>
          <cell r="DZ101">
            <v>0</v>
          </cell>
          <cell r="EA101">
            <v>0</v>
          </cell>
          <cell r="ED101">
            <v>0</v>
          </cell>
          <cell r="EE101">
            <v>0</v>
          </cell>
          <cell r="EF101">
            <v>0</v>
          </cell>
          <cell r="EG101">
            <v>0</v>
          </cell>
          <cell r="EH101">
            <v>0</v>
          </cell>
          <cell r="EI101">
            <v>0</v>
          </cell>
          <cell r="EJ101">
            <v>0</v>
          </cell>
          <cell r="EK101">
            <v>0</v>
          </cell>
          <cell r="EN101">
            <v>0</v>
          </cell>
          <cell r="EO101">
            <v>0</v>
          </cell>
          <cell r="EP101">
            <v>0</v>
          </cell>
          <cell r="EQ101">
            <v>0</v>
          </cell>
          <cell r="ER101">
            <v>0</v>
          </cell>
          <cell r="ES101">
            <v>0</v>
          </cell>
          <cell r="ET101">
            <v>0</v>
          </cell>
          <cell r="EU101">
            <v>0</v>
          </cell>
          <cell r="EX101">
            <v>0</v>
          </cell>
          <cell r="EY101">
            <v>0</v>
          </cell>
          <cell r="EZ101">
            <v>0</v>
          </cell>
          <cell r="FA101">
            <v>0</v>
          </cell>
          <cell r="FB101">
            <v>0</v>
          </cell>
          <cell r="FC101">
            <v>0</v>
          </cell>
          <cell r="FD101">
            <v>0</v>
          </cell>
          <cell r="FE101">
            <v>0</v>
          </cell>
          <cell r="FH101">
            <v>0</v>
          </cell>
          <cell r="FI101">
            <v>0</v>
          </cell>
          <cell r="FJ101">
            <v>0</v>
          </cell>
          <cell r="FK101">
            <v>0</v>
          </cell>
          <cell r="FL101">
            <v>0</v>
          </cell>
          <cell r="FM101">
            <v>0</v>
          </cell>
          <cell r="FN101">
            <v>0</v>
          </cell>
          <cell r="FO101">
            <v>0</v>
          </cell>
          <cell r="FR101">
            <v>0</v>
          </cell>
          <cell r="FS101">
            <v>0</v>
          </cell>
          <cell r="FT101">
            <v>0</v>
          </cell>
          <cell r="FU101">
            <v>0</v>
          </cell>
          <cell r="FV101">
            <v>0</v>
          </cell>
          <cell r="FW101">
            <v>0</v>
          </cell>
          <cell r="FX101">
            <v>0</v>
          </cell>
          <cell r="FY101">
            <v>0</v>
          </cell>
          <cell r="GB101">
            <v>0</v>
          </cell>
          <cell r="GC101">
            <v>0</v>
          </cell>
          <cell r="GD101">
            <v>0</v>
          </cell>
          <cell r="GE101">
            <v>0</v>
          </cell>
          <cell r="GF101">
            <v>0</v>
          </cell>
          <cell r="GG101">
            <v>0</v>
          </cell>
          <cell r="GH101">
            <v>0</v>
          </cell>
          <cell r="GI101">
            <v>0</v>
          </cell>
          <cell r="GL101">
            <v>0</v>
          </cell>
          <cell r="GM101">
            <v>0</v>
          </cell>
          <cell r="GN101">
            <v>0</v>
          </cell>
          <cell r="GO101">
            <v>0</v>
          </cell>
          <cell r="GP101">
            <v>0</v>
          </cell>
          <cell r="GQ101">
            <v>0</v>
          </cell>
          <cell r="GR101">
            <v>0</v>
          </cell>
          <cell r="GS101">
            <v>0</v>
          </cell>
          <cell r="GU101" t="str">
            <v>Collation Express 3</v>
          </cell>
        </row>
        <row r="102">
          <cell r="E102" t="str">
            <v>Compote De Pommes Aux Amandes Et À La Crème De Cannelle</v>
          </cell>
          <cell r="F102" t="str">
            <v xml:space="preserve">Pour la crème: mélangez le fromage blanc avec un trait d'eau minérale et la cannelle.
Placez un peu de crème dans un verre. À l'aide d'une cuillère, ajoutez une couche de compote, puis une nouvelle couche de crème.
Faites griller les amandes effilées dans une poêle sans matières grasses, puis saupoudrez-les sur la crème.
Ajoutez un peu de cannelle, et servez.
</v>
          </cell>
          <cell r="H102">
            <v>306.55</v>
          </cell>
          <cell r="I102">
            <v>24.73</v>
          </cell>
          <cell r="J102">
            <v>10.73</v>
          </cell>
          <cell r="K102">
            <v>23.41</v>
          </cell>
          <cell r="L102" t="str">
            <v>Cannelle</v>
          </cell>
          <cell r="M102">
            <v>5</v>
          </cell>
          <cell r="N102">
            <v>14.85</v>
          </cell>
          <cell r="O102">
            <v>0.19</v>
          </cell>
          <cell r="P102">
            <v>0.05</v>
          </cell>
          <cell r="Q102">
            <v>1.36</v>
          </cell>
          <cell r="R102">
            <v>297</v>
          </cell>
          <cell r="S102">
            <v>3.8</v>
          </cell>
          <cell r="T102">
            <v>1</v>
          </cell>
          <cell r="U102">
            <v>27.2</v>
          </cell>
          <cell r="V102" t="str">
            <v>Compote De Pomme</v>
          </cell>
          <cell r="W102">
            <v>100</v>
          </cell>
          <cell r="X102">
            <v>47</v>
          </cell>
          <cell r="Y102">
            <v>0.3</v>
          </cell>
          <cell r="Z102">
            <v>0.2</v>
          </cell>
          <cell r="AA102">
            <v>10</v>
          </cell>
          <cell r="AB102">
            <v>47</v>
          </cell>
          <cell r="AC102">
            <v>0.3</v>
          </cell>
          <cell r="AD102">
            <v>0.2</v>
          </cell>
          <cell r="AE102">
            <v>10</v>
          </cell>
          <cell r="AF102" t="str">
            <v>Amande</v>
          </cell>
          <cell r="AG102">
            <v>20</v>
          </cell>
          <cell r="AH102">
            <v>115.2</v>
          </cell>
          <cell r="AI102">
            <v>4.24</v>
          </cell>
          <cell r="AJ102">
            <v>9.98</v>
          </cell>
          <cell r="AK102">
            <v>0.8</v>
          </cell>
          <cell r="AL102">
            <v>576</v>
          </cell>
          <cell r="AM102">
            <v>21.2</v>
          </cell>
          <cell r="AN102">
            <v>49.9</v>
          </cell>
          <cell r="AO102">
            <v>4</v>
          </cell>
          <cell r="AP102" t="str">
            <v>Slimline Blanc Battu Nature</v>
          </cell>
          <cell r="AQ102">
            <v>250</v>
          </cell>
          <cell r="AR102">
            <v>129.5</v>
          </cell>
          <cell r="AS102">
            <v>20</v>
          </cell>
          <cell r="AT102">
            <v>0.5</v>
          </cell>
          <cell r="AU102">
            <v>11.25</v>
          </cell>
          <cell r="AV102">
            <v>51.8</v>
          </cell>
          <cell r="AW102">
            <v>8</v>
          </cell>
          <cell r="AX102">
            <v>0.2</v>
          </cell>
          <cell r="AY102">
            <v>4.5</v>
          </cell>
          <cell r="BB102">
            <v>0</v>
          </cell>
          <cell r="BC102">
            <v>0</v>
          </cell>
          <cell r="BD102">
            <v>0</v>
          </cell>
          <cell r="BE102">
            <v>0</v>
          </cell>
          <cell r="BF102">
            <v>0</v>
          </cell>
          <cell r="BG102">
            <v>0</v>
          </cell>
          <cell r="BH102">
            <v>0</v>
          </cell>
          <cell r="BI102">
            <v>0</v>
          </cell>
          <cell r="BL102">
            <v>0</v>
          </cell>
          <cell r="BM102">
            <v>0</v>
          </cell>
          <cell r="BN102">
            <v>0</v>
          </cell>
          <cell r="BO102">
            <v>0</v>
          </cell>
          <cell r="BP102">
            <v>0</v>
          </cell>
          <cell r="BQ102">
            <v>0</v>
          </cell>
          <cell r="BR102">
            <v>0</v>
          </cell>
          <cell r="BS102">
            <v>0</v>
          </cell>
          <cell r="BT102" t="str">
            <v/>
          </cell>
          <cell r="BV102">
            <v>0</v>
          </cell>
          <cell r="BW102">
            <v>0</v>
          </cell>
          <cell r="BX102">
            <v>0</v>
          </cell>
          <cell r="BY102">
            <v>0</v>
          </cell>
          <cell r="BZ102">
            <v>0</v>
          </cell>
          <cell r="CA102">
            <v>0</v>
          </cell>
          <cell r="CB102">
            <v>0</v>
          </cell>
          <cell r="CC102">
            <v>0</v>
          </cell>
          <cell r="CD102" t="str">
            <v/>
          </cell>
          <cell r="CF102">
            <v>0</v>
          </cell>
          <cell r="CG102">
            <v>0</v>
          </cell>
          <cell r="CH102">
            <v>0</v>
          </cell>
          <cell r="CI102">
            <v>0</v>
          </cell>
          <cell r="CJ102">
            <v>0</v>
          </cell>
          <cell r="CK102">
            <v>0</v>
          </cell>
          <cell r="CL102">
            <v>0</v>
          </cell>
          <cell r="CM102">
            <v>0</v>
          </cell>
          <cell r="CN102" t="str">
            <v/>
          </cell>
          <cell r="CP102">
            <v>0</v>
          </cell>
          <cell r="CQ102">
            <v>0</v>
          </cell>
          <cell r="CR102">
            <v>0</v>
          </cell>
          <cell r="CS102">
            <v>0</v>
          </cell>
          <cell r="CT102">
            <v>0</v>
          </cell>
          <cell r="CU102">
            <v>0</v>
          </cell>
          <cell r="CV102">
            <v>0</v>
          </cell>
          <cell r="CW102">
            <v>0</v>
          </cell>
          <cell r="CX102" t="str">
            <v/>
          </cell>
          <cell r="CZ102">
            <v>0</v>
          </cell>
          <cell r="DA102">
            <v>0</v>
          </cell>
          <cell r="DB102">
            <v>0</v>
          </cell>
          <cell r="DC102">
            <v>0</v>
          </cell>
          <cell r="DD102">
            <v>0</v>
          </cell>
          <cell r="DE102">
            <v>0</v>
          </cell>
          <cell r="DF102">
            <v>0</v>
          </cell>
          <cell r="DG102">
            <v>0</v>
          </cell>
          <cell r="DH102" t="str">
            <v/>
          </cell>
          <cell r="DJ102">
            <v>0</v>
          </cell>
          <cell r="DK102">
            <v>0</v>
          </cell>
          <cell r="DL102">
            <v>0</v>
          </cell>
          <cell r="DM102">
            <v>0</v>
          </cell>
          <cell r="DN102">
            <v>0</v>
          </cell>
          <cell r="DO102">
            <v>0</v>
          </cell>
          <cell r="DP102">
            <v>0</v>
          </cell>
          <cell r="DQ102">
            <v>0</v>
          </cell>
          <cell r="DR102" t="str">
            <v/>
          </cell>
          <cell r="DT102">
            <v>0</v>
          </cell>
          <cell r="DU102">
            <v>0</v>
          </cell>
          <cell r="DV102">
            <v>0</v>
          </cell>
          <cell r="DW102">
            <v>0</v>
          </cell>
          <cell r="DX102">
            <v>0</v>
          </cell>
          <cell r="DY102">
            <v>0</v>
          </cell>
          <cell r="DZ102">
            <v>0</v>
          </cell>
          <cell r="EA102">
            <v>0</v>
          </cell>
          <cell r="EB102" t="str">
            <v/>
          </cell>
          <cell r="ED102">
            <v>0</v>
          </cell>
          <cell r="EE102">
            <v>0</v>
          </cell>
          <cell r="EF102">
            <v>0</v>
          </cell>
          <cell r="EG102">
            <v>0</v>
          </cell>
          <cell r="EH102">
            <v>0</v>
          </cell>
          <cell r="EI102">
            <v>0</v>
          </cell>
          <cell r="EJ102">
            <v>0</v>
          </cell>
          <cell r="EK102">
            <v>0</v>
          </cell>
          <cell r="EL102" t="str">
            <v/>
          </cell>
          <cell r="EN102">
            <v>0</v>
          </cell>
          <cell r="EO102">
            <v>0</v>
          </cell>
          <cell r="EP102">
            <v>0</v>
          </cell>
          <cell r="EQ102">
            <v>0</v>
          </cell>
          <cell r="ER102">
            <v>0</v>
          </cell>
          <cell r="ES102">
            <v>0</v>
          </cell>
          <cell r="ET102">
            <v>0</v>
          </cell>
          <cell r="EU102">
            <v>0</v>
          </cell>
          <cell r="EV102" t="str">
            <v/>
          </cell>
          <cell r="EX102">
            <v>0</v>
          </cell>
          <cell r="EY102">
            <v>0</v>
          </cell>
          <cell r="EZ102">
            <v>0</v>
          </cell>
          <cell r="FA102">
            <v>0</v>
          </cell>
          <cell r="FB102">
            <v>0</v>
          </cell>
          <cell r="FC102">
            <v>0</v>
          </cell>
          <cell r="FD102">
            <v>0</v>
          </cell>
          <cell r="FE102">
            <v>0</v>
          </cell>
          <cell r="FF102" t="str">
            <v/>
          </cell>
          <cell r="FH102">
            <v>0</v>
          </cell>
          <cell r="FI102">
            <v>0</v>
          </cell>
          <cell r="FJ102">
            <v>0</v>
          </cell>
          <cell r="FK102">
            <v>0</v>
          </cell>
          <cell r="FL102">
            <v>0</v>
          </cell>
          <cell r="FM102">
            <v>0</v>
          </cell>
          <cell r="FN102">
            <v>0</v>
          </cell>
          <cell r="FO102">
            <v>0</v>
          </cell>
          <cell r="FR102">
            <v>0</v>
          </cell>
          <cell r="FS102">
            <v>0</v>
          </cell>
          <cell r="FT102">
            <v>0</v>
          </cell>
          <cell r="FU102">
            <v>0</v>
          </cell>
          <cell r="FV102">
            <v>0</v>
          </cell>
          <cell r="FW102">
            <v>0</v>
          </cell>
          <cell r="FX102">
            <v>0</v>
          </cell>
          <cell r="FY102">
            <v>0</v>
          </cell>
          <cell r="GB102">
            <v>0</v>
          </cell>
          <cell r="GC102">
            <v>0</v>
          </cell>
          <cell r="GD102">
            <v>0</v>
          </cell>
          <cell r="GE102">
            <v>0</v>
          </cell>
          <cell r="GF102">
            <v>0</v>
          </cell>
          <cell r="GG102">
            <v>0</v>
          </cell>
          <cell r="GH102">
            <v>0</v>
          </cell>
          <cell r="GI102">
            <v>0</v>
          </cell>
          <cell r="GL102">
            <v>0</v>
          </cell>
          <cell r="GM102">
            <v>0</v>
          </cell>
          <cell r="GN102">
            <v>0</v>
          </cell>
          <cell r="GO102">
            <v>0</v>
          </cell>
          <cell r="GP102">
            <v>0</v>
          </cell>
          <cell r="GQ102">
            <v>0</v>
          </cell>
          <cell r="GR102">
            <v>0</v>
          </cell>
          <cell r="GS102">
            <v>0</v>
          </cell>
          <cell r="GU102" t="str">
            <v>Compote De Pommes Aux Amandes Et À La Crème De Cannelle</v>
          </cell>
        </row>
        <row r="103">
          <cell r="E103" t="str">
            <v>Cookie Aux Fruits Secs</v>
          </cell>
          <cell r="F103" t="str">
            <v>Préchauffez le four à 180 degrés.
Mélangez tous les ingrédients ensemble.
Formez des boules et aplatissez avec vos mains.
Mettre au four 20 minutes.</v>
          </cell>
          <cell r="G103" t="str">
            <v>unité</v>
          </cell>
          <cell r="H103">
            <v>257.89999999999998</v>
          </cell>
          <cell r="I103">
            <v>11.585000000000001</v>
          </cell>
          <cell r="J103">
            <v>11.100000000000001</v>
          </cell>
          <cell r="K103">
            <v>25.945</v>
          </cell>
          <cell r="L103" t="str">
            <v>Avoine flocons</v>
          </cell>
          <cell r="M103">
            <v>30</v>
          </cell>
          <cell r="N103">
            <v>111.6</v>
          </cell>
          <cell r="O103">
            <v>4.05</v>
          </cell>
          <cell r="P103">
            <v>2.25</v>
          </cell>
          <cell r="Q103">
            <v>17.25</v>
          </cell>
          <cell r="R103">
            <v>372</v>
          </cell>
          <cell r="S103">
            <v>13.5</v>
          </cell>
          <cell r="T103">
            <v>7.5</v>
          </cell>
          <cell r="U103">
            <v>57.5</v>
          </cell>
          <cell r="V103" t="str">
            <v>Farine</v>
          </cell>
          <cell r="W103">
            <v>5</v>
          </cell>
          <cell r="X103">
            <v>17.2</v>
          </cell>
          <cell r="Y103">
            <v>0.61</v>
          </cell>
          <cell r="Z103">
            <v>6.5000000000000002E-2</v>
          </cell>
          <cell r="AA103">
            <v>3.4449999999999998</v>
          </cell>
          <cell r="AB103">
            <v>344</v>
          </cell>
          <cell r="AC103">
            <v>12.2</v>
          </cell>
          <cell r="AD103">
            <v>1.3</v>
          </cell>
          <cell r="AE103">
            <v>68.900000000000006</v>
          </cell>
          <cell r="AF103" t="str">
            <v>raisins secs</v>
          </cell>
          <cell r="AG103">
            <v>5</v>
          </cell>
          <cell r="AH103">
            <v>16.3</v>
          </cell>
          <cell r="AI103">
            <v>0.15</v>
          </cell>
          <cell r="AJ103">
            <v>7.4999999999999997E-2</v>
          </cell>
          <cell r="AK103">
            <v>3.75</v>
          </cell>
          <cell r="AL103">
            <v>326</v>
          </cell>
          <cell r="AM103">
            <v>3</v>
          </cell>
          <cell r="AN103">
            <v>1.5</v>
          </cell>
          <cell r="AO103">
            <v>75</v>
          </cell>
          <cell r="AP103" t="str">
            <v>compote de Pomme</v>
          </cell>
          <cell r="AQ103">
            <v>10</v>
          </cell>
          <cell r="AR103">
            <v>4.7</v>
          </cell>
          <cell r="AS103">
            <v>0.03</v>
          </cell>
          <cell r="AT103">
            <v>0.02</v>
          </cell>
          <cell r="AU103">
            <v>1</v>
          </cell>
          <cell r="AV103">
            <v>47</v>
          </cell>
          <cell r="AW103">
            <v>0.3</v>
          </cell>
          <cell r="AX103">
            <v>0.2</v>
          </cell>
          <cell r="AY103">
            <v>10</v>
          </cell>
          <cell r="AZ103" t="str">
            <v>noix</v>
          </cell>
          <cell r="BA103">
            <v>5</v>
          </cell>
          <cell r="BB103">
            <v>37.1</v>
          </cell>
          <cell r="BC103">
            <v>0.79500000000000004</v>
          </cell>
          <cell r="BD103">
            <v>3.54</v>
          </cell>
          <cell r="BE103">
            <v>0.35</v>
          </cell>
          <cell r="BF103">
            <v>742</v>
          </cell>
          <cell r="BG103">
            <v>15.9</v>
          </cell>
          <cell r="BH103">
            <v>70.8</v>
          </cell>
          <cell r="BI103">
            <v>7</v>
          </cell>
          <cell r="BJ103" t="str">
            <v>œuf</v>
          </cell>
          <cell r="BK103">
            <v>50</v>
          </cell>
          <cell r="BL103">
            <v>71</v>
          </cell>
          <cell r="BM103">
            <v>5.95</v>
          </cell>
          <cell r="BN103">
            <v>5.15</v>
          </cell>
          <cell r="BO103">
            <v>0.15</v>
          </cell>
          <cell r="BP103">
            <v>142</v>
          </cell>
          <cell r="BQ103">
            <v>11.9</v>
          </cell>
          <cell r="BR103">
            <v>10.3</v>
          </cell>
          <cell r="BS103">
            <v>0.3</v>
          </cell>
          <cell r="BT103" t="str">
            <v xml:space="preserve">Sel </v>
          </cell>
          <cell r="BV103">
            <v>0</v>
          </cell>
          <cell r="BW103">
            <v>0</v>
          </cell>
          <cell r="BX103">
            <v>0</v>
          </cell>
          <cell r="BY103">
            <v>0</v>
          </cell>
          <cell r="BZ103">
            <v>0</v>
          </cell>
          <cell r="CA103">
            <v>0</v>
          </cell>
          <cell r="CB103">
            <v>0</v>
          </cell>
          <cell r="CC103">
            <v>0</v>
          </cell>
          <cell r="CD103" t="str">
            <v xml:space="preserve">extrait de vanille liquide </v>
          </cell>
          <cell r="CF103">
            <v>0</v>
          </cell>
          <cell r="CG103">
            <v>0</v>
          </cell>
          <cell r="CH103">
            <v>0</v>
          </cell>
          <cell r="CI103">
            <v>0</v>
          </cell>
          <cell r="CJ103">
            <v>0</v>
          </cell>
          <cell r="CK103">
            <v>0</v>
          </cell>
          <cell r="CL103">
            <v>0</v>
          </cell>
          <cell r="CM103">
            <v>0</v>
          </cell>
          <cell r="CP103">
            <v>0</v>
          </cell>
          <cell r="CQ103">
            <v>0</v>
          </cell>
          <cell r="CR103">
            <v>0</v>
          </cell>
          <cell r="CS103">
            <v>0</v>
          </cell>
          <cell r="CT103">
            <v>0</v>
          </cell>
          <cell r="CU103">
            <v>0</v>
          </cell>
          <cell r="CV103">
            <v>0</v>
          </cell>
          <cell r="CW103">
            <v>0</v>
          </cell>
        </row>
        <row r="104">
          <cell r="E104" t="str">
            <v xml:space="preserve">Cookie Cru Au Beurre De Cacahuètes </v>
          </cell>
          <cell r="F104" t="str">
            <v>Versez tous les ingrédients (sauf les pépites de chocolat) dans un blender et mixe jusqu’à obtenir une pâte homogène et crémeuse.
Ajoutez les pépites de chocolat.</v>
          </cell>
          <cell r="H104">
            <v>270.05</v>
          </cell>
          <cell r="I104">
            <v>12.249999999999998</v>
          </cell>
          <cell r="J104">
            <v>11.675000000000001</v>
          </cell>
          <cell r="K104">
            <v>25.85</v>
          </cell>
          <cell r="L104" t="str">
            <v>Pois Chiche Cuit</v>
          </cell>
          <cell r="M104">
            <v>75</v>
          </cell>
          <cell r="N104">
            <v>98.25</v>
          </cell>
          <cell r="O104">
            <v>5.55</v>
          </cell>
          <cell r="P104">
            <v>1.5</v>
          </cell>
          <cell r="Q104">
            <v>13.275</v>
          </cell>
          <cell r="R104">
            <v>131</v>
          </cell>
          <cell r="S104">
            <v>7.4</v>
          </cell>
          <cell r="T104">
            <v>2</v>
          </cell>
          <cell r="U104">
            <v>17.7</v>
          </cell>
          <cell r="V104" t="str">
            <v>Beurre De Cacahuète</v>
          </cell>
          <cell r="W104">
            <v>15</v>
          </cell>
          <cell r="X104">
            <v>92.25</v>
          </cell>
          <cell r="Y104">
            <v>4.3499999999999996</v>
          </cell>
          <cell r="Z104">
            <v>7.35</v>
          </cell>
          <cell r="AA104">
            <v>1.8</v>
          </cell>
          <cell r="AB104">
            <v>615</v>
          </cell>
          <cell r="AC104">
            <v>29</v>
          </cell>
          <cell r="AD104">
            <v>49</v>
          </cell>
          <cell r="AE104">
            <v>12</v>
          </cell>
          <cell r="AF104" t="str">
            <v>Sirop D'Érable</v>
          </cell>
          <cell r="AG104">
            <v>5</v>
          </cell>
          <cell r="AH104">
            <v>17.8</v>
          </cell>
          <cell r="AI104">
            <v>0</v>
          </cell>
          <cell r="AJ104">
            <v>0</v>
          </cell>
          <cell r="AK104">
            <v>4.45</v>
          </cell>
          <cell r="AL104">
            <v>356</v>
          </cell>
          <cell r="AM104">
            <v>0</v>
          </cell>
          <cell r="AN104">
            <v>0</v>
          </cell>
          <cell r="AO104">
            <v>89</v>
          </cell>
          <cell r="AP104" t="str">
            <v>Lait Protéiné</v>
          </cell>
          <cell r="AQ104">
            <v>25</v>
          </cell>
          <cell r="AR104">
            <v>9.75</v>
          </cell>
          <cell r="AS104">
            <v>1.75</v>
          </cell>
          <cell r="AT104">
            <v>2.5000000000000001E-2</v>
          </cell>
          <cell r="AU104">
            <v>0.625</v>
          </cell>
          <cell r="AV104">
            <v>39</v>
          </cell>
          <cell r="AW104">
            <v>7</v>
          </cell>
          <cell r="AX104">
            <v>0.1</v>
          </cell>
          <cell r="AY104">
            <v>2.5</v>
          </cell>
          <cell r="AZ104" t="str">
            <v>Pépite De Chocolat</v>
          </cell>
          <cell r="BA104">
            <v>10</v>
          </cell>
          <cell r="BB104">
            <v>52</v>
          </cell>
          <cell r="BC104">
            <v>0.6</v>
          </cell>
          <cell r="BD104">
            <v>2.8</v>
          </cell>
          <cell r="BE104">
            <v>5.7</v>
          </cell>
          <cell r="BF104">
            <v>520</v>
          </cell>
          <cell r="BG104">
            <v>6</v>
          </cell>
          <cell r="BH104">
            <v>28</v>
          </cell>
          <cell r="BI104">
            <v>57</v>
          </cell>
          <cell r="BJ104" t="str">
            <v/>
          </cell>
          <cell r="BL104">
            <v>0</v>
          </cell>
          <cell r="BM104">
            <v>0</v>
          </cell>
          <cell r="BN104">
            <v>0</v>
          </cell>
          <cell r="BO104">
            <v>0</v>
          </cell>
          <cell r="BP104">
            <v>0</v>
          </cell>
          <cell r="BQ104">
            <v>0</v>
          </cell>
          <cell r="BR104">
            <v>0</v>
          </cell>
          <cell r="BS104">
            <v>0</v>
          </cell>
          <cell r="BT104" t="str">
            <v/>
          </cell>
          <cell r="BV104">
            <v>0</v>
          </cell>
          <cell r="BW104">
            <v>0</v>
          </cell>
          <cell r="BX104">
            <v>0</v>
          </cell>
          <cell r="BY104">
            <v>0</v>
          </cell>
          <cell r="BZ104">
            <v>0</v>
          </cell>
          <cell r="CA104">
            <v>0</v>
          </cell>
          <cell r="CB104">
            <v>0</v>
          </cell>
          <cell r="CC104">
            <v>0</v>
          </cell>
          <cell r="CD104" t="str">
            <v/>
          </cell>
          <cell r="CF104">
            <v>0</v>
          </cell>
          <cell r="CG104">
            <v>0</v>
          </cell>
          <cell r="CH104">
            <v>0</v>
          </cell>
          <cell r="CI104">
            <v>0</v>
          </cell>
          <cell r="CJ104">
            <v>0</v>
          </cell>
          <cell r="CK104">
            <v>0</v>
          </cell>
          <cell r="CL104">
            <v>0</v>
          </cell>
          <cell r="CM104">
            <v>0</v>
          </cell>
          <cell r="CN104" t="str">
            <v/>
          </cell>
          <cell r="CP104">
            <v>0</v>
          </cell>
          <cell r="CQ104">
            <v>0</v>
          </cell>
          <cell r="CR104">
            <v>0</v>
          </cell>
          <cell r="CS104">
            <v>0</v>
          </cell>
          <cell r="CT104">
            <v>0</v>
          </cell>
          <cell r="CU104">
            <v>0</v>
          </cell>
          <cell r="CV104">
            <v>0</v>
          </cell>
          <cell r="CW104">
            <v>0</v>
          </cell>
          <cell r="CX104" t="str">
            <v/>
          </cell>
          <cell r="CZ104">
            <v>0</v>
          </cell>
          <cell r="DA104">
            <v>0</v>
          </cell>
          <cell r="DB104">
            <v>0</v>
          </cell>
          <cell r="DC104">
            <v>0</v>
          </cell>
          <cell r="DD104">
            <v>0</v>
          </cell>
          <cell r="DE104">
            <v>0</v>
          </cell>
          <cell r="DF104">
            <v>0</v>
          </cell>
          <cell r="DG104">
            <v>0</v>
          </cell>
          <cell r="DH104" t="str">
            <v/>
          </cell>
          <cell r="DJ104">
            <v>0</v>
          </cell>
          <cell r="DK104">
            <v>0</v>
          </cell>
          <cell r="DL104">
            <v>0</v>
          </cell>
          <cell r="DM104">
            <v>0</v>
          </cell>
          <cell r="DN104">
            <v>0</v>
          </cell>
          <cell r="DO104">
            <v>0</v>
          </cell>
          <cell r="DP104">
            <v>0</v>
          </cell>
          <cell r="DQ104">
            <v>0</v>
          </cell>
          <cell r="DR104" t="str">
            <v/>
          </cell>
          <cell r="DT104">
            <v>0</v>
          </cell>
          <cell r="DU104">
            <v>0</v>
          </cell>
          <cell r="DV104">
            <v>0</v>
          </cell>
          <cell r="DW104">
            <v>0</v>
          </cell>
          <cell r="DX104">
            <v>0</v>
          </cell>
          <cell r="DY104">
            <v>0</v>
          </cell>
          <cell r="DZ104">
            <v>0</v>
          </cell>
          <cell r="EA104">
            <v>0</v>
          </cell>
          <cell r="EB104" t="str">
            <v/>
          </cell>
          <cell r="ED104">
            <v>0</v>
          </cell>
          <cell r="EE104">
            <v>0</v>
          </cell>
          <cell r="EF104">
            <v>0</v>
          </cell>
          <cell r="EG104">
            <v>0</v>
          </cell>
          <cell r="EH104">
            <v>0</v>
          </cell>
          <cell r="EI104">
            <v>0</v>
          </cell>
          <cell r="EJ104">
            <v>0</v>
          </cell>
          <cell r="EK104">
            <v>0</v>
          </cell>
          <cell r="EL104" t="str">
            <v/>
          </cell>
          <cell r="EN104">
            <v>0</v>
          </cell>
          <cell r="EO104">
            <v>0</v>
          </cell>
          <cell r="EP104">
            <v>0</v>
          </cell>
          <cell r="EQ104">
            <v>0</v>
          </cell>
          <cell r="ER104">
            <v>0</v>
          </cell>
          <cell r="ES104">
            <v>0</v>
          </cell>
          <cell r="ET104">
            <v>0</v>
          </cell>
          <cell r="EU104">
            <v>0</v>
          </cell>
          <cell r="EV104" t="str">
            <v/>
          </cell>
          <cell r="EX104">
            <v>0</v>
          </cell>
          <cell r="EY104">
            <v>0</v>
          </cell>
          <cell r="EZ104">
            <v>0</v>
          </cell>
          <cell r="FA104">
            <v>0</v>
          </cell>
          <cell r="FB104">
            <v>0</v>
          </cell>
          <cell r="FC104">
            <v>0</v>
          </cell>
          <cell r="FD104">
            <v>0</v>
          </cell>
          <cell r="FE104">
            <v>0</v>
          </cell>
          <cell r="FF104" t="str">
            <v/>
          </cell>
          <cell r="FH104">
            <v>0</v>
          </cell>
          <cell r="FI104">
            <v>0</v>
          </cell>
          <cell r="FJ104">
            <v>0</v>
          </cell>
          <cell r="FK104">
            <v>0</v>
          </cell>
          <cell r="FL104">
            <v>0</v>
          </cell>
          <cell r="FM104">
            <v>0</v>
          </cell>
          <cell r="FN104">
            <v>0</v>
          </cell>
          <cell r="FO104">
            <v>0</v>
          </cell>
          <cell r="FR104">
            <v>0</v>
          </cell>
          <cell r="FS104">
            <v>0</v>
          </cell>
          <cell r="FT104">
            <v>0</v>
          </cell>
          <cell r="FU104">
            <v>0</v>
          </cell>
          <cell r="FV104">
            <v>0</v>
          </cell>
          <cell r="FW104">
            <v>0</v>
          </cell>
          <cell r="FX104">
            <v>0</v>
          </cell>
          <cell r="FY104">
            <v>0</v>
          </cell>
          <cell r="GB104">
            <v>0</v>
          </cell>
          <cell r="GC104">
            <v>0</v>
          </cell>
          <cell r="GD104">
            <v>0</v>
          </cell>
          <cell r="GE104">
            <v>0</v>
          </cell>
          <cell r="GF104">
            <v>0</v>
          </cell>
          <cell r="GG104">
            <v>0</v>
          </cell>
          <cell r="GH104">
            <v>0</v>
          </cell>
          <cell r="GI104">
            <v>0</v>
          </cell>
          <cell r="GL104">
            <v>0</v>
          </cell>
          <cell r="GM104">
            <v>0</v>
          </cell>
          <cell r="GN104">
            <v>0</v>
          </cell>
          <cell r="GO104">
            <v>0</v>
          </cell>
          <cell r="GP104">
            <v>0</v>
          </cell>
          <cell r="GQ104">
            <v>0</v>
          </cell>
          <cell r="GR104">
            <v>0</v>
          </cell>
          <cell r="GS104">
            <v>0</v>
          </cell>
          <cell r="GU104" t="str">
            <v xml:space="preserve">Cookie Cru Au Beurre De Cacahuètes </v>
          </cell>
        </row>
        <row r="105">
          <cell r="E105" t="str">
            <v xml:space="preserve">Cookie Géant </v>
          </cell>
          <cell r="F105" t="str">
            <v>Préchauffez le four à 180°.
Mélangez tous les ingrédients ensemble.
Formez un gros cookie sur une plaque allant au four.
Enfournez le tout une quinzaine de minutes.</v>
          </cell>
          <cell r="H105">
            <v>424.05</v>
          </cell>
          <cell r="I105">
            <v>20.504999999999999</v>
          </cell>
          <cell r="J105">
            <v>18.455000000000002</v>
          </cell>
          <cell r="K105">
            <v>41.775000000000006</v>
          </cell>
          <cell r="L105" t="str">
            <v>Farine Complète</v>
          </cell>
          <cell r="M105">
            <v>30</v>
          </cell>
          <cell r="N105">
            <v>105.3</v>
          </cell>
          <cell r="O105">
            <v>4.2</v>
          </cell>
          <cell r="P105">
            <v>0.9</v>
          </cell>
          <cell r="Q105">
            <v>19.5</v>
          </cell>
          <cell r="R105">
            <v>351</v>
          </cell>
          <cell r="S105">
            <v>14</v>
          </cell>
          <cell r="T105">
            <v>3</v>
          </cell>
          <cell r="U105">
            <v>65</v>
          </cell>
          <cell r="V105" t="str">
            <v>Noisette</v>
          </cell>
          <cell r="W105">
            <v>15</v>
          </cell>
          <cell r="X105">
            <v>96.45</v>
          </cell>
          <cell r="Y105">
            <v>2.2799999999999998</v>
          </cell>
          <cell r="Z105">
            <v>8.9250000000000007</v>
          </cell>
          <cell r="AA105">
            <v>1.0349999999999999</v>
          </cell>
          <cell r="AB105">
            <v>643</v>
          </cell>
          <cell r="AC105">
            <v>15.2</v>
          </cell>
          <cell r="AD105">
            <v>59.5</v>
          </cell>
          <cell r="AE105">
            <v>6.9</v>
          </cell>
          <cell r="AF105" t="str">
            <v>Blanc D'Œuf</v>
          </cell>
          <cell r="AG105">
            <v>30</v>
          </cell>
          <cell r="AH105">
            <v>22.8</v>
          </cell>
          <cell r="AI105">
            <v>4.95</v>
          </cell>
          <cell r="AJ105">
            <v>0.03</v>
          </cell>
          <cell r="AK105">
            <v>0.48</v>
          </cell>
          <cell r="AL105">
            <v>76</v>
          </cell>
          <cell r="AM105">
            <v>16.5</v>
          </cell>
          <cell r="AN105">
            <v>0.1</v>
          </cell>
          <cell r="AO105">
            <v>1.6</v>
          </cell>
          <cell r="AP105" t="str">
            <v>Séré Maigre</v>
          </cell>
          <cell r="AQ105">
            <v>50</v>
          </cell>
          <cell r="AR105">
            <v>27.5</v>
          </cell>
          <cell r="AS105">
            <v>5</v>
          </cell>
          <cell r="AT105">
            <v>0.1</v>
          </cell>
          <cell r="AU105">
            <v>2.1</v>
          </cell>
          <cell r="AV105">
            <v>55</v>
          </cell>
          <cell r="AW105">
            <v>10</v>
          </cell>
          <cell r="AX105">
            <v>0.2</v>
          </cell>
          <cell r="AY105">
            <v>4.2</v>
          </cell>
          <cell r="AZ105" t="str">
            <v xml:space="preserve">Chocolat Noir 70% </v>
          </cell>
          <cell r="BA105">
            <v>20</v>
          </cell>
          <cell r="BB105">
            <v>113.2</v>
          </cell>
          <cell r="BC105">
            <v>1.9</v>
          </cell>
          <cell r="BD105">
            <v>8.1999999999999993</v>
          </cell>
          <cell r="BE105">
            <v>6.8</v>
          </cell>
          <cell r="BF105">
            <v>566</v>
          </cell>
          <cell r="BG105">
            <v>9.5</v>
          </cell>
          <cell r="BH105">
            <v>41</v>
          </cell>
          <cell r="BI105">
            <v>34</v>
          </cell>
          <cell r="BJ105" t="str">
            <v>Sucre Roux</v>
          </cell>
          <cell r="BK105">
            <v>10</v>
          </cell>
          <cell r="BL105">
            <v>39</v>
          </cell>
          <cell r="BM105">
            <v>0</v>
          </cell>
          <cell r="BN105">
            <v>0</v>
          </cell>
          <cell r="BO105">
            <v>9.76</v>
          </cell>
          <cell r="BP105">
            <v>390</v>
          </cell>
          <cell r="BQ105">
            <v>0</v>
          </cell>
          <cell r="BR105">
            <v>0</v>
          </cell>
          <cell r="BS105">
            <v>97.6</v>
          </cell>
          <cell r="BT105" t="str">
            <v>Levure</v>
          </cell>
          <cell r="BU105">
            <v>5</v>
          </cell>
          <cell r="BV105">
            <v>19.8</v>
          </cell>
          <cell r="BW105">
            <v>2.1749999999999998</v>
          </cell>
          <cell r="BX105">
            <v>0.3</v>
          </cell>
          <cell r="BY105">
            <v>2.1</v>
          </cell>
          <cell r="BZ105">
            <v>396</v>
          </cell>
          <cell r="CA105">
            <v>43.5</v>
          </cell>
          <cell r="CB105">
            <v>6</v>
          </cell>
          <cell r="CC105">
            <v>42</v>
          </cell>
          <cell r="CD105" t="str">
            <v/>
          </cell>
          <cell r="CF105">
            <v>0</v>
          </cell>
          <cell r="CG105">
            <v>0</v>
          </cell>
          <cell r="CH105">
            <v>0</v>
          </cell>
          <cell r="CI105">
            <v>0</v>
          </cell>
          <cell r="CJ105">
            <v>0</v>
          </cell>
          <cell r="CK105">
            <v>0</v>
          </cell>
          <cell r="CL105">
            <v>0</v>
          </cell>
          <cell r="CM105">
            <v>0</v>
          </cell>
          <cell r="CN105" t="str">
            <v/>
          </cell>
          <cell r="CP105">
            <v>0</v>
          </cell>
          <cell r="CQ105">
            <v>0</v>
          </cell>
          <cell r="CR105">
            <v>0</v>
          </cell>
          <cell r="CS105">
            <v>0</v>
          </cell>
          <cell r="CT105">
            <v>0</v>
          </cell>
          <cell r="CU105">
            <v>0</v>
          </cell>
          <cell r="CV105">
            <v>0</v>
          </cell>
          <cell r="CW105">
            <v>0</v>
          </cell>
          <cell r="CX105" t="str">
            <v/>
          </cell>
          <cell r="CZ105">
            <v>0</v>
          </cell>
          <cell r="DA105">
            <v>0</v>
          </cell>
          <cell r="DB105">
            <v>0</v>
          </cell>
          <cell r="DC105">
            <v>0</v>
          </cell>
          <cell r="DD105">
            <v>0</v>
          </cell>
          <cell r="DE105">
            <v>0</v>
          </cell>
          <cell r="DF105">
            <v>0</v>
          </cell>
          <cell r="DG105">
            <v>0</v>
          </cell>
          <cell r="DH105" t="str">
            <v/>
          </cell>
          <cell r="DJ105">
            <v>0</v>
          </cell>
          <cell r="DK105">
            <v>0</v>
          </cell>
          <cell r="DL105">
            <v>0</v>
          </cell>
          <cell r="DM105">
            <v>0</v>
          </cell>
          <cell r="DN105">
            <v>0</v>
          </cell>
          <cell r="DO105">
            <v>0</v>
          </cell>
          <cell r="DP105">
            <v>0</v>
          </cell>
          <cell r="DQ105">
            <v>0</v>
          </cell>
          <cell r="DR105" t="str">
            <v/>
          </cell>
          <cell r="DT105">
            <v>0</v>
          </cell>
          <cell r="DU105">
            <v>0</v>
          </cell>
          <cell r="DV105">
            <v>0</v>
          </cell>
          <cell r="DW105">
            <v>0</v>
          </cell>
          <cell r="DX105">
            <v>0</v>
          </cell>
          <cell r="DY105">
            <v>0</v>
          </cell>
          <cell r="DZ105">
            <v>0</v>
          </cell>
          <cell r="EA105">
            <v>0</v>
          </cell>
          <cell r="EB105" t="str">
            <v/>
          </cell>
          <cell r="ED105">
            <v>0</v>
          </cell>
          <cell r="EE105">
            <v>0</v>
          </cell>
          <cell r="EF105">
            <v>0</v>
          </cell>
          <cell r="EG105">
            <v>0</v>
          </cell>
          <cell r="EH105">
            <v>0</v>
          </cell>
          <cell r="EI105">
            <v>0</v>
          </cell>
          <cell r="EJ105">
            <v>0</v>
          </cell>
          <cell r="EK105">
            <v>0</v>
          </cell>
          <cell r="EL105" t="str">
            <v/>
          </cell>
          <cell r="EN105">
            <v>0</v>
          </cell>
          <cell r="EO105">
            <v>0</v>
          </cell>
          <cell r="EP105">
            <v>0</v>
          </cell>
          <cell r="EQ105">
            <v>0</v>
          </cell>
          <cell r="ER105">
            <v>0</v>
          </cell>
          <cell r="ES105">
            <v>0</v>
          </cell>
          <cell r="ET105">
            <v>0</v>
          </cell>
          <cell r="EU105">
            <v>0</v>
          </cell>
          <cell r="EV105" t="str">
            <v/>
          </cell>
          <cell r="EX105">
            <v>0</v>
          </cell>
          <cell r="EY105">
            <v>0</v>
          </cell>
          <cell r="EZ105">
            <v>0</v>
          </cell>
          <cell r="FA105">
            <v>0</v>
          </cell>
          <cell r="FB105">
            <v>0</v>
          </cell>
          <cell r="FC105">
            <v>0</v>
          </cell>
          <cell r="FD105">
            <v>0</v>
          </cell>
          <cell r="FE105">
            <v>0</v>
          </cell>
          <cell r="FF105" t="str">
            <v/>
          </cell>
          <cell r="FH105">
            <v>0</v>
          </cell>
          <cell r="FI105">
            <v>0</v>
          </cell>
          <cell r="FJ105">
            <v>0</v>
          </cell>
          <cell r="FK105">
            <v>0</v>
          </cell>
          <cell r="FL105">
            <v>0</v>
          </cell>
          <cell r="FM105">
            <v>0</v>
          </cell>
          <cell r="FN105">
            <v>0</v>
          </cell>
          <cell r="FO105">
            <v>0</v>
          </cell>
          <cell r="FR105">
            <v>0</v>
          </cell>
          <cell r="FS105">
            <v>0</v>
          </cell>
          <cell r="FT105">
            <v>0</v>
          </cell>
          <cell r="FU105">
            <v>0</v>
          </cell>
          <cell r="FV105">
            <v>0</v>
          </cell>
          <cell r="FW105">
            <v>0</v>
          </cell>
          <cell r="FX105">
            <v>0</v>
          </cell>
          <cell r="FY105">
            <v>0</v>
          </cell>
          <cell r="GB105">
            <v>0</v>
          </cell>
          <cell r="GC105">
            <v>0</v>
          </cell>
          <cell r="GD105">
            <v>0</v>
          </cell>
          <cell r="GE105">
            <v>0</v>
          </cell>
          <cell r="GF105">
            <v>0</v>
          </cell>
          <cell r="GG105">
            <v>0</v>
          </cell>
          <cell r="GH105">
            <v>0</v>
          </cell>
          <cell r="GI105">
            <v>0</v>
          </cell>
          <cell r="GL105">
            <v>0</v>
          </cell>
          <cell r="GM105">
            <v>0</v>
          </cell>
          <cell r="GN105">
            <v>0</v>
          </cell>
          <cell r="GO105">
            <v>0</v>
          </cell>
          <cell r="GP105">
            <v>0</v>
          </cell>
          <cell r="GQ105">
            <v>0</v>
          </cell>
          <cell r="GR105">
            <v>0</v>
          </cell>
          <cell r="GS105">
            <v>0</v>
          </cell>
          <cell r="GU105" t="str">
            <v xml:space="preserve">Cookie Géant </v>
          </cell>
        </row>
        <row r="106">
          <cell r="E106" t="str">
            <v xml:space="preserve">Cookies Au Beurre De Cacahuètes </v>
          </cell>
          <cell r="F106" t="str">
            <v>Mélangez tous les aliments ensemble dans un saladier.
Versez le mélange sur un plaque allant au four en tassant la pâte pour former des Cookies.
Enfournez le tout une quinzaine de minutes à 180°, jusqu’à ce que les cookies soient bien fermes.
Laissez refroidir</v>
          </cell>
          <cell r="H106">
            <v>294.45</v>
          </cell>
          <cell r="I106">
            <v>18.335000000000001</v>
          </cell>
          <cell r="J106">
            <v>15.46</v>
          </cell>
          <cell r="K106">
            <v>17.68</v>
          </cell>
          <cell r="L106" t="str">
            <v>Son D'Avoine</v>
          </cell>
          <cell r="M106">
            <v>15</v>
          </cell>
          <cell r="N106">
            <v>54.9</v>
          </cell>
          <cell r="O106">
            <v>2.5950000000000002</v>
          </cell>
          <cell r="P106">
            <v>1.05</v>
          </cell>
          <cell r="Q106">
            <v>7.62</v>
          </cell>
          <cell r="R106">
            <v>366</v>
          </cell>
          <cell r="S106">
            <v>17.3</v>
          </cell>
          <cell r="T106">
            <v>7</v>
          </cell>
          <cell r="U106">
            <v>50.8</v>
          </cell>
          <cell r="V106" t="str">
            <v>Blanc D'Œuf</v>
          </cell>
          <cell r="W106">
            <v>60</v>
          </cell>
          <cell r="X106">
            <v>45.6</v>
          </cell>
          <cell r="Y106">
            <v>9.9</v>
          </cell>
          <cell r="Z106">
            <v>0.06</v>
          </cell>
          <cell r="AA106">
            <v>0.96</v>
          </cell>
          <cell r="AB106">
            <v>76</v>
          </cell>
          <cell r="AC106">
            <v>16.5</v>
          </cell>
          <cell r="AD106">
            <v>0.1</v>
          </cell>
          <cell r="AE106">
            <v>1.6</v>
          </cell>
          <cell r="AF106" t="str">
            <v>Beurre De Cacahuète</v>
          </cell>
          <cell r="AG106">
            <v>15</v>
          </cell>
          <cell r="AH106">
            <v>92.25</v>
          </cell>
          <cell r="AI106">
            <v>4.3499999999999996</v>
          </cell>
          <cell r="AJ106">
            <v>7.35</v>
          </cell>
          <cell r="AK106">
            <v>1.8</v>
          </cell>
          <cell r="AL106">
            <v>615</v>
          </cell>
          <cell r="AM106">
            <v>29</v>
          </cell>
          <cell r="AN106">
            <v>49</v>
          </cell>
          <cell r="AO106">
            <v>12</v>
          </cell>
          <cell r="AP106" t="str">
            <v>Noix De Coco</v>
          </cell>
          <cell r="AQ106">
            <v>10</v>
          </cell>
          <cell r="AR106">
            <v>49.7</v>
          </cell>
          <cell r="AS106">
            <v>0.89</v>
          </cell>
          <cell r="AT106">
            <v>4.2</v>
          </cell>
          <cell r="AU106">
            <v>1.6</v>
          </cell>
          <cell r="AV106">
            <v>497</v>
          </cell>
          <cell r="AW106">
            <v>8.9</v>
          </cell>
          <cell r="AX106">
            <v>42</v>
          </cell>
          <cell r="AY106">
            <v>16</v>
          </cell>
          <cell r="AZ106" t="str">
            <v>Cube De Chocolat</v>
          </cell>
          <cell r="BA106">
            <v>10</v>
          </cell>
          <cell r="BB106">
            <v>52</v>
          </cell>
          <cell r="BC106">
            <v>0.6</v>
          </cell>
          <cell r="BD106">
            <v>2.8</v>
          </cell>
          <cell r="BE106">
            <v>5.7</v>
          </cell>
          <cell r="BF106">
            <v>520</v>
          </cell>
          <cell r="BG106">
            <v>6</v>
          </cell>
          <cell r="BH106">
            <v>28</v>
          </cell>
          <cell r="BI106">
            <v>57</v>
          </cell>
          <cell r="BJ106" t="str">
            <v/>
          </cell>
          <cell r="BL106">
            <v>0</v>
          </cell>
          <cell r="BM106">
            <v>0</v>
          </cell>
          <cell r="BN106">
            <v>0</v>
          </cell>
          <cell r="BO106">
            <v>0</v>
          </cell>
          <cell r="BP106">
            <v>0</v>
          </cell>
          <cell r="BQ106">
            <v>0</v>
          </cell>
          <cell r="BR106">
            <v>0</v>
          </cell>
          <cell r="BS106">
            <v>0</v>
          </cell>
          <cell r="BT106" t="str">
            <v/>
          </cell>
          <cell r="BV106">
            <v>0</v>
          </cell>
          <cell r="BW106">
            <v>0</v>
          </cell>
          <cell r="BX106">
            <v>0</v>
          </cell>
          <cell r="BY106">
            <v>0</v>
          </cell>
          <cell r="BZ106">
            <v>0</v>
          </cell>
          <cell r="CA106">
            <v>0</v>
          </cell>
          <cell r="CB106">
            <v>0</v>
          </cell>
          <cell r="CC106">
            <v>0</v>
          </cell>
          <cell r="CD106" t="str">
            <v/>
          </cell>
          <cell r="CF106">
            <v>0</v>
          </cell>
          <cell r="CG106">
            <v>0</v>
          </cell>
          <cell r="CH106">
            <v>0</v>
          </cell>
          <cell r="CI106">
            <v>0</v>
          </cell>
          <cell r="CJ106">
            <v>0</v>
          </cell>
          <cell r="CK106">
            <v>0</v>
          </cell>
          <cell r="CL106">
            <v>0</v>
          </cell>
          <cell r="CM106">
            <v>0</v>
          </cell>
          <cell r="CN106" t="str">
            <v/>
          </cell>
          <cell r="CP106">
            <v>0</v>
          </cell>
          <cell r="CQ106">
            <v>0</v>
          </cell>
          <cell r="CR106">
            <v>0</v>
          </cell>
          <cell r="CS106">
            <v>0</v>
          </cell>
          <cell r="CT106">
            <v>0</v>
          </cell>
          <cell r="CU106">
            <v>0</v>
          </cell>
          <cell r="CV106">
            <v>0</v>
          </cell>
          <cell r="CW106">
            <v>0</v>
          </cell>
          <cell r="CX106" t="str">
            <v/>
          </cell>
          <cell r="CZ106">
            <v>0</v>
          </cell>
          <cell r="DA106">
            <v>0</v>
          </cell>
          <cell r="DB106">
            <v>0</v>
          </cell>
          <cell r="DC106">
            <v>0</v>
          </cell>
          <cell r="DD106">
            <v>0</v>
          </cell>
          <cell r="DE106">
            <v>0</v>
          </cell>
          <cell r="DF106">
            <v>0</v>
          </cell>
          <cell r="DG106">
            <v>0</v>
          </cell>
          <cell r="DH106" t="str">
            <v/>
          </cell>
          <cell r="DJ106">
            <v>0</v>
          </cell>
          <cell r="DK106">
            <v>0</v>
          </cell>
          <cell r="DL106">
            <v>0</v>
          </cell>
          <cell r="DM106">
            <v>0</v>
          </cell>
          <cell r="DN106">
            <v>0</v>
          </cell>
          <cell r="DO106">
            <v>0</v>
          </cell>
          <cell r="DP106">
            <v>0</v>
          </cell>
          <cell r="DQ106">
            <v>0</v>
          </cell>
          <cell r="DR106" t="str">
            <v/>
          </cell>
          <cell r="DT106">
            <v>0</v>
          </cell>
          <cell r="DU106">
            <v>0</v>
          </cell>
          <cell r="DV106">
            <v>0</v>
          </cell>
          <cell r="DW106">
            <v>0</v>
          </cell>
          <cell r="DX106">
            <v>0</v>
          </cell>
          <cell r="DY106">
            <v>0</v>
          </cell>
          <cell r="DZ106">
            <v>0</v>
          </cell>
          <cell r="EA106">
            <v>0</v>
          </cell>
          <cell r="EB106" t="str">
            <v/>
          </cell>
          <cell r="ED106">
            <v>0</v>
          </cell>
          <cell r="EE106">
            <v>0</v>
          </cell>
          <cell r="EF106">
            <v>0</v>
          </cell>
          <cell r="EG106">
            <v>0</v>
          </cell>
          <cell r="EH106">
            <v>0</v>
          </cell>
          <cell r="EI106">
            <v>0</v>
          </cell>
          <cell r="EJ106">
            <v>0</v>
          </cell>
          <cell r="EK106">
            <v>0</v>
          </cell>
          <cell r="EL106" t="str">
            <v/>
          </cell>
          <cell r="EN106">
            <v>0</v>
          </cell>
          <cell r="EO106">
            <v>0</v>
          </cell>
          <cell r="EP106">
            <v>0</v>
          </cell>
          <cell r="EQ106">
            <v>0</v>
          </cell>
          <cell r="ER106">
            <v>0</v>
          </cell>
          <cell r="ES106">
            <v>0</v>
          </cell>
          <cell r="ET106">
            <v>0</v>
          </cell>
          <cell r="EU106">
            <v>0</v>
          </cell>
          <cell r="EV106" t="str">
            <v/>
          </cell>
          <cell r="EX106">
            <v>0</v>
          </cell>
          <cell r="EY106">
            <v>0</v>
          </cell>
          <cell r="EZ106">
            <v>0</v>
          </cell>
          <cell r="FA106">
            <v>0</v>
          </cell>
          <cell r="FB106">
            <v>0</v>
          </cell>
          <cell r="FC106">
            <v>0</v>
          </cell>
          <cell r="FD106">
            <v>0</v>
          </cell>
          <cell r="FE106">
            <v>0</v>
          </cell>
          <cell r="FF106" t="str">
            <v/>
          </cell>
          <cell r="FH106">
            <v>0</v>
          </cell>
          <cell r="FI106">
            <v>0</v>
          </cell>
          <cell r="FJ106">
            <v>0</v>
          </cell>
          <cell r="FK106">
            <v>0</v>
          </cell>
          <cell r="FL106">
            <v>0</v>
          </cell>
          <cell r="FM106">
            <v>0</v>
          </cell>
          <cell r="FN106">
            <v>0</v>
          </cell>
          <cell r="FO106">
            <v>0</v>
          </cell>
          <cell r="FR106">
            <v>0</v>
          </cell>
          <cell r="FS106">
            <v>0</v>
          </cell>
          <cell r="FT106">
            <v>0</v>
          </cell>
          <cell r="FU106">
            <v>0</v>
          </cell>
          <cell r="FV106">
            <v>0</v>
          </cell>
          <cell r="FW106">
            <v>0</v>
          </cell>
          <cell r="FX106">
            <v>0</v>
          </cell>
          <cell r="FY106">
            <v>0</v>
          </cell>
          <cell r="GB106">
            <v>0</v>
          </cell>
          <cell r="GC106">
            <v>0</v>
          </cell>
          <cell r="GD106">
            <v>0</v>
          </cell>
          <cell r="GE106">
            <v>0</v>
          </cell>
          <cell r="GF106">
            <v>0</v>
          </cell>
          <cell r="GG106">
            <v>0</v>
          </cell>
          <cell r="GH106">
            <v>0</v>
          </cell>
          <cell r="GI106">
            <v>0</v>
          </cell>
          <cell r="GL106">
            <v>0</v>
          </cell>
          <cell r="GM106">
            <v>0</v>
          </cell>
          <cell r="GN106">
            <v>0</v>
          </cell>
          <cell r="GO106">
            <v>0</v>
          </cell>
          <cell r="GP106">
            <v>0</v>
          </cell>
          <cell r="GQ106">
            <v>0</v>
          </cell>
          <cell r="GR106">
            <v>0</v>
          </cell>
          <cell r="GS106">
            <v>0</v>
          </cell>
          <cell r="GU106" t="str">
            <v xml:space="preserve">Cookies Au Beurre De Cacahuètes </v>
          </cell>
        </row>
        <row r="107">
          <cell r="E107" t="str">
            <v>Cookies Aux Fruits Secs</v>
          </cell>
          <cell r="F107" t="str">
            <v>Préchauffez le four à 180 degrés.
Mélangez tous les ingrédients ensemble.
Formez des boules et aplatissez avec vos mains.
Mettre au four 20 minutes.</v>
          </cell>
          <cell r="H107">
            <v>1085.6499999999999</v>
          </cell>
          <cell r="I107">
            <v>32.245000000000005</v>
          </cell>
          <cell r="J107">
            <v>33.739999999999995</v>
          </cell>
          <cell r="K107">
            <v>152.79999999999998</v>
          </cell>
          <cell r="L107" t="str">
            <v>Avoine flocons</v>
          </cell>
          <cell r="M107">
            <v>150</v>
          </cell>
          <cell r="N107">
            <v>558</v>
          </cell>
          <cell r="O107">
            <v>20.25</v>
          </cell>
          <cell r="P107">
            <v>11.25</v>
          </cell>
          <cell r="Q107">
            <v>86.25</v>
          </cell>
          <cell r="R107">
            <v>372</v>
          </cell>
          <cell r="S107">
            <v>13.5</v>
          </cell>
          <cell r="T107">
            <v>7.5</v>
          </cell>
          <cell r="U107">
            <v>57.5</v>
          </cell>
          <cell r="V107" t="str">
            <v>farine</v>
          </cell>
          <cell r="W107">
            <v>50</v>
          </cell>
          <cell r="X107">
            <v>172</v>
          </cell>
          <cell r="Y107">
            <v>6.1</v>
          </cell>
          <cell r="Z107">
            <v>0.65</v>
          </cell>
          <cell r="AA107">
            <v>34.450000000000003</v>
          </cell>
          <cell r="AB107">
            <v>344</v>
          </cell>
          <cell r="AC107">
            <v>12.2</v>
          </cell>
          <cell r="AD107">
            <v>1.3</v>
          </cell>
          <cell r="AE107">
            <v>68.900000000000006</v>
          </cell>
          <cell r="AF107" t="str">
            <v>raisins secs</v>
          </cell>
          <cell r="AG107">
            <v>30</v>
          </cell>
          <cell r="AH107">
            <v>97.8</v>
          </cell>
          <cell r="AI107">
            <v>0.9</v>
          </cell>
          <cell r="AJ107">
            <v>0.45</v>
          </cell>
          <cell r="AK107">
            <v>22.5</v>
          </cell>
          <cell r="AL107">
            <v>326</v>
          </cell>
          <cell r="AM107">
            <v>3</v>
          </cell>
          <cell r="AN107">
            <v>1.5</v>
          </cell>
          <cell r="AO107">
            <v>75</v>
          </cell>
          <cell r="AP107" t="str">
            <v>compote de Pomme</v>
          </cell>
          <cell r="AQ107">
            <v>75</v>
          </cell>
          <cell r="AR107">
            <v>35.25</v>
          </cell>
          <cell r="AS107">
            <v>0.22500000000000001</v>
          </cell>
          <cell r="AT107">
            <v>0.15</v>
          </cell>
          <cell r="AU107">
            <v>7.5</v>
          </cell>
          <cell r="AV107">
            <v>47</v>
          </cell>
          <cell r="AW107">
            <v>0.3</v>
          </cell>
          <cell r="AX107">
            <v>0.2</v>
          </cell>
          <cell r="AY107">
            <v>10</v>
          </cell>
          <cell r="AZ107" t="str">
            <v>noix</v>
          </cell>
          <cell r="BA107">
            <v>30</v>
          </cell>
          <cell r="BB107">
            <v>222.6</v>
          </cell>
          <cell r="BC107">
            <v>4.7699999999999996</v>
          </cell>
          <cell r="BD107">
            <v>21.24</v>
          </cell>
          <cell r="BE107">
            <v>2.1</v>
          </cell>
          <cell r="BF107">
            <v>742</v>
          </cell>
          <cell r="BG107">
            <v>15.9</v>
          </cell>
          <cell r="BH107">
            <v>70.8</v>
          </cell>
          <cell r="BI107">
            <v>7</v>
          </cell>
          <cell r="BJ107" t="str">
            <v>oeuf</v>
          </cell>
          <cell r="BK107">
            <v>50</v>
          </cell>
          <cell r="BL107">
            <v>0</v>
          </cell>
          <cell r="BM107">
            <v>0</v>
          </cell>
          <cell r="BN107">
            <v>0</v>
          </cell>
          <cell r="BO107">
            <v>0</v>
          </cell>
          <cell r="BP107">
            <v>0</v>
          </cell>
          <cell r="BQ107">
            <v>0</v>
          </cell>
          <cell r="BR107">
            <v>0</v>
          </cell>
          <cell r="BS107">
            <v>0</v>
          </cell>
          <cell r="BT107" t="str">
            <v>sel</v>
          </cell>
          <cell r="BV107">
            <v>0</v>
          </cell>
          <cell r="BW107">
            <v>0</v>
          </cell>
          <cell r="BX107">
            <v>0</v>
          </cell>
          <cell r="BY107">
            <v>0</v>
          </cell>
          <cell r="BZ107">
            <v>0</v>
          </cell>
          <cell r="CA107">
            <v>0</v>
          </cell>
          <cell r="CB107">
            <v>0</v>
          </cell>
          <cell r="CC107">
            <v>0</v>
          </cell>
          <cell r="CD107" t="str">
            <v xml:space="preserve">extrait de vanille liquide </v>
          </cell>
          <cell r="CE107">
            <v>5</v>
          </cell>
          <cell r="CF107">
            <v>0</v>
          </cell>
          <cell r="CG107">
            <v>0</v>
          </cell>
          <cell r="CH107">
            <v>0</v>
          </cell>
          <cell r="CI107">
            <v>0</v>
          </cell>
          <cell r="CJ107">
            <v>0</v>
          </cell>
          <cell r="CK107">
            <v>0</v>
          </cell>
          <cell r="CL107">
            <v>0</v>
          </cell>
          <cell r="CM107">
            <v>0</v>
          </cell>
          <cell r="CP107">
            <v>0</v>
          </cell>
          <cell r="CQ107">
            <v>0</v>
          </cell>
          <cell r="CR107">
            <v>0</v>
          </cell>
          <cell r="CS107">
            <v>0</v>
          </cell>
          <cell r="CT107">
            <v>0</v>
          </cell>
          <cell r="CU107">
            <v>0</v>
          </cell>
          <cell r="CV107">
            <v>0</v>
          </cell>
          <cell r="CW107">
            <v>0</v>
          </cell>
          <cell r="CZ107">
            <v>0</v>
          </cell>
          <cell r="DA107">
            <v>0</v>
          </cell>
          <cell r="DB107">
            <v>0</v>
          </cell>
          <cell r="DC107">
            <v>0</v>
          </cell>
          <cell r="DD107">
            <v>0</v>
          </cell>
          <cell r="DE107">
            <v>0</v>
          </cell>
          <cell r="DF107">
            <v>0</v>
          </cell>
          <cell r="DG107">
            <v>0</v>
          </cell>
          <cell r="DJ107">
            <v>0</v>
          </cell>
          <cell r="DK107">
            <v>0</v>
          </cell>
          <cell r="DL107">
            <v>0</v>
          </cell>
          <cell r="DM107">
            <v>0</v>
          </cell>
          <cell r="DN107">
            <v>0</v>
          </cell>
          <cell r="DO107">
            <v>0</v>
          </cell>
          <cell r="DP107">
            <v>0</v>
          </cell>
          <cell r="DQ107">
            <v>0</v>
          </cell>
          <cell r="DT107">
            <v>0</v>
          </cell>
          <cell r="DU107">
            <v>0</v>
          </cell>
          <cell r="DV107">
            <v>0</v>
          </cell>
          <cell r="DW107">
            <v>0</v>
          </cell>
          <cell r="DX107">
            <v>0</v>
          </cell>
          <cell r="DY107">
            <v>0</v>
          </cell>
          <cell r="DZ107">
            <v>0</v>
          </cell>
          <cell r="EA107">
            <v>0</v>
          </cell>
          <cell r="ED107">
            <v>0</v>
          </cell>
          <cell r="EE107">
            <v>0</v>
          </cell>
          <cell r="EF107">
            <v>0</v>
          </cell>
          <cell r="EG107">
            <v>0</v>
          </cell>
          <cell r="EH107">
            <v>0</v>
          </cell>
          <cell r="EI107">
            <v>0</v>
          </cell>
          <cell r="EJ107">
            <v>0</v>
          </cell>
          <cell r="EK107">
            <v>0</v>
          </cell>
          <cell r="EN107">
            <v>0</v>
          </cell>
          <cell r="EO107">
            <v>0</v>
          </cell>
          <cell r="EP107">
            <v>0</v>
          </cell>
          <cell r="EQ107">
            <v>0</v>
          </cell>
          <cell r="ER107">
            <v>0</v>
          </cell>
          <cell r="ES107">
            <v>0</v>
          </cell>
          <cell r="ET107">
            <v>0</v>
          </cell>
          <cell r="EU107">
            <v>0</v>
          </cell>
          <cell r="EX107">
            <v>0</v>
          </cell>
          <cell r="EY107">
            <v>0</v>
          </cell>
          <cell r="EZ107">
            <v>0</v>
          </cell>
          <cell r="FA107">
            <v>0</v>
          </cell>
          <cell r="FB107">
            <v>0</v>
          </cell>
          <cell r="FC107">
            <v>0</v>
          </cell>
          <cell r="FD107">
            <v>0</v>
          </cell>
          <cell r="FE107">
            <v>0</v>
          </cell>
          <cell r="FH107">
            <v>0</v>
          </cell>
          <cell r="FI107">
            <v>0</v>
          </cell>
          <cell r="FJ107">
            <v>0</v>
          </cell>
          <cell r="FK107">
            <v>0</v>
          </cell>
          <cell r="FL107">
            <v>0</v>
          </cell>
          <cell r="FM107">
            <v>0</v>
          </cell>
          <cell r="FN107">
            <v>0</v>
          </cell>
          <cell r="FO107">
            <v>0</v>
          </cell>
          <cell r="FR107">
            <v>0</v>
          </cell>
          <cell r="FS107">
            <v>0</v>
          </cell>
          <cell r="FT107">
            <v>0</v>
          </cell>
          <cell r="FU107">
            <v>0</v>
          </cell>
          <cell r="FV107">
            <v>0</v>
          </cell>
          <cell r="FW107">
            <v>0</v>
          </cell>
          <cell r="FX107">
            <v>0</v>
          </cell>
          <cell r="FY107">
            <v>0</v>
          </cell>
          <cell r="GB107">
            <v>0</v>
          </cell>
          <cell r="GC107">
            <v>0</v>
          </cell>
          <cell r="GD107">
            <v>0</v>
          </cell>
          <cell r="GE107">
            <v>0</v>
          </cell>
          <cell r="GF107">
            <v>0</v>
          </cell>
          <cell r="GG107">
            <v>0</v>
          </cell>
          <cell r="GH107">
            <v>0</v>
          </cell>
          <cell r="GI107">
            <v>0</v>
          </cell>
          <cell r="GL107">
            <v>0</v>
          </cell>
          <cell r="GM107">
            <v>0</v>
          </cell>
          <cell r="GN107">
            <v>0</v>
          </cell>
          <cell r="GO107">
            <v>0</v>
          </cell>
          <cell r="GP107">
            <v>0</v>
          </cell>
          <cell r="GQ107">
            <v>0</v>
          </cell>
          <cell r="GR107">
            <v>0</v>
          </cell>
          <cell r="GS107">
            <v>0</v>
          </cell>
          <cell r="GU107" t="str">
            <v>Cookies Aux Fruits Secs</v>
          </cell>
        </row>
        <row r="108">
          <cell r="E108" t="str">
            <v xml:space="preserve">Cookies Protéinés </v>
          </cell>
          <cell r="F108" t="str">
            <v xml:space="preserve">Mélangez tous les ingrédients dans une assiette creuse.
Formez des petites galettes sur une plaque allant au four.
Enfournez à 200 degrés 15 à 20 minutes environ.
</v>
          </cell>
          <cell r="H108">
            <v>509.4</v>
          </cell>
          <cell r="I108">
            <v>31.89</v>
          </cell>
          <cell r="J108">
            <v>18.410000000000004</v>
          </cell>
          <cell r="K108">
            <v>49.639999999999993</v>
          </cell>
          <cell r="L108" t="str">
            <v xml:space="preserve">Flocons D’Avoine </v>
          </cell>
          <cell r="M108">
            <v>30</v>
          </cell>
          <cell r="N108">
            <v>111.6</v>
          </cell>
          <cell r="O108">
            <v>4.05</v>
          </cell>
          <cell r="P108">
            <v>2.25</v>
          </cell>
          <cell r="Q108">
            <v>17.25</v>
          </cell>
          <cell r="R108">
            <v>372</v>
          </cell>
          <cell r="S108">
            <v>13.5</v>
          </cell>
          <cell r="T108">
            <v>7.5</v>
          </cell>
          <cell r="U108">
            <v>57.5</v>
          </cell>
          <cell r="V108" t="str">
            <v>Farine De Sarrasin</v>
          </cell>
          <cell r="W108">
            <v>20</v>
          </cell>
          <cell r="X108">
            <v>68.8</v>
          </cell>
          <cell r="Y108">
            <v>2.4</v>
          </cell>
          <cell r="Z108">
            <v>0.56000000000000005</v>
          </cell>
          <cell r="AA108">
            <v>12.9</v>
          </cell>
          <cell r="AB108">
            <v>344</v>
          </cell>
          <cell r="AC108">
            <v>12</v>
          </cell>
          <cell r="AD108">
            <v>2.8</v>
          </cell>
          <cell r="AE108">
            <v>64.5</v>
          </cell>
          <cell r="AF108" t="str">
            <v>Compote De Pomme</v>
          </cell>
          <cell r="AG108">
            <v>30</v>
          </cell>
          <cell r="AH108">
            <v>14.1</v>
          </cell>
          <cell r="AI108">
            <v>0.09</v>
          </cell>
          <cell r="AJ108">
            <v>0.06</v>
          </cell>
          <cell r="AK108">
            <v>3</v>
          </cell>
          <cell r="AL108">
            <v>47</v>
          </cell>
          <cell r="AM108">
            <v>0.3</v>
          </cell>
          <cell r="AN108">
            <v>0.2</v>
          </cell>
          <cell r="AO108">
            <v>10</v>
          </cell>
          <cell r="AP108" t="str">
            <v>Blanc D'Œuf</v>
          </cell>
          <cell r="AQ108">
            <v>90</v>
          </cell>
          <cell r="AR108">
            <v>68.400000000000006</v>
          </cell>
          <cell r="AS108">
            <v>14.85</v>
          </cell>
          <cell r="AT108">
            <v>0.09</v>
          </cell>
          <cell r="AU108">
            <v>1.44</v>
          </cell>
          <cell r="AV108">
            <v>76</v>
          </cell>
          <cell r="AW108">
            <v>16.5</v>
          </cell>
          <cell r="AX108">
            <v>0.1</v>
          </cell>
          <cell r="AY108">
            <v>1.6</v>
          </cell>
          <cell r="AZ108" t="str">
            <v>Beurre De Cacahuète</v>
          </cell>
          <cell r="BA108">
            <v>20</v>
          </cell>
          <cell r="BB108">
            <v>123</v>
          </cell>
          <cell r="BC108">
            <v>5.8</v>
          </cell>
          <cell r="BD108">
            <v>9.8000000000000007</v>
          </cell>
          <cell r="BE108">
            <v>2.4</v>
          </cell>
          <cell r="BF108">
            <v>615</v>
          </cell>
          <cell r="BG108">
            <v>29</v>
          </cell>
          <cell r="BH108">
            <v>49</v>
          </cell>
          <cell r="BI108">
            <v>12</v>
          </cell>
          <cell r="BJ108" t="str">
            <v>Lait protéiné</v>
          </cell>
          <cell r="BK108">
            <v>50</v>
          </cell>
          <cell r="BL108">
            <v>19.5</v>
          </cell>
          <cell r="BM108">
            <v>3.5</v>
          </cell>
          <cell r="BN108">
            <v>0.05</v>
          </cell>
          <cell r="BO108">
            <v>1.25</v>
          </cell>
          <cell r="BP108">
            <v>39</v>
          </cell>
          <cell r="BQ108">
            <v>7</v>
          </cell>
          <cell r="BR108">
            <v>0.1</v>
          </cell>
          <cell r="BS108">
            <v>2.5</v>
          </cell>
          <cell r="BT108" t="str">
            <v>Cube De Chocolat</v>
          </cell>
          <cell r="BU108">
            <v>20</v>
          </cell>
          <cell r="BV108">
            <v>104</v>
          </cell>
          <cell r="BW108">
            <v>1.2</v>
          </cell>
          <cell r="BX108">
            <v>5.6</v>
          </cell>
          <cell r="BY108">
            <v>11.4</v>
          </cell>
          <cell r="BZ108">
            <v>520</v>
          </cell>
          <cell r="CA108">
            <v>6</v>
          </cell>
          <cell r="CB108">
            <v>28</v>
          </cell>
          <cell r="CC108">
            <v>57</v>
          </cell>
          <cell r="CD108" t="str">
            <v/>
          </cell>
          <cell r="CF108">
            <v>0</v>
          </cell>
          <cell r="CG108">
            <v>0</v>
          </cell>
          <cell r="CH108">
            <v>0</v>
          </cell>
          <cell r="CI108">
            <v>0</v>
          </cell>
          <cell r="CJ108">
            <v>0</v>
          </cell>
          <cell r="CK108">
            <v>0</v>
          </cell>
          <cell r="CL108">
            <v>0</v>
          </cell>
          <cell r="CM108">
            <v>0</v>
          </cell>
          <cell r="CN108" t="str">
            <v/>
          </cell>
          <cell r="CP108">
            <v>0</v>
          </cell>
          <cell r="CQ108">
            <v>0</v>
          </cell>
          <cell r="CR108">
            <v>0</v>
          </cell>
          <cell r="CS108">
            <v>0</v>
          </cell>
          <cell r="CT108">
            <v>0</v>
          </cell>
          <cell r="CU108">
            <v>0</v>
          </cell>
          <cell r="CV108">
            <v>0</v>
          </cell>
          <cell r="CW108">
            <v>0</v>
          </cell>
          <cell r="CX108" t="str">
            <v/>
          </cell>
          <cell r="CZ108">
            <v>0</v>
          </cell>
          <cell r="DA108">
            <v>0</v>
          </cell>
          <cell r="DB108">
            <v>0</v>
          </cell>
          <cell r="DC108">
            <v>0</v>
          </cell>
          <cell r="DD108">
            <v>0</v>
          </cell>
          <cell r="DE108">
            <v>0</v>
          </cell>
          <cell r="DF108">
            <v>0</v>
          </cell>
          <cell r="DG108">
            <v>0</v>
          </cell>
          <cell r="DH108" t="str">
            <v/>
          </cell>
          <cell r="DJ108">
            <v>0</v>
          </cell>
          <cell r="DK108">
            <v>0</v>
          </cell>
          <cell r="DL108">
            <v>0</v>
          </cell>
          <cell r="DM108">
            <v>0</v>
          </cell>
          <cell r="DN108">
            <v>0</v>
          </cell>
          <cell r="DO108">
            <v>0</v>
          </cell>
          <cell r="DP108">
            <v>0</v>
          </cell>
          <cell r="DQ108">
            <v>0</v>
          </cell>
          <cell r="DR108" t="str">
            <v/>
          </cell>
          <cell r="DT108">
            <v>0</v>
          </cell>
          <cell r="DU108">
            <v>0</v>
          </cell>
          <cell r="DV108">
            <v>0</v>
          </cell>
          <cell r="DW108">
            <v>0</v>
          </cell>
          <cell r="DX108">
            <v>0</v>
          </cell>
          <cell r="DY108">
            <v>0</v>
          </cell>
          <cell r="DZ108">
            <v>0</v>
          </cell>
          <cell r="EA108">
            <v>0</v>
          </cell>
          <cell r="EB108" t="str">
            <v/>
          </cell>
          <cell r="ED108">
            <v>0</v>
          </cell>
          <cell r="EE108">
            <v>0</v>
          </cell>
          <cell r="EF108">
            <v>0</v>
          </cell>
          <cell r="EG108">
            <v>0</v>
          </cell>
          <cell r="EH108">
            <v>0</v>
          </cell>
          <cell r="EI108">
            <v>0</v>
          </cell>
          <cell r="EJ108">
            <v>0</v>
          </cell>
          <cell r="EK108">
            <v>0</v>
          </cell>
          <cell r="EL108" t="str">
            <v/>
          </cell>
          <cell r="EN108">
            <v>0</v>
          </cell>
          <cell r="EO108">
            <v>0</v>
          </cell>
          <cell r="EP108">
            <v>0</v>
          </cell>
          <cell r="EQ108">
            <v>0</v>
          </cell>
          <cell r="ER108">
            <v>0</v>
          </cell>
          <cell r="ES108">
            <v>0</v>
          </cell>
          <cell r="ET108">
            <v>0</v>
          </cell>
          <cell r="EU108">
            <v>0</v>
          </cell>
          <cell r="EV108" t="str">
            <v/>
          </cell>
          <cell r="EX108">
            <v>0</v>
          </cell>
          <cell r="EY108">
            <v>0</v>
          </cell>
          <cell r="EZ108">
            <v>0</v>
          </cell>
          <cell r="FA108">
            <v>0</v>
          </cell>
          <cell r="FB108">
            <v>0</v>
          </cell>
          <cell r="FC108">
            <v>0</v>
          </cell>
          <cell r="FD108">
            <v>0</v>
          </cell>
          <cell r="FE108">
            <v>0</v>
          </cell>
          <cell r="FF108" t="str">
            <v/>
          </cell>
          <cell r="FH108">
            <v>0</v>
          </cell>
          <cell r="FI108">
            <v>0</v>
          </cell>
          <cell r="FJ108">
            <v>0</v>
          </cell>
          <cell r="FK108">
            <v>0</v>
          </cell>
          <cell r="FL108">
            <v>0</v>
          </cell>
          <cell r="FM108">
            <v>0</v>
          </cell>
          <cell r="FN108">
            <v>0</v>
          </cell>
          <cell r="FO108">
            <v>0</v>
          </cell>
          <cell r="FR108">
            <v>0</v>
          </cell>
          <cell r="FS108">
            <v>0</v>
          </cell>
          <cell r="FT108">
            <v>0</v>
          </cell>
          <cell r="FU108">
            <v>0</v>
          </cell>
          <cell r="FV108">
            <v>0</v>
          </cell>
          <cell r="FW108">
            <v>0</v>
          </cell>
          <cell r="FX108">
            <v>0</v>
          </cell>
          <cell r="FY108">
            <v>0</v>
          </cell>
          <cell r="GB108">
            <v>0</v>
          </cell>
          <cell r="GC108">
            <v>0</v>
          </cell>
          <cell r="GD108">
            <v>0</v>
          </cell>
          <cell r="GE108">
            <v>0</v>
          </cell>
          <cell r="GF108">
            <v>0</v>
          </cell>
          <cell r="GG108">
            <v>0</v>
          </cell>
          <cell r="GH108">
            <v>0</v>
          </cell>
          <cell r="GI108">
            <v>0</v>
          </cell>
          <cell r="GL108">
            <v>0</v>
          </cell>
          <cell r="GM108">
            <v>0</v>
          </cell>
          <cell r="GN108">
            <v>0</v>
          </cell>
          <cell r="GO108">
            <v>0</v>
          </cell>
          <cell r="GP108">
            <v>0</v>
          </cell>
          <cell r="GQ108">
            <v>0</v>
          </cell>
          <cell r="GR108">
            <v>0</v>
          </cell>
          <cell r="GS108">
            <v>0</v>
          </cell>
          <cell r="GU108" t="str">
            <v xml:space="preserve">Cookies Protéinés </v>
          </cell>
        </row>
        <row r="109">
          <cell r="E109" t="str">
            <v>Cottage &amp; Pomme</v>
          </cell>
          <cell r="F109" t="str">
            <v>Pas de recettes</v>
          </cell>
          <cell r="H109">
            <v>156</v>
          </cell>
          <cell r="I109">
            <v>13</v>
          </cell>
          <cell r="J109">
            <v>4.8</v>
          </cell>
          <cell r="K109">
            <v>14.1</v>
          </cell>
          <cell r="L109" t="str">
            <v>Cottage Cheese</v>
          </cell>
          <cell r="M109">
            <v>100</v>
          </cell>
          <cell r="N109">
            <v>101</v>
          </cell>
          <cell r="O109">
            <v>12.7</v>
          </cell>
          <cell r="P109">
            <v>4.5</v>
          </cell>
          <cell r="Q109">
            <v>2.4</v>
          </cell>
          <cell r="R109">
            <v>101</v>
          </cell>
          <cell r="S109">
            <v>12.7</v>
          </cell>
          <cell r="T109">
            <v>4.5</v>
          </cell>
          <cell r="U109">
            <v>2.4</v>
          </cell>
          <cell r="V109" t="str">
            <v>Pomme</v>
          </cell>
          <cell r="W109">
            <v>100</v>
          </cell>
          <cell r="X109">
            <v>55</v>
          </cell>
          <cell r="Y109">
            <v>0.3</v>
          </cell>
          <cell r="Z109">
            <v>0.3</v>
          </cell>
          <cell r="AA109">
            <v>11.7</v>
          </cell>
          <cell r="AB109">
            <v>55</v>
          </cell>
          <cell r="AC109">
            <v>0.3</v>
          </cell>
          <cell r="AD109">
            <v>0.3</v>
          </cell>
          <cell r="AE109">
            <v>11.7</v>
          </cell>
          <cell r="AF109" t="str">
            <v>Cannelle</v>
          </cell>
          <cell r="AH109">
            <v>0</v>
          </cell>
          <cell r="AI109">
            <v>0</v>
          </cell>
          <cell r="AJ109">
            <v>0</v>
          </cell>
          <cell r="AK109">
            <v>0</v>
          </cell>
          <cell r="AL109">
            <v>297</v>
          </cell>
          <cell r="AM109">
            <v>3.8</v>
          </cell>
          <cell r="AN109">
            <v>1</v>
          </cell>
          <cell r="AO109">
            <v>27.2</v>
          </cell>
          <cell r="AP109" t="str">
            <v/>
          </cell>
          <cell r="AR109">
            <v>0</v>
          </cell>
          <cell r="AS109">
            <v>0</v>
          </cell>
          <cell r="AT109">
            <v>0</v>
          </cell>
          <cell r="AU109">
            <v>0</v>
          </cell>
          <cell r="AV109">
            <v>0</v>
          </cell>
          <cell r="AW109">
            <v>0</v>
          </cell>
          <cell r="AX109">
            <v>0</v>
          </cell>
          <cell r="AY109">
            <v>0</v>
          </cell>
          <cell r="AZ109" t="str">
            <v/>
          </cell>
          <cell r="BB109">
            <v>0</v>
          </cell>
          <cell r="BC109">
            <v>0</v>
          </cell>
          <cell r="BD109">
            <v>0</v>
          </cell>
          <cell r="BE109">
            <v>0</v>
          </cell>
          <cell r="BF109">
            <v>0</v>
          </cell>
          <cell r="BG109">
            <v>0</v>
          </cell>
          <cell r="BH109">
            <v>0</v>
          </cell>
          <cell r="BI109">
            <v>0</v>
          </cell>
          <cell r="BJ109" t="str">
            <v/>
          </cell>
          <cell r="BL109">
            <v>0</v>
          </cell>
          <cell r="BM109">
            <v>0</v>
          </cell>
          <cell r="BN109">
            <v>0</v>
          </cell>
          <cell r="BO109">
            <v>0</v>
          </cell>
          <cell r="BP109">
            <v>0</v>
          </cell>
          <cell r="BQ109">
            <v>0</v>
          </cell>
          <cell r="BR109">
            <v>0</v>
          </cell>
          <cell r="BS109">
            <v>0</v>
          </cell>
          <cell r="BT109" t="str">
            <v/>
          </cell>
          <cell r="BV109">
            <v>0</v>
          </cell>
          <cell r="BW109">
            <v>0</v>
          </cell>
          <cell r="BX109">
            <v>0</v>
          </cell>
          <cell r="BY109">
            <v>0</v>
          </cell>
          <cell r="BZ109">
            <v>0</v>
          </cell>
          <cell r="CA109">
            <v>0</v>
          </cell>
          <cell r="CB109">
            <v>0</v>
          </cell>
          <cell r="CC109">
            <v>0</v>
          </cell>
          <cell r="CD109" t="str">
            <v/>
          </cell>
          <cell r="CF109">
            <v>0</v>
          </cell>
          <cell r="CG109">
            <v>0</v>
          </cell>
          <cell r="CH109">
            <v>0</v>
          </cell>
          <cell r="CI109">
            <v>0</v>
          </cell>
          <cell r="CJ109">
            <v>0</v>
          </cell>
          <cell r="CK109">
            <v>0</v>
          </cell>
          <cell r="CL109">
            <v>0</v>
          </cell>
          <cell r="CM109">
            <v>0</v>
          </cell>
          <cell r="CN109" t="str">
            <v/>
          </cell>
          <cell r="CP109">
            <v>0</v>
          </cell>
          <cell r="CQ109">
            <v>0</v>
          </cell>
          <cell r="CR109">
            <v>0</v>
          </cell>
          <cell r="CS109">
            <v>0</v>
          </cell>
          <cell r="CT109">
            <v>0</v>
          </cell>
          <cell r="CU109">
            <v>0</v>
          </cell>
          <cell r="CV109">
            <v>0</v>
          </cell>
          <cell r="CW109">
            <v>0</v>
          </cell>
          <cell r="CX109" t="str">
            <v/>
          </cell>
          <cell r="CZ109">
            <v>0</v>
          </cell>
          <cell r="DA109">
            <v>0</v>
          </cell>
          <cell r="DB109">
            <v>0</v>
          </cell>
          <cell r="DC109">
            <v>0</v>
          </cell>
          <cell r="DD109">
            <v>0</v>
          </cell>
          <cell r="DE109">
            <v>0</v>
          </cell>
          <cell r="DF109">
            <v>0</v>
          </cell>
          <cell r="DG109">
            <v>0</v>
          </cell>
          <cell r="DH109" t="str">
            <v/>
          </cell>
          <cell r="DJ109">
            <v>0</v>
          </cell>
          <cell r="DK109">
            <v>0</v>
          </cell>
          <cell r="DL109">
            <v>0</v>
          </cell>
          <cell r="DM109">
            <v>0</v>
          </cell>
          <cell r="DN109">
            <v>0</v>
          </cell>
          <cell r="DO109">
            <v>0</v>
          </cell>
          <cell r="DP109">
            <v>0</v>
          </cell>
          <cell r="DQ109">
            <v>0</v>
          </cell>
          <cell r="DR109" t="str">
            <v/>
          </cell>
          <cell r="DT109">
            <v>0</v>
          </cell>
          <cell r="DU109">
            <v>0</v>
          </cell>
          <cell r="DV109">
            <v>0</v>
          </cell>
          <cell r="DW109">
            <v>0</v>
          </cell>
          <cell r="DX109">
            <v>0</v>
          </cell>
          <cell r="DY109">
            <v>0</v>
          </cell>
          <cell r="DZ109">
            <v>0</v>
          </cell>
          <cell r="EA109">
            <v>0</v>
          </cell>
          <cell r="EB109" t="str">
            <v/>
          </cell>
          <cell r="ED109">
            <v>0</v>
          </cell>
          <cell r="EE109">
            <v>0</v>
          </cell>
          <cell r="EF109">
            <v>0</v>
          </cell>
          <cell r="EG109">
            <v>0</v>
          </cell>
          <cell r="EH109">
            <v>0</v>
          </cell>
          <cell r="EI109">
            <v>0</v>
          </cell>
          <cell r="EJ109">
            <v>0</v>
          </cell>
          <cell r="EK109">
            <v>0</v>
          </cell>
          <cell r="EL109" t="str">
            <v/>
          </cell>
          <cell r="EN109">
            <v>0</v>
          </cell>
          <cell r="EO109">
            <v>0</v>
          </cell>
          <cell r="EP109">
            <v>0</v>
          </cell>
          <cell r="EQ109">
            <v>0</v>
          </cell>
          <cell r="ER109">
            <v>0</v>
          </cell>
          <cell r="ES109">
            <v>0</v>
          </cell>
          <cell r="ET109">
            <v>0</v>
          </cell>
          <cell r="EU109">
            <v>0</v>
          </cell>
          <cell r="EV109" t="str">
            <v/>
          </cell>
          <cell r="EX109">
            <v>0</v>
          </cell>
          <cell r="EY109">
            <v>0</v>
          </cell>
          <cell r="EZ109">
            <v>0</v>
          </cell>
          <cell r="FA109">
            <v>0</v>
          </cell>
          <cell r="FB109">
            <v>0</v>
          </cell>
          <cell r="FC109">
            <v>0</v>
          </cell>
          <cell r="FD109">
            <v>0</v>
          </cell>
          <cell r="FE109">
            <v>0</v>
          </cell>
          <cell r="FF109" t="str">
            <v/>
          </cell>
          <cell r="FH109">
            <v>0</v>
          </cell>
          <cell r="FI109">
            <v>0</v>
          </cell>
          <cell r="FJ109">
            <v>0</v>
          </cell>
          <cell r="FK109">
            <v>0</v>
          </cell>
          <cell r="FL109">
            <v>0</v>
          </cell>
          <cell r="FM109">
            <v>0</v>
          </cell>
          <cell r="FN109">
            <v>0</v>
          </cell>
          <cell r="FO109">
            <v>0</v>
          </cell>
          <cell r="FR109">
            <v>0</v>
          </cell>
          <cell r="FS109">
            <v>0</v>
          </cell>
          <cell r="FT109">
            <v>0</v>
          </cell>
          <cell r="FU109">
            <v>0</v>
          </cell>
          <cell r="FV109">
            <v>0</v>
          </cell>
          <cell r="FW109">
            <v>0</v>
          </cell>
          <cell r="FX109">
            <v>0</v>
          </cell>
          <cell r="FY109">
            <v>0</v>
          </cell>
          <cell r="GB109">
            <v>0</v>
          </cell>
          <cell r="GC109">
            <v>0</v>
          </cell>
          <cell r="GD109">
            <v>0</v>
          </cell>
          <cell r="GE109">
            <v>0</v>
          </cell>
          <cell r="GF109">
            <v>0</v>
          </cell>
          <cell r="GG109">
            <v>0</v>
          </cell>
          <cell r="GH109">
            <v>0</v>
          </cell>
          <cell r="GI109">
            <v>0</v>
          </cell>
          <cell r="GL109">
            <v>0</v>
          </cell>
          <cell r="GM109">
            <v>0</v>
          </cell>
          <cell r="GN109">
            <v>0</v>
          </cell>
          <cell r="GO109">
            <v>0</v>
          </cell>
          <cell r="GP109">
            <v>0</v>
          </cell>
          <cell r="GQ109">
            <v>0</v>
          </cell>
          <cell r="GR109">
            <v>0</v>
          </cell>
          <cell r="GS109">
            <v>0</v>
          </cell>
          <cell r="GT109" t="str">
            <v>C:\\Users\\kenou\\OneDrive\\2019_MNFC_Recettes\\Image\\cottagecheese.png</v>
          </cell>
          <cell r="GU109" t="str">
            <v>Cottage &amp; Pomme</v>
          </cell>
        </row>
        <row r="110">
          <cell r="E110" t="str">
            <v>Cottage &amp; Viande Séchée</v>
          </cell>
          <cell r="F110" t="str">
            <v>Pas de recettes</v>
          </cell>
          <cell r="H110">
            <v>149.25</v>
          </cell>
          <cell r="I110">
            <v>22.95</v>
          </cell>
          <cell r="J110">
            <v>5.25</v>
          </cell>
          <cell r="K110">
            <v>2.5249999999999999</v>
          </cell>
          <cell r="L110" t="str">
            <v>Cottage Cheese</v>
          </cell>
          <cell r="M110">
            <v>100</v>
          </cell>
          <cell r="N110">
            <v>101</v>
          </cell>
          <cell r="O110">
            <v>12.7</v>
          </cell>
          <cell r="P110">
            <v>4.5</v>
          </cell>
          <cell r="Q110">
            <v>2.4</v>
          </cell>
          <cell r="R110">
            <v>101</v>
          </cell>
          <cell r="S110">
            <v>12.7</v>
          </cell>
          <cell r="T110">
            <v>4.5</v>
          </cell>
          <cell r="U110">
            <v>2.4</v>
          </cell>
          <cell r="V110" t="str">
            <v>Viande Séchée</v>
          </cell>
          <cell r="W110">
            <v>25</v>
          </cell>
          <cell r="X110">
            <v>48.25</v>
          </cell>
          <cell r="Y110">
            <v>10.25</v>
          </cell>
          <cell r="Z110">
            <v>0.75</v>
          </cell>
          <cell r="AA110">
            <v>0.125</v>
          </cell>
          <cell r="AB110">
            <v>193</v>
          </cell>
          <cell r="AC110">
            <v>41</v>
          </cell>
          <cell r="AD110">
            <v>3</v>
          </cell>
          <cell r="AE110">
            <v>0.5</v>
          </cell>
          <cell r="AF110" t="str">
            <v/>
          </cell>
          <cell r="AH110">
            <v>0</v>
          </cell>
          <cell r="AI110">
            <v>0</v>
          </cell>
          <cell r="AJ110">
            <v>0</v>
          </cell>
          <cell r="AK110">
            <v>0</v>
          </cell>
          <cell r="AL110">
            <v>0</v>
          </cell>
          <cell r="AM110">
            <v>0</v>
          </cell>
          <cell r="AN110">
            <v>0</v>
          </cell>
          <cell r="AO110">
            <v>0</v>
          </cell>
          <cell r="AP110" t="str">
            <v/>
          </cell>
          <cell r="AR110">
            <v>0</v>
          </cell>
          <cell r="AS110">
            <v>0</v>
          </cell>
          <cell r="AT110">
            <v>0</v>
          </cell>
          <cell r="AU110">
            <v>0</v>
          </cell>
          <cell r="AV110">
            <v>0</v>
          </cell>
          <cell r="AW110">
            <v>0</v>
          </cell>
          <cell r="AX110">
            <v>0</v>
          </cell>
          <cell r="AY110">
            <v>0</v>
          </cell>
          <cell r="AZ110" t="str">
            <v/>
          </cell>
          <cell r="BB110">
            <v>0</v>
          </cell>
          <cell r="BC110">
            <v>0</v>
          </cell>
          <cell r="BD110">
            <v>0</v>
          </cell>
          <cell r="BE110">
            <v>0</v>
          </cell>
          <cell r="BF110">
            <v>0</v>
          </cell>
          <cell r="BG110">
            <v>0</v>
          </cell>
          <cell r="BH110">
            <v>0</v>
          </cell>
          <cell r="BI110">
            <v>0</v>
          </cell>
          <cell r="BJ110" t="str">
            <v/>
          </cell>
          <cell r="BL110">
            <v>0</v>
          </cell>
          <cell r="BM110">
            <v>0</v>
          </cell>
          <cell r="BN110">
            <v>0</v>
          </cell>
          <cell r="BO110">
            <v>0</v>
          </cell>
          <cell r="BP110">
            <v>0</v>
          </cell>
          <cell r="BQ110">
            <v>0</v>
          </cell>
          <cell r="BR110">
            <v>0</v>
          </cell>
          <cell r="BS110">
            <v>0</v>
          </cell>
          <cell r="BT110" t="str">
            <v/>
          </cell>
          <cell r="BV110">
            <v>0</v>
          </cell>
          <cell r="BW110">
            <v>0</v>
          </cell>
          <cell r="BX110">
            <v>0</v>
          </cell>
          <cell r="BY110">
            <v>0</v>
          </cell>
          <cell r="BZ110">
            <v>0</v>
          </cell>
          <cell r="CA110">
            <v>0</v>
          </cell>
          <cell r="CB110">
            <v>0</v>
          </cell>
          <cell r="CC110">
            <v>0</v>
          </cell>
          <cell r="CD110" t="str">
            <v/>
          </cell>
          <cell r="CF110">
            <v>0</v>
          </cell>
          <cell r="CG110">
            <v>0</v>
          </cell>
          <cell r="CH110">
            <v>0</v>
          </cell>
          <cell r="CI110">
            <v>0</v>
          </cell>
          <cell r="CJ110">
            <v>0</v>
          </cell>
          <cell r="CK110">
            <v>0</v>
          </cell>
          <cell r="CL110">
            <v>0</v>
          </cell>
          <cell r="CM110">
            <v>0</v>
          </cell>
          <cell r="CN110" t="str">
            <v/>
          </cell>
          <cell r="CP110">
            <v>0</v>
          </cell>
          <cell r="CQ110">
            <v>0</v>
          </cell>
          <cell r="CR110">
            <v>0</v>
          </cell>
          <cell r="CS110">
            <v>0</v>
          </cell>
          <cell r="CT110">
            <v>0</v>
          </cell>
          <cell r="CU110">
            <v>0</v>
          </cell>
          <cell r="CV110">
            <v>0</v>
          </cell>
          <cell r="CW110">
            <v>0</v>
          </cell>
          <cell r="CX110" t="str">
            <v/>
          </cell>
          <cell r="CZ110">
            <v>0</v>
          </cell>
          <cell r="DA110">
            <v>0</v>
          </cell>
          <cell r="DB110">
            <v>0</v>
          </cell>
          <cell r="DC110">
            <v>0</v>
          </cell>
          <cell r="DD110">
            <v>0</v>
          </cell>
          <cell r="DE110">
            <v>0</v>
          </cell>
          <cell r="DF110">
            <v>0</v>
          </cell>
          <cell r="DG110">
            <v>0</v>
          </cell>
          <cell r="DH110" t="str">
            <v/>
          </cell>
          <cell r="DJ110">
            <v>0</v>
          </cell>
          <cell r="DK110">
            <v>0</v>
          </cell>
          <cell r="DL110">
            <v>0</v>
          </cell>
          <cell r="DM110">
            <v>0</v>
          </cell>
          <cell r="DN110">
            <v>0</v>
          </cell>
          <cell r="DO110">
            <v>0</v>
          </cell>
          <cell r="DP110">
            <v>0</v>
          </cell>
          <cell r="DQ110">
            <v>0</v>
          </cell>
          <cell r="DR110" t="str">
            <v/>
          </cell>
          <cell r="DT110">
            <v>0</v>
          </cell>
          <cell r="DU110">
            <v>0</v>
          </cell>
          <cell r="DV110">
            <v>0</v>
          </cell>
          <cell r="DW110">
            <v>0</v>
          </cell>
          <cell r="DX110">
            <v>0</v>
          </cell>
          <cell r="DY110">
            <v>0</v>
          </cell>
          <cell r="DZ110">
            <v>0</v>
          </cell>
          <cell r="EA110">
            <v>0</v>
          </cell>
          <cell r="EB110" t="str">
            <v/>
          </cell>
          <cell r="ED110">
            <v>0</v>
          </cell>
          <cell r="EE110">
            <v>0</v>
          </cell>
          <cell r="EF110">
            <v>0</v>
          </cell>
          <cell r="EG110">
            <v>0</v>
          </cell>
          <cell r="EH110">
            <v>0</v>
          </cell>
          <cell r="EI110">
            <v>0</v>
          </cell>
          <cell r="EJ110">
            <v>0</v>
          </cell>
          <cell r="EK110">
            <v>0</v>
          </cell>
          <cell r="EL110" t="str">
            <v/>
          </cell>
          <cell r="EN110">
            <v>0</v>
          </cell>
          <cell r="EO110">
            <v>0</v>
          </cell>
          <cell r="EP110">
            <v>0</v>
          </cell>
          <cell r="EQ110">
            <v>0</v>
          </cell>
          <cell r="ER110">
            <v>0</v>
          </cell>
          <cell r="ES110">
            <v>0</v>
          </cell>
          <cell r="ET110">
            <v>0</v>
          </cell>
          <cell r="EU110">
            <v>0</v>
          </cell>
          <cell r="EV110" t="str">
            <v/>
          </cell>
          <cell r="EX110">
            <v>0</v>
          </cell>
          <cell r="EY110">
            <v>0</v>
          </cell>
          <cell r="EZ110">
            <v>0</v>
          </cell>
          <cell r="FA110">
            <v>0</v>
          </cell>
          <cell r="FB110">
            <v>0</v>
          </cell>
          <cell r="FC110">
            <v>0</v>
          </cell>
          <cell r="FD110">
            <v>0</v>
          </cell>
          <cell r="FE110">
            <v>0</v>
          </cell>
          <cell r="FF110" t="str">
            <v/>
          </cell>
          <cell r="FH110">
            <v>0</v>
          </cell>
          <cell r="FI110">
            <v>0</v>
          </cell>
          <cell r="FJ110">
            <v>0</v>
          </cell>
          <cell r="FK110">
            <v>0</v>
          </cell>
          <cell r="FL110">
            <v>0</v>
          </cell>
          <cell r="FM110">
            <v>0</v>
          </cell>
          <cell r="FN110">
            <v>0</v>
          </cell>
          <cell r="FO110">
            <v>0</v>
          </cell>
          <cell r="FR110">
            <v>0</v>
          </cell>
          <cell r="FS110">
            <v>0</v>
          </cell>
          <cell r="FT110">
            <v>0</v>
          </cell>
          <cell r="FU110">
            <v>0</v>
          </cell>
          <cell r="FV110">
            <v>0</v>
          </cell>
          <cell r="FW110">
            <v>0</v>
          </cell>
          <cell r="FX110">
            <v>0</v>
          </cell>
          <cell r="FY110">
            <v>0</v>
          </cell>
          <cell r="GB110">
            <v>0</v>
          </cell>
          <cell r="GC110">
            <v>0</v>
          </cell>
          <cell r="GD110">
            <v>0</v>
          </cell>
          <cell r="GE110">
            <v>0</v>
          </cell>
          <cell r="GF110">
            <v>0</v>
          </cell>
          <cell r="GG110">
            <v>0</v>
          </cell>
          <cell r="GH110">
            <v>0</v>
          </cell>
          <cell r="GI110">
            <v>0</v>
          </cell>
          <cell r="GL110">
            <v>0</v>
          </cell>
          <cell r="GM110">
            <v>0</v>
          </cell>
          <cell r="GN110">
            <v>0</v>
          </cell>
          <cell r="GO110">
            <v>0</v>
          </cell>
          <cell r="GP110">
            <v>0</v>
          </cell>
          <cell r="GQ110">
            <v>0</v>
          </cell>
          <cell r="GR110">
            <v>0</v>
          </cell>
          <cell r="GS110">
            <v>0</v>
          </cell>
          <cell r="GT110" t="str">
            <v>C:\\Users\\kenou\\OneDrive\\2019_MNFC_Recettes\\Image\\cottagecheese.png</v>
          </cell>
          <cell r="GU110" t="str">
            <v>Cottage &amp; Viande Séchée</v>
          </cell>
        </row>
        <row r="111">
          <cell r="E111" t="str">
            <v>Cottage Cheese Et Poires Caramélisées</v>
          </cell>
          <cell r="F111" t="str">
            <v xml:space="preserve">Retirez les pépins de la poire, et coupez-la en petits morceaux.
Placez les poires et le miel dans une poêle antiadhésive et laissez-les caraméliser légèrement.
Placez le cottage Cheese dans un bol et ajoutez les poires caramélisées.
Assaisonnez avec la cannelle.
</v>
          </cell>
          <cell r="H111">
            <v>321.89999999999998</v>
          </cell>
          <cell r="I111">
            <v>26.229999999999997</v>
          </cell>
          <cell r="J111">
            <v>9.4</v>
          </cell>
          <cell r="K111">
            <v>27.72</v>
          </cell>
          <cell r="L111" t="str">
            <v>Poire</v>
          </cell>
          <cell r="M111">
            <v>100</v>
          </cell>
          <cell r="N111">
            <v>58</v>
          </cell>
          <cell r="O111">
            <v>0.4</v>
          </cell>
          <cell r="P111">
            <v>0.3</v>
          </cell>
          <cell r="Q111">
            <v>12.2</v>
          </cell>
          <cell r="R111">
            <v>58</v>
          </cell>
          <cell r="S111">
            <v>0.4</v>
          </cell>
          <cell r="T111">
            <v>0.3</v>
          </cell>
          <cell r="U111">
            <v>12.2</v>
          </cell>
          <cell r="V111" t="str">
            <v>Miel</v>
          </cell>
          <cell r="W111">
            <v>10</v>
          </cell>
          <cell r="X111">
            <v>32.200000000000003</v>
          </cell>
          <cell r="Y111">
            <v>0.05</v>
          </cell>
          <cell r="Z111">
            <v>0</v>
          </cell>
          <cell r="AA111">
            <v>8</v>
          </cell>
          <cell r="AB111">
            <v>322</v>
          </cell>
          <cell r="AC111">
            <v>0.5</v>
          </cell>
          <cell r="AD111">
            <v>0</v>
          </cell>
          <cell r="AE111">
            <v>80</v>
          </cell>
          <cell r="AF111" t="str">
            <v>Cannelle</v>
          </cell>
          <cell r="AG111">
            <v>10</v>
          </cell>
          <cell r="AH111">
            <v>29.7</v>
          </cell>
          <cell r="AI111">
            <v>0.38</v>
          </cell>
          <cell r="AJ111">
            <v>0.1</v>
          </cell>
          <cell r="AK111">
            <v>2.72</v>
          </cell>
          <cell r="AL111">
            <v>297</v>
          </cell>
          <cell r="AM111">
            <v>3.8</v>
          </cell>
          <cell r="AN111">
            <v>1</v>
          </cell>
          <cell r="AO111">
            <v>27.2</v>
          </cell>
          <cell r="AP111" t="str">
            <v>Cottage Cheese</v>
          </cell>
          <cell r="AQ111">
            <v>200</v>
          </cell>
          <cell r="AR111">
            <v>202</v>
          </cell>
          <cell r="AS111">
            <v>25.4</v>
          </cell>
          <cell r="AT111">
            <v>9</v>
          </cell>
          <cell r="AU111">
            <v>4.8</v>
          </cell>
          <cell r="AV111">
            <v>101</v>
          </cell>
          <cell r="AW111">
            <v>12.7</v>
          </cell>
          <cell r="AX111">
            <v>4.5</v>
          </cell>
          <cell r="AY111">
            <v>2.4</v>
          </cell>
          <cell r="AZ111" t="str">
            <v/>
          </cell>
          <cell r="BB111">
            <v>0</v>
          </cell>
          <cell r="BC111">
            <v>0</v>
          </cell>
          <cell r="BD111">
            <v>0</v>
          </cell>
          <cell r="BE111">
            <v>0</v>
          </cell>
          <cell r="BF111">
            <v>0</v>
          </cell>
          <cell r="BG111">
            <v>0</v>
          </cell>
          <cell r="BH111">
            <v>0</v>
          </cell>
          <cell r="BI111">
            <v>0</v>
          </cell>
          <cell r="BJ111" t="str">
            <v/>
          </cell>
          <cell r="BL111">
            <v>0</v>
          </cell>
          <cell r="BM111">
            <v>0</v>
          </cell>
          <cell r="BN111">
            <v>0</v>
          </cell>
          <cell r="BO111">
            <v>0</v>
          </cell>
          <cell r="BP111">
            <v>0</v>
          </cell>
          <cell r="BQ111">
            <v>0</v>
          </cell>
          <cell r="BR111">
            <v>0</v>
          </cell>
          <cell r="BS111">
            <v>0</v>
          </cell>
          <cell r="BT111" t="str">
            <v/>
          </cell>
          <cell r="BV111">
            <v>0</v>
          </cell>
          <cell r="BW111">
            <v>0</v>
          </cell>
          <cell r="BX111">
            <v>0</v>
          </cell>
          <cell r="BY111">
            <v>0</v>
          </cell>
          <cell r="BZ111">
            <v>0</v>
          </cell>
          <cell r="CA111">
            <v>0</v>
          </cell>
          <cell r="CB111">
            <v>0</v>
          </cell>
          <cell r="CC111">
            <v>0</v>
          </cell>
          <cell r="CD111" t="str">
            <v/>
          </cell>
          <cell r="CF111">
            <v>0</v>
          </cell>
          <cell r="CG111">
            <v>0</v>
          </cell>
          <cell r="CH111">
            <v>0</v>
          </cell>
          <cell r="CI111">
            <v>0</v>
          </cell>
          <cell r="CJ111">
            <v>0</v>
          </cell>
          <cell r="CK111">
            <v>0</v>
          </cell>
          <cell r="CL111">
            <v>0</v>
          </cell>
          <cell r="CM111">
            <v>0</v>
          </cell>
          <cell r="CN111" t="str">
            <v/>
          </cell>
          <cell r="CP111">
            <v>0</v>
          </cell>
          <cell r="CQ111">
            <v>0</v>
          </cell>
          <cell r="CR111">
            <v>0</v>
          </cell>
          <cell r="CS111">
            <v>0</v>
          </cell>
          <cell r="CT111">
            <v>0</v>
          </cell>
          <cell r="CU111">
            <v>0</v>
          </cell>
          <cell r="CV111">
            <v>0</v>
          </cell>
          <cell r="CW111">
            <v>0</v>
          </cell>
          <cell r="CX111" t="str">
            <v/>
          </cell>
          <cell r="CZ111">
            <v>0</v>
          </cell>
          <cell r="DA111">
            <v>0</v>
          </cell>
          <cell r="DB111">
            <v>0</v>
          </cell>
          <cell r="DC111">
            <v>0</v>
          </cell>
          <cell r="DD111">
            <v>0</v>
          </cell>
          <cell r="DE111">
            <v>0</v>
          </cell>
          <cell r="DF111">
            <v>0</v>
          </cell>
          <cell r="DG111">
            <v>0</v>
          </cell>
          <cell r="DH111" t="str">
            <v/>
          </cell>
          <cell r="DJ111">
            <v>0</v>
          </cell>
          <cell r="DK111">
            <v>0</v>
          </cell>
          <cell r="DL111">
            <v>0</v>
          </cell>
          <cell r="DM111">
            <v>0</v>
          </cell>
          <cell r="DN111">
            <v>0</v>
          </cell>
          <cell r="DO111">
            <v>0</v>
          </cell>
          <cell r="DP111">
            <v>0</v>
          </cell>
          <cell r="DQ111">
            <v>0</v>
          </cell>
          <cell r="DR111" t="str">
            <v/>
          </cell>
          <cell r="DT111">
            <v>0</v>
          </cell>
          <cell r="DU111">
            <v>0</v>
          </cell>
          <cell r="DV111">
            <v>0</v>
          </cell>
          <cell r="DW111">
            <v>0</v>
          </cell>
          <cell r="DX111">
            <v>0</v>
          </cell>
          <cell r="DY111">
            <v>0</v>
          </cell>
          <cell r="DZ111">
            <v>0</v>
          </cell>
          <cell r="EA111">
            <v>0</v>
          </cell>
          <cell r="EB111" t="str">
            <v/>
          </cell>
          <cell r="ED111">
            <v>0</v>
          </cell>
          <cell r="EE111">
            <v>0</v>
          </cell>
          <cell r="EF111">
            <v>0</v>
          </cell>
          <cell r="EG111">
            <v>0</v>
          </cell>
          <cell r="EH111">
            <v>0</v>
          </cell>
          <cell r="EI111">
            <v>0</v>
          </cell>
          <cell r="EJ111">
            <v>0</v>
          </cell>
          <cell r="EK111">
            <v>0</v>
          </cell>
          <cell r="EL111" t="str">
            <v/>
          </cell>
          <cell r="EN111">
            <v>0</v>
          </cell>
          <cell r="EO111">
            <v>0</v>
          </cell>
          <cell r="EP111">
            <v>0</v>
          </cell>
          <cell r="EQ111">
            <v>0</v>
          </cell>
          <cell r="ER111">
            <v>0</v>
          </cell>
          <cell r="ES111">
            <v>0</v>
          </cell>
          <cell r="ET111">
            <v>0</v>
          </cell>
          <cell r="EU111">
            <v>0</v>
          </cell>
          <cell r="EV111" t="str">
            <v/>
          </cell>
          <cell r="EX111">
            <v>0</v>
          </cell>
          <cell r="EY111">
            <v>0</v>
          </cell>
          <cell r="EZ111">
            <v>0</v>
          </cell>
          <cell r="FA111">
            <v>0</v>
          </cell>
          <cell r="FB111">
            <v>0</v>
          </cell>
          <cell r="FC111">
            <v>0</v>
          </cell>
          <cell r="FD111">
            <v>0</v>
          </cell>
          <cell r="FE111">
            <v>0</v>
          </cell>
          <cell r="FF111" t="str">
            <v/>
          </cell>
          <cell r="FH111">
            <v>0</v>
          </cell>
          <cell r="FI111">
            <v>0</v>
          </cell>
          <cell r="FJ111">
            <v>0</v>
          </cell>
          <cell r="FK111">
            <v>0</v>
          </cell>
          <cell r="FL111">
            <v>0</v>
          </cell>
          <cell r="FM111">
            <v>0</v>
          </cell>
          <cell r="FN111">
            <v>0</v>
          </cell>
          <cell r="FO111">
            <v>0</v>
          </cell>
          <cell r="FR111">
            <v>0</v>
          </cell>
          <cell r="FS111">
            <v>0</v>
          </cell>
          <cell r="FT111">
            <v>0</v>
          </cell>
          <cell r="FU111">
            <v>0</v>
          </cell>
          <cell r="FV111">
            <v>0</v>
          </cell>
          <cell r="FW111">
            <v>0</v>
          </cell>
          <cell r="FX111">
            <v>0</v>
          </cell>
          <cell r="FY111">
            <v>0</v>
          </cell>
          <cell r="GB111">
            <v>0</v>
          </cell>
          <cell r="GC111">
            <v>0</v>
          </cell>
          <cell r="GD111">
            <v>0</v>
          </cell>
          <cell r="GE111">
            <v>0</v>
          </cell>
          <cell r="GF111">
            <v>0</v>
          </cell>
          <cell r="GG111">
            <v>0</v>
          </cell>
          <cell r="GH111">
            <v>0</v>
          </cell>
          <cell r="GI111">
            <v>0</v>
          </cell>
          <cell r="GL111">
            <v>0</v>
          </cell>
          <cell r="GM111">
            <v>0</v>
          </cell>
          <cell r="GN111">
            <v>0</v>
          </cell>
          <cell r="GO111">
            <v>0</v>
          </cell>
          <cell r="GP111">
            <v>0</v>
          </cell>
          <cell r="GQ111">
            <v>0</v>
          </cell>
          <cell r="GR111">
            <v>0</v>
          </cell>
          <cell r="GS111">
            <v>0</v>
          </cell>
          <cell r="GU111" t="str">
            <v>Cottage Cheese Et Poires Caramélisées</v>
          </cell>
        </row>
        <row r="112">
          <cell r="E112" t="str">
            <v>Cottage Cheese Tropical</v>
          </cell>
          <cell r="F112" t="str">
            <v>Simplement tout mélanger.</v>
          </cell>
          <cell r="H112">
            <v>131.4</v>
          </cell>
          <cell r="I112">
            <v>13.14</v>
          </cell>
          <cell r="J112">
            <v>4.7</v>
          </cell>
          <cell r="K112">
            <v>8.64</v>
          </cell>
          <cell r="L112" t="str">
            <v>Cottage cheese</v>
          </cell>
          <cell r="M112">
            <v>100</v>
          </cell>
          <cell r="N112">
            <v>101</v>
          </cell>
          <cell r="O112">
            <v>12.7</v>
          </cell>
          <cell r="P112">
            <v>4.5</v>
          </cell>
          <cell r="Q112">
            <v>2.4</v>
          </cell>
          <cell r="R112">
            <v>101</v>
          </cell>
          <cell r="S112">
            <v>12.7</v>
          </cell>
          <cell r="T112">
            <v>4.5</v>
          </cell>
          <cell r="U112">
            <v>2.4</v>
          </cell>
          <cell r="V112" t="str">
            <v>Ananas</v>
          </cell>
          <cell r="W112">
            <v>20</v>
          </cell>
          <cell r="X112">
            <v>10.199999999999999</v>
          </cell>
          <cell r="Y112">
            <v>0.08</v>
          </cell>
          <cell r="Z112">
            <v>0.04</v>
          </cell>
          <cell r="AA112">
            <v>2.2599999999999998</v>
          </cell>
          <cell r="AB112">
            <v>51</v>
          </cell>
          <cell r="AC112">
            <v>0.4</v>
          </cell>
          <cell r="AD112">
            <v>0.2</v>
          </cell>
          <cell r="AE112">
            <v>11.3</v>
          </cell>
          <cell r="AF112" t="str">
            <v>Kiwi</v>
          </cell>
          <cell r="AG112">
            <v>20</v>
          </cell>
          <cell r="AH112">
            <v>10.8</v>
          </cell>
          <cell r="AI112">
            <v>0.22</v>
          </cell>
          <cell r="AJ112">
            <v>0.12</v>
          </cell>
          <cell r="AK112">
            <v>1.98</v>
          </cell>
          <cell r="AL112">
            <v>54</v>
          </cell>
          <cell r="AM112">
            <v>1.1000000000000001</v>
          </cell>
          <cell r="AN112">
            <v>0.6</v>
          </cell>
          <cell r="AO112">
            <v>9.9</v>
          </cell>
          <cell r="AP112" t="str">
            <v>Mandarine</v>
          </cell>
          <cell r="AQ112">
            <v>20</v>
          </cell>
          <cell r="AR112">
            <v>9.4</v>
          </cell>
          <cell r="AS112">
            <v>0.14000000000000001</v>
          </cell>
          <cell r="AT112">
            <v>0.04</v>
          </cell>
          <cell r="AU112">
            <v>2</v>
          </cell>
          <cell r="AV112">
            <v>47</v>
          </cell>
          <cell r="AW112">
            <v>0.7</v>
          </cell>
          <cell r="AX112">
            <v>0.2</v>
          </cell>
          <cell r="AY112">
            <v>10</v>
          </cell>
          <cell r="AZ112" t="str">
            <v/>
          </cell>
          <cell r="BB112">
            <v>0</v>
          </cell>
          <cell r="BC112">
            <v>0</v>
          </cell>
          <cell r="BD112">
            <v>0</v>
          </cell>
          <cell r="BE112">
            <v>0</v>
          </cell>
          <cell r="BF112">
            <v>0</v>
          </cell>
          <cell r="BG112">
            <v>0</v>
          </cell>
          <cell r="BH112">
            <v>0</v>
          </cell>
          <cell r="BI112">
            <v>0</v>
          </cell>
          <cell r="BJ112" t="str">
            <v/>
          </cell>
          <cell r="BL112">
            <v>0</v>
          </cell>
          <cell r="BM112">
            <v>0</v>
          </cell>
          <cell r="BN112">
            <v>0</v>
          </cell>
          <cell r="BO112">
            <v>0</v>
          </cell>
          <cell r="BP112">
            <v>0</v>
          </cell>
          <cell r="BQ112">
            <v>0</v>
          </cell>
          <cell r="BR112">
            <v>0</v>
          </cell>
          <cell r="BS112">
            <v>0</v>
          </cell>
          <cell r="BT112" t="str">
            <v/>
          </cell>
          <cell r="BV112">
            <v>0</v>
          </cell>
          <cell r="BW112">
            <v>0</v>
          </cell>
          <cell r="BX112">
            <v>0</v>
          </cell>
          <cell r="BY112">
            <v>0</v>
          </cell>
          <cell r="BZ112">
            <v>0</v>
          </cell>
          <cell r="CA112">
            <v>0</v>
          </cell>
          <cell r="CB112">
            <v>0</v>
          </cell>
          <cell r="CC112">
            <v>0</v>
          </cell>
          <cell r="CD112" t="str">
            <v/>
          </cell>
          <cell r="CF112">
            <v>0</v>
          </cell>
          <cell r="CG112">
            <v>0</v>
          </cell>
          <cell r="CH112">
            <v>0</v>
          </cell>
          <cell r="CI112">
            <v>0</v>
          </cell>
          <cell r="CJ112">
            <v>0</v>
          </cell>
          <cell r="CK112">
            <v>0</v>
          </cell>
          <cell r="CL112">
            <v>0</v>
          </cell>
          <cell r="CM112">
            <v>0</v>
          </cell>
          <cell r="CN112" t="str">
            <v/>
          </cell>
          <cell r="CP112">
            <v>0</v>
          </cell>
          <cell r="CQ112">
            <v>0</v>
          </cell>
          <cell r="CR112">
            <v>0</v>
          </cell>
          <cell r="CS112">
            <v>0</v>
          </cell>
          <cell r="CT112">
            <v>0</v>
          </cell>
          <cell r="CU112">
            <v>0</v>
          </cell>
          <cell r="CV112">
            <v>0</v>
          </cell>
          <cell r="CW112">
            <v>0</v>
          </cell>
          <cell r="CX112" t="str">
            <v/>
          </cell>
          <cell r="CZ112">
            <v>0</v>
          </cell>
          <cell r="DA112">
            <v>0</v>
          </cell>
          <cell r="DB112">
            <v>0</v>
          </cell>
          <cell r="DC112">
            <v>0</v>
          </cell>
          <cell r="DD112">
            <v>0</v>
          </cell>
          <cell r="DE112">
            <v>0</v>
          </cell>
          <cell r="DF112">
            <v>0</v>
          </cell>
          <cell r="DG112">
            <v>0</v>
          </cell>
          <cell r="DH112" t="str">
            <v/>
          </cell>
          <cell r="DJ112">
            <v>0</v>
          </cell>
          <cell r="DK112">
            <v>0</v>
          </cell>
          <cell r="DL112">
            <v>0</v>
          </cell>
          <cell r="DM112">
            <v>0</v>
          </cell>
          <cell r="DN112">
            <v>0</v>
          </cell>
          <cell r="DO112">
            <v>0</v>
          </cell>
          <cell r="DP112">
            <v>0</v>
          </cell>
          <cell r="DQ112">
            <v>0</v>
          </cell>
          <cell r="DR112" t="str">
            <v/>
          </cell>
          <cell r="DT112">
            <v>0</v>
          </cell>
          <cell r="DU112">
            <v>0</v>
          </cell>
          <cell r="DV112">
            <v>0</v>
          </cell>
          <cell r="DW112">
            <v>0</v>
          </cell>
          <cell r="DX112">
            <v>0</v>
          </cell>
          <cell r="DY112">
            <v>0</v>
          </cell>
          <cell r="DZ112">
            <v>0</v>
          </cell>
          <cell r="EA112">
            <v>0</v>
          </cell>
          <cell r="EB112" t="str">
            <v/>
          </cell>
          <cell r="ED112">
            <v>0</v>
          </cell>
          <cell r="EE112">
            <v>0</v>
          </cell>
          <cell r="EF112">
            <v>0</v>
          </cell>
          <cell r="EG112">
            <v>0</v>
          </cell>
          <cell r="EH112">
            <v>0</v>
          </cell>
          <cell r="EI112">
            <v>0</v>
          </cell>
          <cell r="EJ112">
            <v>0</v>
          </cell>
          <cell r="EK112">
            <v>0</v>
          </cell>
          <cell r="EL112" t="str">
            <v/>
          </cell>
          <cell r="EN112">
            <v>0</v>
          </cell>
          <cell r="EO112">
            <v>0</v>
          </cell>
          <cell r="EP112">
            <v>0</v>
          </cell>
          <cell r="EQ112">
            <v>0</v>
          </cell>
          <cell r="ER112">
            <v>0</v>
          </cell>
          <cell r="ES112">
            <v>0</v>
          </cell>
          <cell r="ET112">
            <v>0</v>
          </cell>
          <cell r="EU112">
            <v>0</v>
          </cell>
          <cell r="EV112" t="str">
            <v/>
          </cell>
          <cell r="EX112">
            <v>0</v>
          </cell>
          <cell r="EY112">
            <v>0</v>
          </cell>
          <cell r="EZ112">
            <v>0</v>
          </cell>
          <cell r="FA112">
            <v>0</v>
          </cell>
          <cell r="FB112">
            <v>0</v>
          </cell>
          <cell r="FC112">
            <v>0</v>
          </cell>
          <cell r="FD112">
            <v>0</v>
          </cell>
          <cell r="FE112">
            <v>0</v>
          </cell>
          <cell r="FF112" t="str">
            <v/>
          </cell>
          <cell r="FH112">
            <v>0</v>
          </cell>
          <cell r="FI112">
            <v>0</v>
          </cell>
          <cell r="FJ112">
            <v>0</v>
          </cell>
          <cell r="FK112">
            <v>0</v>
          </cell>
          <cell r="FL112">
            <v>0</v>
          </cell>
          <cell r="FM112">
            <v>0</v>
          </cell>
          <cell r="FN112">
            <v>0</v>
          </cell>
          <cell r="FO112">
            <v>0</v>
          </cell>
          <cell r="FR112">
            <v>0</v>
          </cell>
          <cell r="FS112">
            <v>0</v>
          </cell>
          <cell r="FT112">
            <v>0</v>
          </cell>
          <cell r="FU112">
            <v>0</v>
          </cell>
          <cell r="FV112">
            <v>0</v>
          </cell>
          <cell r="FW112">
            <v>0</v>
          </cell>
          <cell r="FX112">
            <v>0</v>
          </cell>
          <cell r="FY112">
            <v>0</v>
          </cell>
          <cell r="GB112">
            <v>0</v>
          </cell>
          <cell r="GC112">
            <v>0</v>
          </cell>
          <cell r="GD112">
            <v>0</v>
          </cell>
          <cell r="GE112">
            <v>0</v>
          </cell>
          <cell r="GF112">
            <v>0</v>
          </cell>
          <cell r="GG112">
            <v>0</v>
          </cell>
          <cell r="GH112">
            <v>0</v>
          </cell>
          <cell r="GI112">
            <v>0</v>
          </cell>
          <cell r="GL112">
            <v>0</v>
          </cell>
          <cell r="GM112">
            <v>0</v>
          </cell>
          <cell r="GN112">
            <v>0</v>
          </cell>
          <cell r="GO112">
            <v>0</v>
          </cell>
          <cell r="GP112">
            <v>0</v>
          </cell>
          <cell r="GQ112">
            <v>0</v>
          </cell>
          <cell r="GR112">
            <v>0</v>
          </cell>
          <cell r="GS112">
            <v>0</v>
          </cell>
          <cell r="GU112" t="str">
            <v>Cottage Cheese Tropical</v>
          </cell>
        </row>
        <row r="113">
          <cell r="E113" t="str">
            <v xml:space="preserve">Courgettes Carbonara </v>
          </cell>
          <cell r="F113" t="str">
            <v>Découpez la courgette en tagliatelles à l’aide d’un économe, puis faites-la cuire à la Vapeur (ou au micro-ondes) pendant environ 45  secondes
Faites griller les lardons à feu vif dans une poêle sans matière grasse ; égouttez-les une fois qu’ils sont bien dorés.
Versez l’huile dans une poêle et fais-y revenir à feu vif les tagliatelles de courgette pendant 2 à 3 minutes, puis ajoutez-y les lardons et la crème.
Mélangez le tout et laissez cuire 2 minutes, le temps que la crème chauffe.
Épicez finalement le plat et saupoudrez-le de parmesan.</v>
          </cell>
          <cell r="H113">
            <v>387.45</v>
          </cell>
          <cell r="I113">
            <v>22.520000000000003</v>
          </cell>
          <cell r="J113">
            <v>30.535</v>
          </cell>
          <cell r="K113">
            <v>3.36</v>
          </cell>
          <cell r="L113" t="str">
            <v>Courgette</v>
          </cell>
          <cell r="M113">
            <v>120</v>
          </cell>
          <cell r="N113">
            <v>22.8</v>
          </cell>
          <cell r="O113">
            <v>2.16</v>
          </cell>
          <cell r="P113">
            <v>0.24</v>
          </cell>
          <cell r="Q113">
            <v>2.4</v>
          </cell>
          <cell r="R113">
            <v>19</v>
          </cell>
          <cell r="S113">
            <v>1.8</v>
          </cell>
          <cell r="T113">
            <v>0.2</v>
          </cell>
          <cell r="U113">
            <v>2</v>
          </cell>
          <cell r="V113" t="str">
            <v>Lardon</v>
          </cell>
          <cell r="W113">
            <v>50</v>
          </cell>
          <cell r="X113">
            <v>161</v>
          </cell>
          <cell r="Y113">
            <v>8.9</v>
          </cell>
          <cell r="Z113">
            <v>13.8</v>
          </cell>
          <cell r="AA113">
            <v>0.3</v>
          </cell>
          <cell r="AB113">
            <v>322</v>
          </cell>
          <cell r="AC113">
            <v>17.8</v>
          </cell>
          <cell r="AD113">
            <v>27.6</v>
          </cell>
          <cell r="AE113">
            <v>0.6</v>
          </cell>
          <cell r="AF113" t="str">
            <v>Crème Rama 7%</v>
          </cell>
          <cell r="AG113">
            <v>60</v>
          </cell>
          <cell r="AH113">
            <v>51</v>
          </cell>
          <cell r="AI113">
            <v>0.66</v>
          </cell>
          <cell r="AJ113">
            <v>4.32</v>
          </cell>
          <cell r="AK113">
            <v>0.66</v>
          </cell>
          <cell r="AL113">
            <v>85</v>
          </cell>
          <cell r="AM113">
            <v>1.1000000000000001</v>
          </cell>
          <cell r="AN113">
            <v>7.2</v>
          </cell>
          <cell r="AO113">
            <v>1.1000000000000001</v>
          </cell>
          <cell r="AP113" t="str">
            <v>Parmesan</v>
          </cell>
          <cell r="AQ113">
            <v>30</v>
          </cell>
          <cell r="AR113">
            <v>112.2</v>
          </cell>
          <cell r="AS113">
            <v>10.8</v>
          </cell>
          <cell r="AT113">
            <v>7.68</v>
          </cell>
          <cell r="AU113">
            <v>0</v>
          </cell>
          <cell r="AV113">
            <v>374</v>
          </cell>
          <cell r="AW113">
            <v>36</v>
          </cell>
          <cell r="AX113">
            <v>25.6</v>
          </cell>
          <cell r="AY113">
            <v>0</v>
          </cell>
          <cell r="AZ113" t="str">
            <v>Huile D'Olive</v>
          </cell>
          <cell r="BA113">
            <v>5</v>
          </cell>
          <cell r="BB113">
            <v>40.450000000000003</v>
          </cell>
          <cell r="BC113">
            <v>0</v>
          </cell>
          <cell r="BD113">
            <v>4.4950000000000001</v>
          </cell>
          <cell r="BE113">
            <v>0</v>
          </cell>
          <cell r="BF113">
            <v>809</v>
          </cell>
          <cell r="BG113">
            <v>0</v>
          </cell>
          <cell r="BH113">
            <v>89.9</v>
          </cell>
          <cell r="BI113">
            <v>0</v>
          </cell>
          <cell r="BJ113" t="str">
            <v>Épices : Poivre Et Herbes De Ton Choix À Volonté</v>
          </cell>
          <cell r="BL113">
            <v>0</v>
          </cell>
          <cell r="BM113">
            <v>0</v>
          </cell>
          <cell r="BN113">
            <v>0</v>
          </cell>
          <cell r="BO113">
            <v>0</v>
          </cell>
          <cell r="BP113">
            <v>0</v>
          </cell>
          <cell r="BQ113">
            <v>0</v>
          </cell>
          <cell r="BR113">
            <v>0</v>
          </cell>
          <cell r="BS113">
            <v>0</v>
          </cell>
          <cell r="BT113" t="str">
            <v/>
          </cell>
          <cell r="BV113">
            <v>0</v>
          </cell>
          <cell r="BW113">
            <v>0</v>
          </cell>
          <cell r="BX113">
            <v>0</v>
          </cell>
          <cell r="BY113">
            <v>0</v>
          </cell>
          <cell r="BZ113">
            <v>0</v>
          </cell>
          <cell r="CA113">
            <v>0</v>
          </cell>
          <cell r="CB113">
            <v>0</v>
          </cell>
          <cell r="CC113">
            <v>0</v>
          </cell>
          <cell r="CD113" t="str">
            <v/>
          </cell>
          <cell r="CF113">
            <v>0</v>
          </cell>
          <cell r="CG113">
            <v>0</v>
          </cell>
          <cell r="CH113">
            <v>0</v>
          </cell>
          <cell r="CI113">
            <v>0</v>
          </cell>
          <cell r="CJ113">
            <v>0</v>
          </cell>
          <cell r="CK113">
            <v>0</v>
          </cell>
          <cell r="CL113">
            <v>0</v>
          </cell>
          <cell r="CM113">
            <v>0</v>
          </cell>
          <cell r="CN113" t="str">
            <v/>
          </cell>
          <cell r="CP113">
            <v>0</v>
          </cell>
          <cell r="CQ113">
            <v>0</v>
          </cell>
          <cell r="CR113">
            <v>0</v>
          </cell>
          <cell r="CS113">
            <v>0</v>
          </cell>
          <cell r="CT113">
            <v>0</v>
          </cell>
          <cell r="CU113">
            <v>0</v>
          </cell>
          <cell r="CV113">
            <v>0</v>
          </cell>
          <cell r="CW113">
            <v>0</v>
          </cell>
          <cell r="CX113" t="str">
            <v/>
          </cell>
          <cell r="CZ113">
            <v>0</v>
          </cell>
          <cell r="DA113">
            <v>0</v>
          </cell>
          <cell r="DB113">
            <v>0</v>
          </cell>
          <cell r="DC113">
            <v>0</v>
          </cell>
          <cell r="DD113">
            <v>0</v>
          </cell>
          <cell r="DE113">
            <v>0</v>
          </cell>
          <cell r="DF113">
            <v>0</v>
          </cell>
          <cell r="DG113">
            <v>0</v>
          </cell>
          <cell r="DH113" t="str">
            <v/>
          </cell>
          <cell r="DJ113">
            <v>0</v>
          </cell>
          <cell r="DK113">
            <v>0</v>
          </cell>
          <cell r="DL113">
            <v>0</v>
          </cell>
          <cell r="DM113">
            <v>0</v>
          </cell>
          <cell r="DN113">
            <v>0</v>
          </cell>
          <cell r="DO113">
            <v>0</v>
          </cell>
          <cell r="DP113">
            <v>0</v>
          </cell>
          <cell r="DQ113">
            <v>0</v>
          </cell>
          <cell r="DR113" t="str">
            <v/>
          </cell>
          <cell r="DT113">
            <v>0</v>
          </cell>
          <cell r="DU113">
            <v>0</v>
          </cell>
          <cell r="DV113">
            <v>0</v>
          </cell>
          <cell r="DW113">
            <v>0</v>
          </cell>
          <cell r="DX113">
            <v>0</v>
          </cell>
          <cell r="DY113">
            <v>0</v>
          </cell>
          <cell r="DZ113">
            <v>0</v>
          </cell>
          <cell r="EA113">
            <v>0</v>
          </cell>
          <cell r="EB113" t="str">
            <v/>
          </cell>
          <cell r="ED113">
            <v>0</v>
          </cell>
          <cell r="EE113">
            <v>0</v>
          </cell>
          <cell r="EF113">
            <v>0</v>
          </cell>
          <cell r="EG113">
            <v>0</v>
          </cell>
          <cell r="EH113">
            <v>0</v>
          </cell>
          <cell r="EI113">
            <v>0</v>
          </cell>
          <cell r="EJ113">
            <v>0</v>
          </cell>
          <cell r="EK113">
            <v>0</v>
          </cell>
          <cell r="EL113" t="str">
            <v/>
          </cell>
          <cell r="EN113">
            <v>0</v>
          </cell>
          <cell r="EO113">
            <v>0</v>
          </cell>
          <cell r="EP113">
            <v>0</v>
          </cell>
          <cell r="EQ113">
            <v>0</v>
          </cell>
          <cell r="ER113">
            <v>0</v>
          </cell>
          <cell r="ES113">
            <v>0</v>
          </cell>
          <cell r="ET113">
            <v>0</v>
          </cell>
          <cell r="EU113">
            <v>0</v>
          </cell>
          <cell r="EV113" t="str">
            <v/>
          </cell>
          <cell r="EX113">
            <v>0</v>
          </cell>
          <cell r="EY113">
            <v>0</v>
          </cell>
          <cell r="EZ113">
            <v>0</v>
          </cell>
          <cell r="FA113">
            <v>0</v>
          </cell>
          <cell r="FB113">
            <v>0</v>
          </cell>
          <cell r="FC113">
            <v>0</v>
          </cell>
          <cell r="FD113">
            <v>0</v>
          </cell>
          <cell r="FE113">
            <v>0</v>
          </cell>
          <cell r="FF113" t="str">
            <v/>
          </cell>
          <cell r="FH113">
            <v>0</v>
          </cell>
          <cell r="FI113">
            <v>0</v>
          </cell>
          <cell r="FJ113">
            <v>0</v>
          </cell>
          <cell r="FK113">
            <v>0</v>
          </cell>
          <cell r="FL113">
            <v>0</v>
          </cell>
          <cell r="FM113">
            <v>0</v>
          </cell>
          <cell r="FN113">
            <v>0</v>
          </cell>
          <cell r="FO113">
            <v>0</v>
          </cell>
          <cell r="FR113">
            <v>0</v>
          </cell>
          <cell r="FS113">
            <v>0</v>
          </cell>
          <cell r="FT113">
            <v>0</v>
          </cell>
          <cell r="FU113">
            <v>0</v>
          </cell>
          <cell r="FV113">
            <v>0</v>
          </cell>
          <cell r="FW113">
            <v>0</v>
          </cell>
          <cell r="FX113">
            <v>0</v>
          </cell>
          <cell r="FY113">
            <v>0</v>
          </cell>
          <cell r="GB113">
            <v>0</v>
          </cell>
          <cell r="GC113">
            <v>0</v>
          </cell>
          <cell r="GD113">
            <v>0</v>
          </cell>
          <cell r="GE113">
            <v>0</v>
          </cell>
          <cell r="GF113">
            <v>0</v>
          </cell>
          <cell r="GG113">
            <v>0</v>
          </cell>
          <cell r="GH113">
            <v>0</v>
          </cell>
          <cell r="GI113">
            <v>0</v>
          </cell>
          <cell r="GL113">
            <v>0</v>
          </cell>
          <cell r="GM113">
            <v>0</v>
          </cell>
          <cell r="GN113">
            <v>0</v>
          </cell>
          <cell r="GO113">
            <v>0</v>
          </cell>
          <cell r="GP113">
            <v>0</v>
          </cell>
          <cell r="GQ113">
            <v>0</v>
          </cell>
          <cell r="GR113">
            <v>0</v>
          </cell>
          <cell r="GS113">
            <v>0</v>
          </cell>
          <cell r="GU113" t="str">
            <v xml:space="preserve">Courgettes Carbonara </v>
          </cell>
        </row>
        <row r="114">
          <cell r="E114" t="str">
            <v>Couscous Au Curry Et Aux Poivrons</v>
          </cell>
          <cell r="F114" t="str">
            <v xml:space="preserve">Portez le bouillon de légumes et la pâte de curry rouge à ébullition dans une casserole, et ajoutez la semoule de couscous. Retirez la casserole du feu.
Pendant que la cuisson de la semoule, émincez les oignons verts et le poivron en petits morceaux, puis ajoutez-les à la semoule pour créer votre couscous.
Mélangez le concentré de tomates, la sauce soja, l'huile d'olive et le vinaigre dans un petit bol, puis ajoutez ce mélange au couscous.
Salez, poivrez, et assaisonnez avec le piment de Cayenne et le cumin en poudre.
</v>
          </cell>
          <cell r="H114">
            <v>419.20999999999992</v>
          </cell>
          <cell r="I114">
            <v>12.51</v>
          </cell>
          <cell r="J114">
            <v>15.381</v>
          </cell>
          <cell r="K114">
            <v>55.062999999999995</v>
          </cell>
          <cell r="L114" t="str">
            <v>Bouillon de légumes</v>
          </cell>
          <cell r="M114">
            <v>12</v>
          </cell>
          <cell r="N114">
            <v>26.04</v>
          </cell>
          <cell r="O114">
            <v>1.1639999999999999</v>
          </cell>
          <cell r="P114">
            <v>0.64800000000000013</v>
          </cell>
          <cell r="Q114">
            <v>3.84</v>
          </cell>
          <cell r="R114">
            <v>217</v>
          </cell>
          <cell r="S114">
            <v>9.6999999999999993</v>
          </cell>
          <cell r="T114">
            <v>5.4</v>
          </cell>
          <cell r="U114">
            <v>32</v>
          </cell>
          <cell r="V114" t="str">
            <v>Semoule</v>
          </cell>
          <cell r="W114">
            <v>60</v>
          </cell>
          <cell r="X114">
            <v>210.6</v>
          </cell>
          <cell r="Y114">
            <v>7.56</v>
          </cell>
          <cell r="Z114">
            <v>0.72</v>
          </cell>
          <cell r="AA114">
            <v>42.24</v>
          </cell>
          <cell r="AB114">
            <v>351</v>
          </cell>
          <cell r="AC114">
            <v>12.6</v>
          </cell>
          <cell r="AD114">
            <v>1.2</v>
          </cell>
          <cell r="AE114">
            <v>70.400000000000006</v>
          </cell>
          <cell r="AF114" t="str">
            <v>Oignon Vert</v>
          </cell>
          <cell r="AG114">
            <v>20</v>
          </cell>
          <cell r="AH114">
            <v>6.4</v>
          </cell>
          <cell r="AI114">
            <v>0.36599999999999999</v>
          </cell>
          <cell r="AJ114">
            <v>3.7999999999999999E-2</v>
          </cell>
          <cell r="AK114">
            <v>1.4680000000000002</v>
          </cell>
          <cell r="AL114">
            <v>32</v>
          </cell>
          <cell r="AM114">
            <v>1.83</v>
          </cell>
          <cell r="AN114">
            <v>0.19</v>
          </cell>
          <cell r="AO114">
            <v>7.34</v>
          </cell>
          <cell r="AR114">
            <v>0</v>
          </cell>
          <cell r="AS114">
            <v>0</v>
          </cell>
          <cell r="AT114">
            <v>0</v>
          </cell>
          <cell r="AU114">
            <v>0</v>
          </cell>
          <cell r="AV114">
            <v>0</v>
          </cell>
          <cell r="AW114">
            <v>0</v>
          </cell>
          <cell r="AX114">
            <v>0</v>
          </cell>
          <cell r="AY114">
            <v>0</v>
          </cell>
          <cell r="AZ114" t="str">
            <v>Poivron</v>
          </cell>
          <cell r="BA114">
            <v>150</v>
          </cell>
          <cell r="BB114">
            <v>30</v>
          </cell>
          <cell r="BC114">
            <v>1.2</v>
          </cell>
          <cell r="BD114">
            <v>0.45</v>
          </cell>
          <cell r="BE114">
            <v>3.9</v>
          </cell>
          <cell r="BF114">
            <v>20</v>
          </cell>
          <cell r="BG114">
            <v>0.8</v>
          </cell>
          <cell r="BH114">
            <v>0.3</v>
          </cell>
          <cell r="BI114">
            <v>2.6</v>
          </cell>
          <cell r="BJ114" t="str">
            <v>Concentré De Tomates</v>
          </cell>
          <cell r="BK114">
            <v>20</v>
          </cell>
          <cell r="BL114">
            <v>15.4</v>
          </cell>
          <cell r="BM114">
            <v>0.9</v>
          </cell>
          <cell r="BN114">
            <v>0.04</v>
          </cell>
          <cell r="BO114">
            <v>2.58</v>
          </cell>
          <cell r="BP114">
            <v>77</v>
          </cell>
          <cell r="BQ114">
            <v>4.5</v>
          </cell>
          <cell r="BR114">
            <v>0.2</v>
          </cell>
          <cell r="BS114">
            <v>12.9</v>
          </cell>
          <cell r="BT114" t="str">
            <v>Sauce De Soja</v>
          </cell>
          <cell r="BU114">
            <v>15</v>
          </cell>
          <cell r="BV114">
            <v>9.42</v>
          </cell>
          <cell r="BW114">
            <v>1.32</v>
          </cell>
          <cell r="BX114">
            <v>0</v>
          </cell>
          <cell r="BY114">
            <v>1.0349999999999999</v>
          </cell>
          <cell r="BZ114">
            <v>62.8</v>
          </cell>
          <cell r="CA114">
            <v>8.8000000000000007</v>
          </cell>
          <cell r="CB114">
            <v>0</v>
          </cell>
          <cell r="CC114">
            <v>6.9</v>
          </cell>
          <cell r="CD114" t="str">
            <v>Huile D'Olive</v>
          </cell>
          <cell r="CE114">
            <v>15</v>
          </cell>
          <cell r="CF114">
            <v>121.35</v>
          </cell>
          <cell r="CG114">
            <v>0</v>
          </cell>
          <cell r="CH114">
            <v>13.484999999999999</v>
          </cell>
          <cell r="CI114">
            <v>0</v>
          </cell>
          <cell r="CJ114">
            <v>809</v>
          </cell>
          <cell r="CK114">
            <v>0</v>
          </cell>
          <cell r="CL114">
            <v>89.9</v>
          </cell>
          <cell r="CM114">
            <v>0</v>
          </cell>
          <cell r="CN114" t="str">
            <v xml:space="preserve">Vinaigre De Vin Blanc </v>
          </cell>
          <cell r="CO114">
            <v>15</v>
          </cell>
          <cell r="CP114">
            <v>0</v>
          </cell>
          <cell r="CQ114">
            <v>0</v>
          </cell>
          <cell r="CR114">
            <v>0</v>
          </cell>
          <cell r="CS114">
            <v>0</v>
          </cell>
          <cell r="CT114">
            <v>0</v>
          </cell>
          <cell r="CU114">
            <v>0</v>
          </cell>
          <cell r="CV114">
            <v>0</v>
          </cell>
          <cell r="CW114">
            <v>0</v>
          </cell>
          <cell r="CX114" t="str">
            <v>Piment De Cayenne</v>
          </cell>
          <cell r="CZ114">
            <v>0</v>
          </cell>
          <cell r="DA114">
            <v>0</v>
          </cell>
          <cell r="DB114">
            <v>0</v>
          </cell>
          <cell r="DC114">
            <v>0</v>
          </cell>
          <cell r="DD114">
            <v>0</v>
          </cell>
          <cell r="DE114">
            <v>0</v>
          </cell>
          <cell r="DF114">
            <v>0</v>
          </cell>
          <cell r="DG114">
            <v>0</v>
          </cell>
          <cell r="DH114" t="str">
            <v>Pâte De Curry Rouge</v>
          </cell>
          <cell r="DI114">
            <v>5</v>
          </cell>
          <cell r="DJ114">
            <v>0</v>
          </cell>
          <cell r="DK114">
            <v>0</v>
          </cell>
          <cell r="DL114">
            <v>0</v>
          </cell>
          <cell r="DM114">
            <v>0</v>
          </cell>
          <cell r="DN114">
            <v>0</v>
          </cell>
          <cell r="DO114">
            <v>0</v>
          </cell>
          <cell r="DP114">
            <v>0</v>
          </cell>
          <cell r="DQ114">
            <v>0</v>
          </cell>
          <cell r="DR114" t="str">
            <v>Cumin</v>
          </cell>
          <cell r="DT114">
            <v>0</v>
          </cell>
          <cell r="DU114">
            <v>0</v>
          </cell>
          <cell r="DV114">
            <v>0</v>
          </cell>
          <cell r="DW114">
            <v>0</v>
          </cell>
          <cell r="DX114">
            <v>0</v>
          </cell>
          <cell r="DY114">
            <v>0</v>
          </cell>
          <cell r="DZ114">
            <v>0</v>
          </cell>
          <cell r="EA114">
            <v>0</v>
          </cell>
          <cell r="EB114" t="str">
            <v>Sel &amp; Poivre</v>
          </cell>
          <cell r="ED114">
            <v>0</v>
          </cell>
          <cell r="EE114">
            <v>0</v>
          </cell>
          <cell r="EF114">
            <v>0</v>
          </cell>
          <cell r="EG114">
            <v>0</v>
          </cell>
          <cell r="EH114">
            <v>0</v>
          </cell>
          <cell r="EI114">
            <v>0</v>
          </cell>
          <cell r="EJ114">
            <v>0</v>
          </cell>
          <cell r="EK114">
            <v>0</v>
          </cell>
          <cell r="EL114" t="str">
            <v/>
          </cell>
          <cell r="EN114">
            <v>0</v>
          </cell>
          <cell r="EO114">
            <v>0</v>
          </cell>
          <cell r="EP114">
            <v>0</v>
          </cell>
          <cell r="EQ114">
            <v>0</v>
          </cell>
          <cell r="ER114">
            <v>0</v>
          </cell>
          <cell r="ES114">
            <v>0</v>
          </cell>
          <cell r="ET114">
            <v>0</v>
          </cell>
          <cell r="EU114">
            <v>0</v>
          </cell>
          <cell r="EV114" t="str">
            <v/>
          </cell>
          <cell r="EX114">
            <v>0</v>
          </cell>
          <cell r="EY114">
            <v>0</v>
          </cell>
          <cell r="EZ114">
            <v>0</v>
          </cell>
          <cell r="FA114">
            <v>0</v>
          </cell>
          <cell r="FB114">
            <v>0</v>
          </cell>
          <cell r="FC114">
            <v>0</v>
          </cell>
          <cell r="FD114">
            <v>0</v>
          </cell>
          <cell r="FE114">
            <v>0</v>
          </cell>
          <cell r="FF114" t="str">
            <v/>
          </cell>
          <cell r="FH114">
            <v>0</v>
          </cell>
          <cell r="FI114">
            <v>0</v>
          </cell>
          <cell r="FJ114">
            <v>0</v>
          </cell>
          <cell r="FK114">
            <v>0</v>
          </cell>
          <cell r="FL114">
            <v>0</v>
          </cell>
          <cell r="FM114">
            <v>0</v>
          </cell>
          <cell r="FN114">
            <v>0</v>
          </cell>
          <cell r="FO114">
            <v>0</v>
          </cell>
          <cell r="FR114">
            <v>0</v>
          </cell>
          <cell r="FS114">
            <v>0</v>
          </cell>
          <cell r="FT114">
            <v>0</v>
          </cell>
          <cell r="FU114">
            <v>0</v>
          </cell>
          <cell r="FV114">
            <v>0</v>
          </cell>
          <cell r="FW114">
            <v>0</v>
          </cell>
          <cell r="FX114">
            <v>0</v>
          </cell>
          <cell r="FY114">
            <v>0</v>
          </cell>
          <cell r="GB114">
            <v>0</v>
          </cell>
          <cell r="GC114">
            <v>0</v>
          </cell>
          <cell r="GD114">
            <v>0</v>
          </cell>
          <cell r="GE114">
            <v>0</v>
          </cell>
          <cell r="GF114">
            <v>0</v>
          </cell>
          <cell r="GG114">
            <v>0</v>
          </cell>
          <cell r="GH114">
            <v>0</v>
          </cell>
          <cell r="GI114">
            <v>0</v>
          </cell>
          <cell r="GL114">
            <v>0</v>
          </cell>
          <cell r="GM114">
            <v>0</v>
          </cell>
          <cell r="GN114">
            <v>0</v>
          </cell>
          <cell r="GO114">
            <v>0</v>
          </cell>
          <cell r="GP114">
            <v>0</v>
          </cell>
          <cell r="GQ114">
            <v>0</v>
          </cell>
          <cell r="GR114">
            <v>0</v>
          </cell>
          <cell r="GS114">
            <v>0</v>
          </cell>
          <cell r="GU114" t="str">
            <v>Couscous Au Curry Et Aux Poivrons</v>
          </cell>
        </row>
        <row r="115">
          <cell r="E115" t="str">
            <v>Couscous Au Poulet Et Légumes</v>
          </cell>
          <cell r="F115" t="str">
            <v>Dans une casserole d’eau bouillante faîtes gonﬂer votre semoule et faîtes aussi cuire vos pois chiches, et faites bouillir votre préparation, carottes,
Coupez les légumes en julienne (en ﬁns bâtonnets) puis hachez ﬁnement l'oignon.
Dans une poêle avec de l’huile d’olive, faîtes cuire votre courgette, tomate, carotte, l’oignon, les pois chiches et le poulet.
Ajoutez 4 c.à.s d’eau avec les épices. Mélangez</v>
          </cell>
          <cell r="H115">
            <v>371.2</v>
          </cell>
          <cell r="I115">
            <v>33.255000000000003</v>
          </cell>
          <cell r="J115">
            <v>7.4</v>
          </cell>
          <cell r="K115">
            <v>38.830000000000005</v>
          </cell>
          <cell r="L115" t="str">
            <v>poulet</v>
          </cell>
          <cell r="M115">
            <v>100</v>
          </cell>
          <cell r="N115">
            <v>105</v>
          </cell>
          <cell r="O115">
            <v>23.1</v>
          </cell>
          <cell r="P115">
            <v>1.2</v>
          </cell>
          <cell r="Q115">
            <v>0.4</v>
          </cell>
          <cell r="R115">
            <v>105</v>
          </cell>
          <cell r="S115">
            <v>23.1</v>
          </cell>
          <cell r="T115">
            <v>1.2</v>
          </cell>
          <cell r="U115">
            <v>0.4</v>
          </cell>
          <cell r="V115" t="str">
            <v>semoule</v>
          </cell>
          <cell r="W115">
            <v>30</v>
          </cell>
          <cell r="X115">
            <v>105.3</v>
          </cell>
          <cell r="Y115">
            <v>3.78</v>
          </cell>
          <cell r="Z115">
            <v>0.36</v>
          </cell>
          <cell r="AA115">
            <v>21.12</v>
          </cell>
          <cell r="AB115">
            <v>351</v>
          </cell>
          <cell r="AC115">
            <v>12.6</v>
          </cell>
          <cell r="AD115">
            <v>1.2</v>
          </cell>
          <cell r="AE115">
            <v>70.400000000000006</v>
          </cell>
          <cell r="AF115" t="str">
            <v>courgette</v>
          </cell>
          <cell r="AG115">
            <v>150</v>
          </cell>
          <cell r="AH115">
            <v>28.5</v>
          </cell>
          <cell r="AI115">
            <v>2.7</v>
          </cell>
          <cell r="AJ115">
            <v>0.3</v>
          </cell>
          <cell r="AK115">
            <v>3</v>
          </cell>
          <cell r="AL115">
            <v>19</v>
          </cell>
          <cell r="AM115">
            <v>1.8</v>
          </cell>
          <cell r="AN115">
            <v>0.2</v>
          </cell>
          <cell r="AO115">
            <v>2</v>
          </cell>
          <cell r="AP115" t="str">
            <v>carotte</v>
          </cell>
          <cell r="AQ115">
            <v>75</v>
          </cell>
          <cell r="AR115">
            <v>28.5</v>
          </cell>
          <cell r="AS115">
            <v>0.6</v>
          </cell>
          <cell r="AT115">
            <v>0.22500000000000001</v>
          </cell>
          <cell r="AU115">
            <v>4.95</v>
          </cell>
          <cell r="AV115">
            <v>38</v>
          </cell>
          <cell r="AW115">
            <v>0.8</v>
          </cell>
          <cell r="AX115">
            <v>0.3</v>
          </cell>
          <cell r="AY115">
            <v>6.6</v>
          </cell>
          <cell r="AZ115" t="str">
            <v>Tomate</v>
          </cell>
          <cell r="BA115">
            <v>50</v>
          </cell>
          <cell r="BB115">
            <v>10.5</v>
          </cell>
          <cell r="BC115">
            <v>0.4</v>
          </cell>
          <cell r="BD115">
            <v>0.15</v>
          </cell>
          <cell r="BE115">
            <v>1.6</v>
          </cell>
          <cell r="BF115">
            <v>21</v>
          </cell>
          <cell r="BG115">
            <v>0.8</v>
          </cell>
          <cell r="BH115">
            <v>0.3</v>
          </cell>
          <cell r="BI115">
            <v>3.2</v>
          </cell>
          <cell r="BL115">
            <v>0</v>
          </cell>
          <cell r="BM115">
            <v>0</v>
          </cell>
          <cell r="BN115">
            <v>0</v>
          </cell>
          <cell r="BO115">
            <v>0</v>
          </cell>
          <cell r="BP115">
            <v>0</v>
          </cell>
          <cell r="BQ115">
            <v>0</v>
          </cell>
          <cell r="BR115">
            <v>0</v>
          </cell>
          <cell r="BS115">
            <v>0</v>
          </cell>
          <cell r="BT115" t="str">
            <v>pois chiche cuit</v>
          </cell>
          <cell r="BU115">
            <v>30</v>
          </cell>
          <cell r="BV115">
            <v>39.299999999999997</v>
          </cell>
          <cell r="BW115">
            <v>2.2200000000000002</v>
          </cell>
          <cell r="BX115">
            <v>0.6</v>
          </cell>
          <cell r="BY115">
            <v>5.31</v>
          </cell>
          <cell r="BZ115">
            <v>131</v>
          </cell>
          <cell r="CA115">
            <v>7.4</v>
          </cell>
          <cell r="CB115">
            <v>2</v>
          </cell>
          <cell r="CC115">
            <v>17.7</v>
          </cell>
          <cell r="CD115" t="str">
            <v>oignon </v>
          </cell>
          <cell r="CE115">
            <v>35</v>
          </cell>
          <cell r="CF115">
            <v>13.65</v>
          </cell>
          <cell r="CG115">
            <v>0.45500000000000002</v>
          </cell>
          <cell r="CH115">
            <v>7.0000000000000007E-2</v>
          </cell>
          <cell r="CI115">
            <v>2.4500000000000002</v>
          </cell>
          <cell r="CJ115">
            <v>39</v>
          </cell>
          <cell r="CK115">
            <v>1.3</v>
          </cell>
          <cell r="CL115">
            <v>0.2</v>
          </cell>
          <cell r="CM115">
            <v>7</v>
          </cell>
          <cell r="CN115" t="str">
            <v>huile d’olive</v>
          </cell>
          <cell r="CO115">
            <v>5</v>
          </cell>
          <cell r="CP115">
            <v>40.450000000000003</v>
          </cell>
          <cell r="CQ115">
            <v>0</v>
          </cell>
          <cell r="CR115">
            <v>4.4950000000000001</v>
          </cell>
          <cell r="CS115">
            <v>0</v>
          </cell>
          <cell r="CT115">
            <v>809</v>
          </cell>
          <cell r="CU115">
            <v>0</v>
          </cell>
          <cell r="CV115">
            <v>89.9</v>
          </cell>
          <cell r="CW115">
            <v>0</v>
          </cell>
          <cell r="CX115" t="str">
            <v>Epices</v>
          </cell>
          <cell r="CZ115">
            <v>0</v>
          </cell>
          <cell r="DA115">
            <v>0</v>
          </cell>
          <cell r="DB115">
            <v>0</v>
          </cell>
          <cell r="DC115">
            <v>0</v>
          </cell>
          <cell r="DD115">
            <v>0</v>
          </cell>
          <cell r="DE115">
            <v>0</v>
          </cell>
          <cell r="DF115">
            <v>0</v>
          </cell>
          <cell r="DG115">
            <v>0</v>
          </cell>
          <cell r="DJ115">
            <v>0</v>
          </cell>
          <cell r="DK115">
            <v>0</v>
          </cell>
          <cell r="DL115">
            <v>0</v>
          </cell>
          <cell r="DM115">
            <v>0</v>
          </cell>
          <cell r="DN115">
            <v>0</v>
          </cell>
          <cell r="DO115">
            <v>0</v>
          </cell>
          <cell r="DP115">
            <v>0</v>
          </cell>
          <cell r="DQ115">
            <v>0</v>
          </cell>
          <cell r="DT115">
            <v>0</v>
          </cell>
          <cell r="DU115">
            <v>0</v>
          </cell>
          <cell r="DV115">
            <v>0</v>
          </cell>
          <cell r="DW115">
            <v>0</v>
          </cell>
          <cell r="DX115">
            <v>0</v>
          </cell>
          <cell r="DY115">
            <v>0</v>
          </cell>
          <cell r="DZ115">
            <v>0</v>
          </cell>
          <cell r="EA115">
            <v>0</v>
          </cell>
          <cell r="ED115">
            <v>0</v>
          </cell>
          <cell r="EE115">
            <v>0</v>
          </cell>
          <cell r="EF115">
            <v>0</v>
          </cell>
          <cell r="EG115">
            <v>0</v>
          </cell>
          <cell r="EH115">
            <v>0</v>
          </cell>
          <cell r="EI115">
            <v>0</v>
          </cell>
          <cell r="EJ115">
            <v>0</v>
          </cell>
          <cell r="EK115">
            <v>0</v>
          </cell>
          <cell r="EN115">
            <v>0</v>
          </cell>
          <cell r="EO115">
            <v>0</v>
          </cell>
          <cell r="EP115">
            <v>0</v>
          </cell>
          <cell r="EQ115">
            <v>0</v>
          </cell>
          <cell r="ER115">
            <v>0</v>
          </cell>
          <cell r="ES115">
            <v>0</v>
          </cell>
          <cell r="ET115">
            <v>0</v>
          </cell>
          <cell r="EU115">
            <v>0</v>
          </cell>
          <cell r="EX115">
            <v>0</v>
          </cell>
          <cell r="EY115">
            <v>0</v>
          </cell>
          <cell r="EZ115">
            <v>0</v>
          </cell>
          <cell r="FA115">
            <v>0</v>
          </cell>
          <cell r="FB115">
            <v>0</v>
          </cell>
          <cell r="FC115">
            <v>0</v>
          </cell>
          <cell r="FD115">
            <v>0</v>
          </cell>
          <cell r="FE115">
            <v>0</v>
          </cell>
          <cell r="FH115">
            <v>0</v>
          </cell>
          <cell r="FI115">
            <v>0</v>
          </cell>
          <cell r="FJ115">
            <v>0</v>
          </cell>
          <cell r="FK115">
            <v>0</v>
          </cell>
          <cell r="FL115">
            <v>0</v>
          </cell>
          <cell r="FM115">
            <v>0</v>
          </cell>
          <cell r="FN115">
            <v>0</v>
          </cell>
          <cell r="FO115">
            <v>0</v>
          </cell>
          <cell r="FR115">
            <v>0</v>
          </cell>
          <cell r="FS115">
            <v>0</v>
          </cell>
          <cell r="FT115">
            <v>0</v>
          </cell>
          <cell r="FU115">
            <v>0</v>
          </cell>
          <cell r="FV115">
            <v>0</v>
          </cell>
          <cell r="FW115">
            <v>0</v>
          </cell>
          <cell r="FX115">
            <v>0</v>
          </cell>
          <cell r="FY115">
            <v>0</v>
          </cell>
          <cell r="GB115">
            <v>0</v>
          </cell>
          <cell r="GC115">
            <v>0</v>
          </cell>
          <cell r="GD115">
            <v>0</v>
          </cell>
          <cell r="GE115">
            <v>0</v>
          </cell>
          <cell r="GF115">
            <v>0</v>
          </cell>
          <cell r="GG115">
            <v>0</v>
          </cell>
          <cell r="GH115">
            <v>0</v>
          </cell>
          <cell r="GI115">
            <v>0</v>
          </cell>
          <cell r="GL115">
            <v>0</v>
          </cell>
          <cell r="GM115">
            <v>0</v>
          </cell>
          <cell r="GN115">
            <v>0</v>
          </cell>
          <cell r="GO115">
            <v>0</v>
          </cell>
          <cell r="GP115">
            <v>0</v>
          </cell>
          <cell r="GQ115">
            <v>0</v>
          </cell>
          <cell r="GR115">
            <v>0</v>
          </cell>
          <cell r="GS115">
            <v>0</v>
          </cell>
          <cell r="GU115" t="str">
            <v>Couscous Au Poulet Et Légumes</v>
          </cell>
        </row>
        <row r="116">
          <cell r="E116" t="str">
            <v>Couscous Express</v>
          </cell>
          <cell r="F116" t="str">
            <v xml:space="preserve">Commencer par faire cuire les courgettes, carottes et poivrons, ensemble ou séparément, à la vapeur si possible.
Pendant ce temps, faire revenir les oignons et l'ail dans une grande poêle à rebords, avec un peu d'huile d'olive et 1 cuillère á café de paprika. 
Ajouter ensuite les tomates coupées en morceaux. Une fois le tout réduit, verser la purée de tomates et saler, poivrer, assaisonner et épicer selon les goûts - ne pas hésiter, ce sont les épices qui transforment le couscous! Laisser mijoter à feu doux.
Dans une autre (ou plusieurs) poêle(s), faire cuire les merguez, les boulettes et les portions de poulet comme à l'habitude.
Lorsque les légumes sont cuits, les verser dans la sauce puis laisser les saveurs se mélanger 10 mn.
Pendant ce temps, préparer la semoule: mettre les grains crus dans un plat, verser un peu d'huile d'olive puis bien remuer. Pour finir, ajouter 1/2 l d'eau bouillante salée et laisser prendre.
Lorsque tout est prêt, servir la semoule, les viandes et la sauce de légumes séparément....
</v>
          </cell>
          <cell r="H116">
            <v>443.4</v>
          </cell>
          <cell r="I116">
            <v>31.919999999999998</v>
          </cell>
          <cell r="J116">
            <v>12.55</v>
          </cell>
          <cell r="K116">
            <v>47.150000000000006</v>
          </cell>
          <cell r="L116" t="str">
            <v>Semoule</v>
          </cell>
          <cell r="M116">
            <v>50</v>
          </cell>
          <cell r="N116">
            <v>175.5</v>
          </cell>
          <cell r="O116">
            <v>6.3</v>
          </cell>
          <cell r="P116">
            <v>0.6</v>
          </cell>
          <cell r="Q116">
            <v>35.200000000000003</v>
          </cell>
          <cell r="R116">
            <v>351</v>
          </cell>
          <cell r="S116">
            <v>12.6</v>
          </cell>
          <cell r="T116">
            <v>1.2</v>
          </cell>
          <cell r="U116">
            <v>70.400000000000006</v>
          </cell>
          <cell r="V116" t="str">
            <v>Courgette</v>
          </cell>
          <cell r="W116">
            <v>50</v>
          </cell>
          <cell r="X116">
            <v>9.5</v>
          </cell>
          <cell r="Y116">
            <v>0.9</v>
          </cell>
          <cell r="Z116">
            <v>0.1</v>
          </cell>
          <cell r="AA116">
            <v>1</v>
          </cell>
          <cell r="AB116">
            <v>19</v>
          </cell>
          <cell r="AC116">
            <v>1.8</v>
          </cell>
          <cell r="AD116">
            <v>0.2</v>
          </cell>
          <cell r="AE116">
            <v>2</v>
          </cell>
          <cell r="AF116" t="str">
            <v>Poivron</v>
          </cell>
          <cell r="AG116">
            <v>50</v>
          </cell>
          <cell r="AH116">
            <v>10</v>
          </cell>
          <cell r="AI116">
            <v>0.4</v>
          </cell>
          <cell r="AJ116">
            <v>0.15</v>
          </cell>
          <cell r="AK116">
            <v>1.3</v>
          </cell>
          <cell r="AL116">
            <v>20</v>
          </cell>
          <cell r="AM116">
            <v>0.8</v>
          </cell>
          <cell r="AN116">
            <v>0.3</v>
          </cell>
          <cell r="AO116">
            <v>2.6</v>
          </cell>
          <cell r="AP116" t="str">
            <v>Carotte</v>
          </cell>
          <cell r="AQ116">
            <v>50</v>
          </cell>
          <cell r="AR116">
            <v>19</v>
          </cell>
          <cell r="AS116">
            <v>0.4</v>
          </cell>
          <cell r="AT116">
            <v>0.15</v>
          </cell>
          <cell r="AU116">
            <v>3.3</v>
          </cell>
          <cell r="AV116">
            <v>38</v>
          </cell>
          <cell r="AW116">
            <v>0.8</v>
          </cell>
          <cell r="AX116">
            <v>0.3</v>
          </cell>
          <cell r="AY116">
            <v>6.6</v>
          </cell>
          <cell r="AZ116" t="str">
            <v>Tomate</v>
          </cell>
          <cell r="BA116">
            <v>50</v>
          </cell>
          <cell r="BB116">
            <v>10.5</v>
          </cell>
          <cell r="BC116">
            <v>0.4</v>
          </cell>
          <cell r="BD116">
            <v>0.15</v>
          </cell>
          <cell r="BE116">
            <v>1.6</v>
          </cell>
          <cell r="BF116">
            <v>21</v>
          </cell>
          <cell r="BG116">
            <v>0.8</v>
          </cell>
          <cell r="BH116">
            <v>0.3</v>
          </cell>
          <cell r="BI116">
            <v>3.2</v>
          </cell>
          <cell r="BJ116" t="str">
            <v>Oignon</v>
          </cell>
          <cell r="BK116">
            <v>30</v>
          </cell>
          <cell r="BL116">
            <v>11.7</v>
          </cell>
          <cell r="BM116">
            <v>0.39</v>
          </cell>
          <cell r="BN116">
            <v>0.06</v>
          </cell>
          <cell r="BO116">
            <v>2.1</v>
          </cell>
          <cell r="BP116">
            <v>39</v>
          </cell>
          <cell r="BQ116">
            <v>1.3</v>
          </cell>
          <cell r="BR116">
            <v>0.2</v>
          </cell>
          <cell r="BS116">
            <v>7</v>
          </cell>
          <cell r="BT116" t="str">
            <v>Ail</v>
          </cell>
          <cell r="BU116">
            <v>10</v>
          </cell>
          <cell r="BV116">
            <v>13.6</v>
          </cell>
          <cell r="BW116">
            <v>0.7</v>
          </cell>
          <cell r="BX116">
            <v>0.05</v>
          </cell>
          <cell r="BY116">
            <v>2.4500000000000002</v>
          </cell>
          <cell r="BZ116">
            <v>136</v>
          </cell>
          <cell r="CA116">
            <v>7</v>
          </cell>
          <cell r="CB116">
            <v>0.5</v>
          </cell>
          <cell r="CC116">
            <v>24.5</v>
          </cell>
          <cell r="CD116" t="str">
            <v>Tomato Passata</v>
          </cell>
          <cell r="CE116">
            <v>20</v>
          </cell>
          <cell r="CF116">
            <v>4.2</v>
          </cell>
          <cell r="CG116">
            <v>0.68</v>
          </cell>
          <cell r="CH116">
            <v>0</v>
          </cell>
          <cell r="CI116">
            <v>0</v>
          </cell>
          <cell r="CJ116">
            <v>21</v>
          </cell>
          <cell r="CK116">
            <v>3.4</v>
          </cell>
          <cell r="CL116">
            <v>0</v>
          </cell>
          <cell r="CM116">
            <v>0</v>
          </cell>
          <cell r="CN116" t="str">
            <v>Agneau Filet</v>
          </cell>
          <cell r="CO116">
            <v>50</v>
          </cell>
          <cell r="CP116">
            <v>56</v>
          </cell>
          <cell r="CQ116">
            <v>10.199999999999999</v>
          </cell>
          <cell r="CR116">
            <v>1.7</v>
          </cell>
          <cell r="CS116">
            <v>0</v>
          </cell>
          <cell r="CT116">
            <v>112</v>
          </cell>
          <cell r="CU116">
            <v>20.399999999999999</v>
          </cell>
          <cell r="CV116">
            <v>3.4</v>
          </cell>
          <cell r="CW116">
            <v>0</v>
          </cell>
          <cell r="CX116" t="str">
            <v>Poulet</v>
          </cell>
          <cell r="CY116">
            <v>50</v>
          </cell>
          <cell r="CZ116">
            <v>52.5</v>
          </cell>
          <cell r="DA116">
            <v>11.55</v>
          </cell>
          <cell r="DB116">
            <v>0.6</v>
          </cell>
          <cell r="DC116">
            <v>0.2</v>
          </cell>
          <cell r="DD116">
            <v>105</v>
          </cell>
          <cell r="DE116">
            <v>23.1</v>
          </cell>
          <cell r="DF116">
            <v>1.2</v>
          </cell>
          <cell r="DG116">
            <v>0.4</v>
          </cell>
          <cell r="DH116" t="str">
            <v>Huile D'Olive</v>
          </cell>
          <cell r="DI116">
            <v>10</v>
          </cell>
          <cell r="DJ116">
            <v>80.900000000000006</v>
          </cell>
          <cell r="DK116">
            <v>0</v>
          </cell>
          <cell r="DL116">
            <v>8.99</v>
          </cell>
          <cell r="DM116">
            <v>0</v>
          </cell>
          <cell r="DN116">
            <v>809</v>
          </cell>
          <cell r="DO116">
            <v>0</v>
          </cell>
          <cell r="DP116">
            <v>89.9</v>
          </cell>
          <cell r="DQ116">
            <v>0</v>
          </cell>
          <cell r="DR116" t="str">
            <v>Épices Et Assaisonnements (Coriande Piment De Cayenne Gingembre Paprika Herbes De Provence Sel Poivre Sauce Soja Citron)</v>
          </cell>
          <cell r="DT116">
            <v>0</v>
          </cell>
          <cell r="DU116">
            <v>0</v>
          </cell>
          <cell r="DV116">
            <v>0</v>
          </cell>
          <cell r="DW116">
            <v>0</v>
          </cell>
          <cell r="DX116">
            <v>0</v>
          </cell>
          <cell r="DY116">
            <v>0</v>
          </cell>
          <cell r="DZ116">
            <v>0</v>
          </cell>
          <cell r="EA116">
            <v>0</v>
          </cell>
          <cell r="EB116" t="str">
            <v/>
          </cell>
          <cell r="ED116">
            <v>0</v>
          </cell>
          <cell r="EE116">
            <v>0</v>
          </cell>
          <cell r="EF116">
            <v>0</v>
          </cell>
          <cell r="EG116">
            <v>0</v>
          </cell>
          <cell r="EH116">
            <v>0</v>
          </cell>
          <cell r="EI116">
            <v>0</v>
          </cell>
          <cell r="EJ116">
            <v>0</v>
          </cell>
          <cell r="EK116">
            <v>0</v>
          </cell>
          <cell r="EL116" t="str">
            <v/>
          </cell>
          <cell r="EN116">
            <v>0</v>
          </cell>
          <cell r="EO116">
            <v>0</v>
          </cell>
          <cell r="EP116">
            <v>0</v>
          </cell>
          <cell r="EQ116">
            <v>0</v>
          </cell>
          <cell r="ER116">
            <v>0</v>
          </cell>
          <cell r="ES116">
            <v>0</v>
          </cell>
          <cell r="ET116">
            <v>0</v>
          </cell>
          <cell r="EU116">
            <v>0</v>
          </cell>
          <cell r="EV116" t="str">
            <v/>
          </cell>
          <cell r="EX116">
            <v>0</v>
          </cell>
          <cell r="EY116">
            <v>0</v>
          </cell>
          <cell r="EZ116">
            <v>0</v>
          </cell>
          <cell r="FA116">
            <v>0</v>
          </cell>
          <cell r="FB116">
            <v>0</v>
          </cell>
          <cell r="FC116">
            <v>0</v>
          </cell>
          <cell r="FD116">
            <v>0</v>
          </cell>
          <cell r="FE116">
            <v>0</v>
          </cell>
          <cell r="FF116" t="str">
            <v/>
          </cell>
          <cell r="FH116">
            <v>0</v>
          </cell>
          <cell r="FI116">
            <v>0</v>
          </cell>
          <cell r="FJ116">
            <v>0</v>
          </cell>
          <cell r="FK116">
            <v>0</v>
          </cell>
          <cell r="FL116">
            <v>0</v>
          </cell>
          <cell r="FM116">
            <v>0</v>
          </cell>
          <cell r="FN116">
            <v>0</v>
          </cell>
          <cell r="FO116">
            <v>0</v>
          </cell>
          <cell r="FR116">
            <v>0</v>
          </cell>
          <cell r="FS116">
            <v>0</v>
          </cell>
          <cell r="FT116">
            <v>0</v>
          </cell>
          <cell r="FU116">
            <v>0</v>
          </cell>
          <cell r="FV116">
            <v>0</v>
          </cell>
          <cell r="FW116">
            <v>0</v>
          </cell>
          <cell r="FX116">
            <v>0</v>
          </cell>
          <cell r="FY116">
            <v>0</v>
          </cell>
          <cell r="GB116">
            <v>0</v>
          </cell>
          <cell r="GC116">
            <v>0</v>
          </cell>
          <cell r="GD116">
            <v>0</v>
          </cell>
          <cell r="GE116">
            <v>0</v>
          </cell>
          <cell r="GF116">
            <v>0</v>
          </cell>
          <cell r="GG116">
            <v>0</v>
          </cell>
          <cell r="GH116">
            <v>0</v>
          </cell>
          <cell r="GI116">
            <v>0</v>
          </cell>
          <cell r="GL116">
            <v>0</v>
          </cell>
          <cell r="GM116">
            <v>0</v>
          </cell>
          <cell r="GN116">
            <v>0</v>
          </cell>
          <cell r="GO116">
            <v>0</v>
          </cell>
          <cell r="GP116">
            <v>0</v>
          </cell>
          <cell r="GQ116">
            <v>0</v>
          </cell>
          <cell r="GR116">
            <v>0</v>
          </cell>
          <cell r="GS116">
            <v>0</v>
          </cell>
          <cell r="GU116" t="str">
            <v>Couscous Express</v>
          </cell>
        </row>
        <row r="117">
          <cell r="E117" t="str">
            <v>Crème Chocolatée Aux Graines De Chia</v>
          </cell>
          <cell r="F117" t="str">
            <v>Moudre les graines de chia à l’aide d’un petit robot.
Dans un bol, mélangez les graines moulues avec le lait d’amandes, le sirop et le cacao.
Répartir la préparation dans un petit ramequin et laissez reposer une petite heure au réfrigérateur.
Décorez avec framboises.</v>
          </cell>
          <cell r="H117">
            <v>178.24</v>
          </cell>
          <cell r="I117">
            <v>6.9080000000000004</v>
          </cell>
          <cell r="J117">
            <v>9.1159999999999979</v>
          </cell>
          <cell r="K117">
            <v>17.532</v>
          </cell>
          <cell r="L117" t="str">
            <v>Lait d'amande</v>
          </cell>
          <cell r="M117">
            <v>100</v>
          </cell>
          <cell r="N117">
            <v>28</v>
          </cell>
          <cell r="O117">
            <v>0.7</v>
          </cell>
          <cell r="P117">
            <v>1.9</v>
          </cell>
          <cell r="Q117">
            <v>1.9</v>
          </cell>
          <cell r="R117">
            <v>28</v>
          </cell>
          <cell r="S117">
            <v>0.7</v>
          </cell>
          <cell r="T117">
            <v>1.9</v>
          </cell>
          <cell r="U117">
            <v>1.9</v>
          </cell>
          <cell r="V117" t="str">
            <v>Cacao Maigre</v>
          </cell>
          <cell r="W117">
            <v>8</v>
          </cell>
          <cell r="X117">
            <v>18.239999999999998</v>
          </cell>
          <cell r="Y117">
            <v>1.5680000000000001</v>
          </cell>
          <cell r="Z117">
            <v>1.0959999999999999</v>
          </cell>
          <cell r="AA117">
            <v>4.6319999999999997</v>
          </cell>
          <cell r="AB117">
            <v>228</v>
          </cell>
          <cell r="AC117">
            <v>19.600000000000001</v>
          </cell>
          <cell r="AD117">
            <v>13.7</v>
          </cell>
          <cell r="AE117">
            <v>57.9</v>
          </cell>
          <cell r="AF117" t="str">
            <v>Graines De Chia</v>
          </cell>
          <cell r="AG117">
            <v>20</v>
          </cell>
          <cell r="AH117">
            <v>86</v>
          </cell>
          <cell r="AI117">
            <v>4.4000000000000004</v>
          </cell>
          <cell r="AJ117">
            <v>6</v>
          </cell>
          <cell r="AK117">
            <v>0.7</v>
          </cell>
          <cell r="AL117">
            <v>430</v>
          </cell>
          <cell r="AM117">
            <v>22</v>
          </cell>
          <cell r="AN117">
            <v>30</v>
          </cell>
          <cell r="AO117">
            <v>3.5</v>
          </cell>
          <cell r="AP117" t="str">
            <v>Sirop D'Érable</v>
          </cell>
          <cell r="AQ117">
            <v>10</v>
          </cell>
          <cell r="AR117">
            <v>35.6</v>
          </cell>
          <cell r="AS117">
            <v>0</v>
          </cell>
          <cell r="AT117">
            <v>0</v>
          </cell>
          <cell r="AU117">
            <v>8.9</v>
          </cell>
          <cell r="AV117">
            <v>356</v>
          </cell>
          <cell r="AW117">
            <v>0</v>
          </cell>
          <cell r="AX117">
            <v>0</v>
          </cell>
          <cell r="AY117">
            <v>89</v>
          </cell>
          <cell r="AZ117" t="str">
            <v>Framboise</v>
          </cell>
          <cell r="BA117">
            <v>20</v>
          </cell>
          <cell r="BB117">
            <v>10.4</v>
          </cell>
          <cell r="BC117">
            <v>0.24</v>
          </cell>
          <cell r="BD117">
            <v>0.12</v>
          </cell>
          <cell r="BE117">
            <v>1.4</v>
          </cell>
          <cell r="BF117">
            <v>52</v>
          </cell>
          <cell r="BG117">
            <v>1.2</v>
          </cell>
          <cell r="BH117">
            <v>0.6</v>
          </cell>
          <cell r="BI117">
            <v>7</v>
          </cell>
          <cell r="BJ117" t="str">
            <v/>
          </cell>
          <cell r="BL117">
            <v>0</v>
          </cell>
          <cell r="BM117">
            <v>0</v>
          </cell>
          <cell r="BN117">
            <v>0</v>
          </cell>
          <cell r="BO117">
            <v>0</v>
          </cell>
          <cell r="BP117">
            <v>0</v>
          </cell>
          <cell r="BQ117">
            <v>0</v>
          </cell>
          <cell r="BR117">
            <v>0</v>
          </cell>
          <cell r="BS117">
            <v>0</v>
          </cell>
          <cell r="BT117" t="str">
            <v/>
          </cell>
          <cell r="BV117">
            <v>0</v>
          </cell>
          <cell r="BW117">
            <v>0</v>
          </cell>
          <cell r="BX117">
            <v>0</v>
          </cell>
          <cell r="BY117">
            <v>0</v>
          </cell>
          <cell r="BZ117">
            <v>0</v>
          </cell>
          <cell r="CA117">
            <v>0</v>
          </cell>
          <cell r="CB117">
            <v>0</v>
          </cell>
          <cell r="CC117">
            <v>0</v>
          </cell>
          <cell r="CD117" t="str">
            <v/>
          </cell>
          <cell r="CF117">
            <v>0</v>
          </cell>
          <cell r="CG117">
            <v>0</v>
          </cell>
          <cell r="CH117">
            <v>0</v>
          </cell>
          <cell r="CI117">
            <v>0</v>
          </cell>
          <cell r="CJ117">
            <v>0</v>
          </cell>
          <cell r="CK117">
            <v>0</v>
          </cell>
          <cell r="CL117">
            <v>0</v>
          </cell>
          <cell r="CM117">
            <v>0</v>
          </cell>
          <cell r="CN117" t="str">
            <v/>
          </cell>
          <cell r="CP117">
            <v>0</v>
          </cell>
          <cell r="CQ117">
            <v>0</v>
          </cell>
          <cell r="CR117">
            <v>0</v>
          </cell>
          <cell r="CS117">
            <v>0</v>
          </cell>
          <cell r="CT117">
            <v>0</v>
          </cell>
          <cell r="CU117">
            <v>0</v>
          </cell>
          <cell r="CV117">
            <v>0</v>
          </cell>
          <cell r="CW117">
            <v>0</v>
          </cell>
          <cell r="CX117" t="str">
            <v/>
          </cell>
          <cell r="CZ117">
            <v>0</v>
          </cell>
          <cell r="DA117">
            <v>0</v>
          </cell>
          <cell r="DB117">
            <v>0</v>
          </cell>
          <cell r="DC117">
            <v>0</v>
          </cell>
          <cell r="DD117">
            <v>0</v>
          </cell>
          <cell r="DE117">
            <v>0</v>
          </cell>
          <cell r="DF117">
            <v>0</v>
          </cell>
          <cell r="DG117">
            <v>0</v>
          </cell>
          <cell r="DH117" t="str">
            <v/>
          </cell>
          <cell r="DJ117">
            <v>0</v>
          </cell>
          <cell r="DK117">
            <v>0</v>
          </cell>
          <cell r="DL117">
            <v>0</v>
          </cell>
          <cell r="DM117">
            <v>0</v>
          </cell>
          <cell r="DN117">
            <v>0</v>
          </cell>
          <cell r="DO117">
            <v>0</v>
          </cell>
          <cell r="DP117">
            <v>0</v>
          </cell>
          <cell r="DQ117">
            <v>0</v>
          </cell>
          <cell r="DR117" t="str">
            <v/>
          </cell>
          <cell r="DT117">
            <v>0</v>
          </cell>
          <cell r="DU117">
            <v>0</v>
          </cell>
          <cell r="DV117">
            <v>0</v>
          </cell>
          <cell r="DW117">
            <v>0</v>
          </cell>
          <cell r="DX117">
            <v>0</v>
          </cell>
          <cell r="DY117">
            <v>0</v>
          </cell>
          <cell r="DZ117">
            <v>0</v>
          </cell>
          <cell r="EA117">
            <v>0</v>
          </cell>
          <cell r="EB117" t="str">
            <v/>
          </cell>
          <cell r="ED117">
            <v>0</v>
          </cell>
          <cell r="EE117">
            <v>0</v>
          </cell>
          <cell r="EF117">
            <v>0</v>
          </cell>
          <cell r="EG117">
            <v>0</v>
          </cell>
          <cell r="EH117">
            <v>0</v>
          </cell>
          <cell r="EI117">
            <v>0</v>
          </cell>
          <cell r="EJ117">
            <v>0</v>
          </cell>
          <cell r="EK117">
            <v>0</v>
          </cell>
          <cell r="EL117" t="str">
            <v/>
          </cell>
          <cell r="EN117">
            <v>0</v>
          </cell>
          <cell r="EO117">
            <v>0</v>
          </cell>
          <cell r="EP117">
            <v>0</v>
          </cell>
          <cell r="EQ117">
            <v>0</v>
          </cell>
          <cell r="ER117">
            <v>0</v>
          </cell>
          <cell r="ES117">
            <v>0</v>
          </cell>
          <cell r="ET117">
            <v>0</v>
          </cell>
          <cell r="EU117">
            <v>0</v>
          </cell>
          <cell r="EV117" t="str">
            <v/>
          </cell>
          <cell r="EX117">
            <v>0</v>
          </cell>
          <cell r="EY117">
            <v>0</v>
          </cell>
          <cell r="EZ117">
            <v>0</v>
          </cell>
          <cell r="FA117">
            <v>0</v>
          </cell>
          <cell r="FB117">
            <v>0</v>
          </cell>
          <cell r="FC117">
            <v>0</v>
          </cell>
          <cell r="FD117">
            <v>0</v>
          </cell>
          <cell r="FE117">
            <v>0</v>
          </cell>
          <cell r="FF117" t="str">
            <v/>
          </cell>
          <cell r="FH117">
            <v>0</v>
          </cell>
          <cell r="FI117">
            <v>0</v>
          </cell>
          <cell r="FJ117">
            <v>0</v>
          </cell>
          <cell r="FK117">
            <v>0</v>
          </cell>
          <cell r="FL117">
            <v>0</v>
          </cell>
          <cell r="FM117">
            <v>0</v>
          </cell>
          <cell r="FN117">
            <v>0</v>
          </cell>
          <cell r="FO117">
            <v>0</v>
          </cell>
          <cell r="FR117">
            <v>0</v>
          </cell>
          <cell r="FS117">
            <v>0</v>
          </cell>
          <cell r="FT117">
            <v>0</v>
          </cell>
          <cell r="FU117">
            <v>0</v>
          </cell>
          <cell r="FV117">
            <v>0</v>
          </cell>
          <cell r="FW117">
            <v>0</v>
          </cell>
          <cell r="FX117">
            <v>0</v>
          </cell>
          <cell r="FY117">
            <v>0</v>
          </cell>
          <cell r="GB117">
            <v>0</v>
          </cell>
          <cell r="GC117">
            <v>0</v>
          </cell>
          <cell r="GD117">
            <v>0</v>
          </cell>
          <cell r="GE117">
            <v>0</v>
          </cell>
          <cell r="GF117">
            <v>0</v>
          </cell>
          <cell r="GG117">
            <v>0</v>
          </cell>
          <cell r="GH117">
            <v>0</v>
          </cell>
          <cell r="GI117">
            <v>0</v>
          </cell>
          <cell r="GL117">
            <v>0</v>
          </cell>
          <cell r="GM117">
            <v>0</v>
          </cell>
          <cell r="GN117">
            <v>0</v>
          </cell>
          <cell r="GO117">
            <v>0</v>
          </cell>
          <cell r="GP117">
            <v>0</v>
          </cell>
          <cell r="GQ117">
            <v>0</v>
          </cell>
          <cell r="GR117">
            <v>0</v>
          </cell>
          <cell r="GS117">
            <v>0</v>
          </cell>
          <cell r="GU117" t="str">
            <v>Crème Chocolatée Aux Graines De Chia</v>
          </cell>
        </row>
        <row r="118">
          <cell r="E118" t="str">
            <v xml:space="preserve">Crêpes À La Farine De Châtaigne </v>
          </cell>
          <cell r="F118" t="str">
            <v>Dans un récipient, ajoutez les farines et une pincée de sel.
Formez un puit et casse les œufs au centre, avant de mélanger le tout.
Incorporez le lait petit à petit, puis le miel.
Laissez reposer la pâte une petite heure à couvert.
Il ne reste plus qu’à cuire la pâte.</v>
          </cell>
          <cell r="H118">
            <v>428.6</v>
          </cell>
          <cell r="I118">
            <v>21.954999999999998</v>
          </cell>
          <cell r="J118">
            <v>6.4200000000000008</v>
          </cell>
          <cell r="K118">
            <v>69.099999999999994</v>
          </cell>
          <cell r="L118" t="str">
            <v>Farine de riz</v>
          </cell>
          <cell r="M118">
            <v>60</v>
          </cell>
          <cell r="N118">
            <v>213</v>
          </cell>
          <cell r="O118">
            <v>4.5</v>
          </cell>
          <cell r="P118">
            <v>0.48</v>
          </cell>
          <cell r="Q118">
            <v>47.4</v>
          </cell>
          <cell r="R118">
            <v>355</v>
          </cell>
          <cell r="S118">
            <v>7.5</v>
          </cell>
          <cell r="T118">
            <v>0.8</v>
          </cell>
          <cell r="U118">
            <v>79</v>
          </cell>
          <cell r="V118" t="str">
            <v>Morga Farine De Châtaigne </v>
          </cell>
          <cell r="W118">
            <v>20</v>
          </cell>
          <cell r="X118">
            <v>70</v>
          </cell>
          <cell r="Y118">
            <v>0.98</v>
          </cell>
          <cell r="Z118">
            <v>0.64</v>
          </cell>
          <cell r="AA118">
            <v>13.8</v>
          </cell>
          <cell r="AB118">
            <v>350</v>
          </cell>
          <cell r="AC118">
            <v>4.9000000000000004</v>
          </cell>
          <cell r="AD118">
            <v>3.2</v>
          </cell>
          <cell r="AE118">
            <v>69</v>
          </cell>
          <cell r="AF118" t="str">
            <v>Œuf</v>
          </cell>
          <cell r="AG118">
            <v>50</v>
          </cell>
          <cell r="AH118">
            <v>71</v>
          </cell>
          <cell r="AI118">
            <v>5.95</v>
          </cell>
          <cell r="AJ118">
            <v>5.15</v>
          </cell>
          <cell r="AK118">
            <v>0.15</v>
          </cell>
          <cell r="AL118">
            <v>142</v>
          </cell>
          <cell r="AM118">
            <v>11.9</v>
          </cell>
          <cell r="AN118">
            <v>10.3</v>
          </cell>
          <cell r="AO118">
            <v>0.3</v>
          </cell>
          <cell r="AP118" t="str">
            <v>Lait Protéiné</v>
          </cell>
          <cell r="AQ118">
            <v>150</v>
          </cell>
          <cell r="AR118">
            <v>58.5</v>
          </cell>
          <cell r="AS118">
            <v>10.5</v>
          </cell>
          <cell r="AT118">
            <v>0.15</v>
          </cell>
          <cell r="AU118">
            <v>3.75</v>
          </cell>
          <cell r="AV118">
            <v>39</v>
          </cell>
          <cell r="AW118">
            <v>7</v>
          </cell>
          <cell r="AX118">
            <v>0.1</v>
          </cell>
          <cell r="AY118">
            <v>2.5</v>
          </cell>
          <cell r="AZ118" t="str">
            <v>Miel</v>
          </cell>
          <cell r="BA118">
            <v>5</v>
          </cell>
          <cell r="BB118">
            <v>16.100000000000001</v>
          </cell>
          <cell r="BC118">
            <v>2.5000000000000001E-2</v>
          </cell>
          <cell r="BD118">
            <v>0</v>
          </cell>
          <cell r="BE118">
            <v>4</v>
          </cell>
          <cell r="BF118">
            <v>322</v>
          </cell>
          <cell r="BG118">
            <v>0.5</v>
          </cell>
          <cell r="BH118">
            <v>0</v>
          </cell>
          <cell r="BI118">
            <v>80</v>
          </cell>
          <cell r="BJ118" t="str">
            <v/>
          </cell>
          <cell r="BL118">
            <v>0</v>
          </cell>
          <cell r="BM118">
            <v>0</v>
          </cell>
          <cell r="BN118">
            <v>0</v>
          </cell>
          <cell r="BO118">
            <v>0</v>
          </cell>
          <cell r="BP118">
            <v>0</v>
          </cell>
          <cell r="BQ118">
            <v>0</v>
          </cell>
          <cell r="BR118">
            <v>0</v>
          </cell>
          <cell r="BS118">
            <v>0</v>
          </cell>
          <cell r="BT118" t="str">
            <v/>
          </cell>
          <cell r="BV118">
            <v>0</v>
          </cell>
          <cell r="BW118">
            <v>0</v>
          </cell>
          <cell r="BX118">
            <v>0</v>
          </cell>
          <cell r="BY118">
            <v>0</v>
          </cell>
          <cell r="BZ118">
            <v>0</v>
          </cell>
          <cell r="CA118">
            <v>0</v>
          </cell>
          <cell r="CB118">
            <v>0</v>
          </cell>
          <cell r="CC118">
            <v>0</v>
          </cell>
          <cell r="CD118" t="str">
            <v/>
          </cell>
          <cell r="CF118">
            <v>0</v>
          </cell>
          <cell r="CG118">
            <v>0</v>
          </cell>
          <cell r="CH118">
            <v>0</v>
          </cell>
          <cell r="CI118">
            <v>0</v>
          </cell>
          <cell r="CJ118">
            <v>0</v>
          </cell>
          <cell r="CK118">
            <v>0</v>
          </cell>
          <cell r="CL118">
            <v>0</v>
          </cell>
          <cell r="CM118">
            <v>0</v>
          </cell>
          <cell r="CN118" t="str">
            <v/>
          </cell>
          <cell r="CP118">
            <v>0</v>
          </cell>
          <cell r="CQ118">
            <v>0</v>
          </cell>
          <cell r="CR118">
            <v>0</v>
          </cell>
          <cell r="CS118">
            <v>0</v>
          </cell>
          <cell r="CT118">
            <v>0</v>
          </cell>
          <cell r="CU118">
            <v>0</v>
          </cell>
          <cell r="CV118">
            <v>0</v>
          </cell>
          <cell r="CW118">
            <v>0</v>
          </cell>
          <cell r="CX118" t="str">
            <v/>
          </cell>
          <cell r="CZ118">
            <v>0</v>
          </cell>
          <cell r="DA118">
            <v>0</v>
          </cell>
          <cell r="DB118">
            <v>0</v>
          </cell>
          <cell r="DC118">
            <v>0</v>
          </cell>
          <cell r="DD118">
            <v>0</v>
          </cell>
          <cell r="DE118">
            <v>0</v>
          </cell>
          <cell r="DF118">
            <v>0</v>
          </cell>
          <cell r="DG118">
            <v>0</v>
          </cell>
          <cell r="DH118" t="str">
            <v/>
          </cell>
          <cell r="DJ118">
            <v>0</v>
          </cell>
          <cell r="DK118">
            <v>0</v>
          </cell>
          <cell r="DL118">
            <v>0</v>
          </cell>
          <cell r="DM118">
            <v>0</v>
          </cell>
          <cell r="DN118">
            <v>0</v>
          </cell>
          <cell r="DO118">
            <v>0</v>
          </cell>
          <cell r="DP118">
            <v>0</v>
          </cell>
          <cell r="DQ118">
            <v>0</v>
          </cell>
          <cell r="DR118" t="str">
            <v/>
          </cell>
          <cell r="DT118">
            <v>0</v>
          </cell>
          <cell r="DU118">
            <v>0</v>
          </cell>
          <cell r="DV118">
            <v>0</v>
          </cell>
          <cell r="DW118">
            <v>0</v>
          </cell>
          <cell r="DX118">
            <v>0</v>
          </cell>
          <cell r="DY118">
            <v>0</v>
          </cell>
          <cell r="DZ118">
            <v>0</v>
          </cell>
          <cell r="EA118">
            <v>0</v>
          </cell>
          <cell r="EB118" t="str">
            <v/>
          </cell>
          <cell r="ED118">
            <v>0</v>
          </cell>
          <cell r="EE118">
            <v>0</v>
          </cell>
          <cell r="EF118">
            <v>0</v>
          </cell>
          <cell r="EG118">
            <v>0</v>
          </cell>
          <cell r="EH118">
            <v>0</v>
          </cell>
          <cell r="EI118">
            <v>0</v>
          </cell>
          <cell r="EJ118">
            <v>0</v>
          </cell>
          <cell r="EK118">
            <v>0</v>
          </cell>
          <cell r="EL118" t="str">
            <v/>
          </cell>
          <cell r="EN118">
            <v>0</v>
          </cell>
          <cell r="EO118">
            <v>0</v>
          </cell>
          <cell r="EP118">
            <v>0</v>
          </cell>
          <cell r="EQ118">
            <v>0</v>
          </cell>
          <cell r="ER118">
            <v>0</v>
          </cell>
          <cell r="ES118">
            <v>0</v>
          </cell>
          <cell r="ET118">
            <v>0</v>
          </cell>
          <cell r="EU118">
            <v>0</v>
          </cell>
          <cell r="EV118" t="str">
            <v/>
          </cell>
          <cell r="EX118">
            <v>0</v>
          </cell>
          <cell r="EY118">
            <v>0</v>
          </cell>
          <cell r="EZ118">
            <v>0</v>
          </cell>
          <cell r="FA118">
            <v>0</v>
          </cell>
          <cell r="FB118">
            <v>0</v>
          </cell>
          <cell r="FC118">
            <v>0</v>
          </cell>
          <cell r="FD118">
            <v>0</v>
          </cell>
          <cell r="FE118">
            <v>0</v>
          </cell>
          <cell r="FF118" t="str">
            <v/>
          </cell>
          <cell r="FH118">
            <v>0</v>
          </cell>
          <cell r="FI118">
            <v>0</v>
          </cell>
          <cell r="FJ118">
            <v>0</v>
          </cell>
          <cell r="FK118">
            <v>0</v>
          </cell>
          <cell r="FL118">
            <v>0</v>
          </cell>
          <cell r="FM118">
            <v>0</v>
          </cell>
          <cell r="FN118">
            <v>0</v>
          </cell>
          <cell r="FO118">
            <v>0</v>
          </cell>
          <cell r="FR118">
            <v>0</v>
          </cell>
          <cell r="FS118">
            <v>0</v>
          </cell>
          <cell r="FT118">
            <v>0</v>
          </cell>
          <cell r="FU118">
            <v>0</v>
          </cell>
          <cell r="FV118">
            <v>0</v>
          </cell>
          <cell r="FW118">
            <v>0</v>
          </cell>
          <cell r="FX118">
            <v>0</v>
          </cell>
          <cell r="FY118">
            <v>0</v>
          </cell>
          <cell r="GB118">
            <v>0</v>
          </cell>
          <cell r="GC118">
            <v>0</v>
          </cell>
          <cell r="GD118">
            <v>0</v>
          </cell>
          <cell r="GE118">
            <v>0</v>
          </cell>
          <cell r="GF118">
            <v>0</v>
          </cell>
          <cell r="GG118">
            <v>0</v>
          </cell>
          <cell r="GH118">
            <v>0</v>
          </cell>
          <cell r="GI118">
            <v>0</v>
          </cell>
          <cell r="GL118">
            <v>0</v>
          </cell>
          <cell r="GM118">
            <v>0</v>
          </cell>
          <cell r="GN118">
            <v>0</v>
          </cell>
          <cell r="GO118">
            <v>0</v>
          </cell>
          <cell r="GP118">
            <v>0</v>
          </cell>
          <cell r="GQ118">
            <v>0</v>
          </cell>
          <cell r="GR118">
            <v>0</v>
          </cell>
          <cell r="GS118">
            <v>0</v>
          </cell>
          <cell r="GU118" t="str">
            <v xml:space="preserve">Crêpes À La Farine De Châtaigne </v>
          </cell>
        </row>
        <row r="119">
          <cell r="E119" t="str">
            <v>Crêpes Au Citron Et Yaourt</v>
          </cell>
          <cell r="F119" t="str">
            <v>Râpez le zeste du citron à l'aide d'une râpe.
À l'aide d'un mixeur, mélangez le blanc des œufs à la farine et à la moitié du zeste de citron.
Graissez une poêle avec ⅓ de l'huile de noix de coco. Versez ⅓ de la pâte dans la poêle et cuisez à feu moyen.
Inclinez la poêle pour que la pâte devienne plus fine et couvre toute la surface.
Après environ 3 minutes, retournez la crêpe et cuisez pendant encore une minute. Préparez les 2 crêpes suivantes de la même façon.
Pendant ce temps, mélangez le yaourt , 1 cuillère à café de jus de citron et au reste du zeste de citron.
Garnissez les crêpes du mélange à base de yaourt et roulez.</v>
          </cell>
          <cell r="H119">
            <v>375.70000000000005</v>
          </cell>
          <cell r="I119">
            <v>29.52</v>
          </cell>
          <cell r="J119">
            <v>16.259999999999998</v>
          </cell>
          <cell r="K119">
            <v>25.560000000000002</v>
          </cell>
          <cell r="L119" t="str">
            <v>Citron</v>
          </cell>
          <cell r="M119">
            <v>80</v>
          </cell>
          <cell r="N119">
            <v>17.600000000000001</v>
          </cell>
          <cell r="O119">
            <v>0.64</v>
          </cell>
          <cell r="P119">
            <v>0.32</v>
          </cell>
          <cell r="Q119">
            <v>2.3199999999999998</v>
          </cell>
          <cell r="R119">
            <v>22</v>
          </cell>
          <cell r="S119">
            <v>0.8</v>
          </cell>
          <cell r="T119">
            <v>0.4</v>
          </cell>
          <cell r="U119">
            <v>2.9</v>
          </cell>
          <cell r="V119" t="str">
            <v>Blanc D'Œuf</v>
          </cell>
          <cell r="W119">
            <v>140</v>
          </cell>
          <cell r="X119">
            <v>106.4</v>
          </cell>
          <cell r="Y119">
            <v>23.1</v>
          </cell>
          <cell r="Z119">
            <v>0.14000000000000001</v>
          </cell>
          <cell r="AA119">
            <v>2.2400000000000002</v>
          </cell>
          <cell r="AB119">
            <v>76</v>
          </cell>
          <cell r="AC119">
            <v>16.5</v>
          </cell>
          <cell r="AD119">
            <v>0.1</v>
          </cell>
          <cell r="AE119">
            <v>1.6</v>
          </cell>
          <cell r="AF119" t="str">
            <v>Farine Complète</v>
          </cell>
          <cell r="AG119">
            <v>30</v>
          </cell>
          <cell r="AH119">
            <v>105.3</v>
          </cell>
          <cell r="AI119">
            <v>4.2</v>
          </cell>
          <cell r="AJ119">
            <v>0.9</v>
          </cell>
          <cell r="AK119">
            <v>19.5</v>
          </cell>
          <cell r="AL119">
            <v>351</v>
          </cell>
          <cell r="AM119">
            <v>14</v>
          </cell>
          <cell r="AN119">
            <v>3</v>
          </cell>
          <cell r="AO119">
            <v>65</v>
          </cell>
          <cell r="AP119" t="str">
            <v>Huile De Coco</v>
          </cell>
          <cell r="AQ119">
            <v>10</v>
          </cell>
          <cell r="AR119">
            <v>89.4</v>
          </cell>
          <cell r="AS119">
            <v>0.08</v>
          </cell>
          <cell r="AT119">
            <v>9.9</v>
          </cell>
          <cell r="AU119">
            <v>0</v>
          </cell>
          <cell r="AV119">
            <v>894</v>
          </cell>
          <cell r="AW119">
            <v>0.8</v>
          </cell>
          <cell r="AX119">
            <v>99</v>
          </cell>
          <cell r="AY119">
            <v>0</v>
          </cell>
          <cell r="AZ119" t="str">
            <v xml:space="preserve">Jogurt À La Grecque Nature </v>
          </cell>
          <cell r="BA119">
            <v>50</v>
          </cell>
          <cell r="BB119">
            <v>57</v>
          </cell>
          <cell r="BC119">
            <v>1.5</v>
          </cell>
          <cell r="BD119">
            <v>5</v>
          </cell>
          <cell r="BE119">
            <v>1.5</v>
          </cell>
          <cell r="BF119">
            <v>114</v>
          </cell>
          <cell r="BG119">
            <v>3</v>
          </cell>
          <cell r="BH119">
            <v>10</v>
          </cell>
          <cell r="BI119">
            <v>3</v>
          </cell>
          <cell r="BL119">
            <v>0</v>
          </cell>
          <cell r="BM119">
            <v>0</v>
          </cell>
          <cell r="BN119">
            <v>0</v>
          </cell>
          <cell r="BO119">
            <v>0</v>
          </cell>
          <cell r="BP119">
            <v>0</v>
          </cell>
          <cell r="BQ119">
            <v>0</v>
          </cell>
          <cell r="BR119">
            <v>0</v>
          </cell>
          <cell r="BS119">
            <v>0</v>
          </cell>
          <cell r="BT119" t="str">
            <v/>
          </cell>
          <cell r="BV119">
            <v>0</v>
          </cell>
          <cell r="BW119">
            <v>0</v>
          </cell>
          <cell r="BX119">
            <v>0</v>
          </cell>
          <cell r="BY119">
            <v>0</v>
          </cell>
          <cell r="BZ119">
            <v>0</v>
          </cell>
          <cell r="CA119">
            <v>0</v>
          </cell>
          <cell r="CB119">
            <v>0</v>
          </cell>
          <cell r="CC119">
            <v>0</v>
          </cell>
          <cell r="CD119" t="str">
            <v/>
          </cell>
          <cell r="CF119">
            <v>0</v>
          </cell>
          <cell r="CG119">
            <v>0</v>
          </cell>
          <cell r="CH119">
            <v>0</v>
          </cell>
          <cell r="CI119">
            <v>0</v>
          </cell>
          <cell r="CJ119">
            <v>0</v>
          </cell>
          <cell r="CK119">
            <v>0</v>
          </cell>
          <cell r="CL119">
            <v>0</v>
          </cell>
          <cell r="CM119">
            <v>0</v>
          </cell>
          <cell r="CN119" t="str">
            <v/>
          </cell>
          <cell r="CP119">
            <v>0</v>
          </cell>
          <cell r="CQ119">
            <v>0</v>
          </cell>
          <cell r="CR119">
            <v>0</v>
          </cell>
          <cell r="CS119">
            <v>0</v>
          </cell>
          <cell r="CT119">
            <v>0</v>
          </cell>
          <cell r="CU119">
            <v>0</v>
          </cell>
          <cell r="CV119">
            <v>0</v>
          </cell>
          <cell r="CW119">
            <v>0</v>
          </cell>
          <cell r="CX119" t="str">
            <v/>
          </cell>
          <cell r="CZ119">
            <v>0</v>
          </cell>
          <cell r="DA119">
            <v>0</v>
          </cell>
          <cell r="DB119">
            <v>0</v>
          </cell>
          <cell r="DC119">
            <v>0</v>
          </cell>
          <cell r="DD119">
            <v>0</v>
          </cell>
          <cell r="DE119">
            <v>0</v>
          </cell>
          <cell r="DF119">
            <v>0</v>
          </cell>
          <cell r="DG119">
            <v>0</v>
          </cell>
          <cell r="DH119" t="str">
            <v/>
          </cell>
          <cell r="DJ119">
            <v>0</v>
          </cell>
          <cell r="DK119">
            <v>0</v>
          </cell>
          <cell r="DL119">
            <v>0</v>
          </cell>
          <cell r="DM119">
            <v>0</v>
          </cell>
          <cell r="DN119">
            <v>0</v>
          </cell>
          <cell r="DO119">
            <v>0</v>
          </cell>
          <cell r="DP119">
            <v>0</v>
          </cell>
          <cell r="DQ119">
            <v>0</v>
          </cell>
          <cell r="DR119" t="str">
            <v/>
          </cell>
          <cell r="DT119">
            <v>0</v>
          </cell>
          <cell r="DU119">
            <v>0</v>
          </cell>
          <cell r="DV119">
            <v>0</v>
          </cell>
          <cell r="DW119">
            <v>0</v>
          </cell>
          <cell r="DX119">
            <v>0</v>
          </cell>
          <cell r="DY119">
            <v>0</v>
          </cell>
          <cell r="DZ119">
            <v>0</v>
          </cell>
          <cell r="EA119">
            <v>0</v>
          </cell>
          <cell r="EB119" t="str">
            <v/>
          </cell>
          <cell r="ED119">
            <v>0</v>
          </cell>
          <cell r="EE119">
            <v>0</v>
          </cell>
          <cell r="EF119">
            <v>0</v>
          </cell>
          <cell r="EG119">
            <v>0</v>
          </cell>
          <cell r="EH119">
            <v>0</v>
          </cell>
          <cell r="EI119">
            <v>0</v>
          </cell>
          <cell r="EJ119">
            <v>0</v>
          </cell>
          <cell r="EK119">
            <v>0</v>
          </cell>
          <cell r="EL119" t="str">
            <v/>
          </cell>
          <cell r="EN119">
            <v>0</v>
          </cell>
          <cell r="EO119">
            <v>0</v>
          </cell>
          <cell r="EP119">
            <v>0</v>
          </cell>
          <cell r="EQ119">
            <v>0</v>
          </cell>
          <cell r="ER119">
            <v>0</v>
          </cell>
          <cell r="ES119">
            <v>0</v>
          </cell>
          <cell r="ET119">
            <v>0</v>
          </cell>
          <cell r="EU119">
            <v>0</v>
          </cell>
          <cell r="EV119" t="str">
            <v/>
          </cell>
          <cell r="EX119">
            <v>0</v>
          </cell>
          <cell r="EY119">
            <v>0</v>
          </cell>
          <cell r="EZ119">
            <v>0</v>
          </cell>
          <cell r="FA119">
            <v>0</v>
          </cell>
          <cell r="FB119">
            <v>0</v>
          </cell>
          <cell r="FC119">
            <v>0</v>
          </cell>
          <cell r="FD119">
            <v>0</v>
          </cell>
          <cell r="FE119">
            <v>0</v>
          </cell>
          <cell r="FF119" t="str">
            <v/>
          </cell>
          <cell r="FH119">
            <v>0</v>
          </cell>
          <cell r="FI119">
            <v>0</v>
          </cell>
          <cell r="FJ119">
            <v>0</v>
          </cell>
          <cell r="FK119">
            <v>0</v>
          </cell>
          <cell r="FL119">
            <v>0</v>
          </cell>
          <cell r="FM119">
            <v>0</v>
          </cell>
          <cell r="FN119">
            <v>0</v>
          </cell>
          <cell r="FO119">
            <v>0</v>
          </cell>
          <cell r="FR119">
            <v>0</v>
          </cell>
          <cell r="FS119">
            <v>0</v>
          </cell>
          <cell r="FT119">
            <v>0</v>
          </cell>
          <cell r="FU119">
            <v>0</v>
          </cell>
          <cell r="FV119">
            <v>0</v>
          </cell>
          <cell r="FW119">
            <v>0</v>
          </cell>
          <cell r="FX119">
            <v>0</v>
          </cell>
          <cell r="FY119">
            <v>0</v>
          </cell>
          <cell r="GB119">
            <v>0</v>
          </cell>
          <cell r="GC119">
            <v>0</v>
          </cell>
          <cell r="GD119">
            <v>0</v>
          </cell>
          <cell r="GE119">
            <v>0</v>
          </cell>
          <cell r="GF119">
            <v>0</v>
          </cell>
          <cell r="GG119">
            <v>0</v>
          </cell>
          <cell r="GH119">
            <v>0</v>
          </cell>
          <cell r="GI119">
            <v>0</v>
          </cell>
          <cell r="GL119">
            <v>0</v>
          </cell>
          <cell r="GM119">
            <v>0</v>
          </cell>
          <cell r="GN119">
            <v>0</v>
          </cell>
          <cell r="GO119">
            <v>0</v>
          </cell>
          <cell r="GP119">
            <v>0</v>
          </cell>
          <cell r="GQ119">
            <v>0</v>
          </cell>
          <cell r="GR119">
            <v>0</v>
          </cell>
          <cell r="GS119">
            <v>0</v>
          </cell>
          <cell r="GU119" t="str">
            <v>Crêpes Au Citron Et Yaourt</v>
          </cell>
        </row>
        <row r="120">
          <cell r="E120" t="str">
            <v>Crêpes Protéinés</v>
          </cell>
          <cell r="F120" t="str">
            <v>Dans un récipient, ajoutez les flocons d'avoine et une pincée de sel.
Formez un puit et casse les œufs au centre, avant de mélanger le tout.
Incorporez le lait petit à petit, puis le miel.
Laissez reposer la pâte une petite heure à couvert.
Il ne reste plus qu’à cuire la pâte.</v>
          </cell>
          <cell r="G120" t="str">
            <v xml:space="preserve">Rajoutez du lait si trop compacte
</v>
          </cell>
          <cell r="H120">
            <v>252.99999999999997</v>
          </cell>
          <cell r="I120">
            <v>19.25</v>
          </cell>
          <cell r="J120">
            <v>7.7600000000000007</v>
          </cell>
          <cell r="K120">
            <v>24.73</v>
          </cell>
          <cell r="L120" t="str">
            <v>Œuf</v>
          </cell>
          <cell r="M120">
            <v>50</v>
          </cell>
          <cell r="N120">
            <v>71</v>
          </cell>
          <cell r="O120">
            <v>5.95</v>
          </cell>
          <cell r="P120">
            <v>5.15</v>
          </cell>
          <cell r="Q120">
            <v>0.15</v>
          </cell>
          <cell r="R120">
            <v>142</v>
          </cell>
          <cell r="S120">
            <v>11.9</v>
          </cell>
          <cell r="T120">
            <v>10.3</v>
          </cell>
          <cell r="U120">
            <v>0.3</v>
          </cell>
          <cell r="V120" t="str">
            <v>Blanc D'Œuf</v>
          </cell>
          <cell r="W120">
            <v>30</v>
          </cell>
          <cell r="X120">
            <v>22.8</v>
          </cell>
          <cell r="Y120">
            <v>4.95</v>
          </cell>
          <cell r="Z120">
            <v>0.03</v>
          </cell>
          <cell r="AA120">
            <v>0.48</v>
          </cell>
          <cell r="AB120">
            <v>76</v>
          </cell>
          <cell r="AC120">
            <v>16.5</v>
          </cell>
          <cell r="AD120">
            <v>0.1</v>
          </cell>
          <cell r="AE120">
            <v>1.6</v>
          </cell>
          <cell r="AF120" t="str">
            <v xml:space="preserve">Flocons D’Avoine </v>
          </cell>
          <cell r="AG120">
            <v>30</v>
          </cell>
          <cell r="AH120">
            <v>111.6</v>
          </cell>
          <cell r="AI120">
            <v>4.05</v>
          </cell>
          <cell r="AJ120">
            <v>2.25</v>
          </cell>
          <cell r="AK120">
            <v>17.25</v>
          </cell>
          <cell r="AL120">
            <v>372</v>
          </cell>
          <cell r="AM120">
            <v>13.5</v>
          </cell>
          <cell r="AN120">
            <v>7.5</v>
          </cell>
          <cell r="AO120">
            <v>57.5</v>
          </cell>
          <cell r="AP120" t="str">
            <v>Levure</v>
          </cell>
          <cell r="AQ120">
            <v>5</v>
          </cell>
          <cell r="AR120">
            <v>19.8</v>
          </cell>
          <cell r="AS120">
            <v>2.1749999999999998</v>
          </cell>
          <cell r="AT120">
            <v>0.3</v>
          </cell>
          <cell r="AU120">
            <v>2.1</v>
          </cell>
          <cell r="AV120">
            <v>396</v>
          </cell>
          <cell r="AW120">
            <v>43.5</v>
          </cell>
          <cell r="AX120">
            <v>6</v>
          </cell>
          <cell r="AY120">
            <v>42</v>
          </cell>
          <cell r="AZ120" t="str">
            <v>Lait Protéiné</v>
          </cell>
          <cell r="BA120">
            <v>30</v>
          </cell>
          <cell r="BB120">
            <v>11.7</v>
          </cell>
          <cell r="BC120">
            <v>2.1</v>
          </cell>
          <cell r="BD120">
            <v>0.03</v>
          </cell>
          <cell r="BE120">
            <v>0.75</v>
          </cell>
          <cell r="BF120">
            <v>39</v>
          </cell>
          <cell r="BG120">
            <v>7</v>
          </cell>
          <cell r="BH120">
            <v>0.1</v>
          </cell>
          <cell r="BI120">
            <v>2.5</v>
          </cell>
          <cell r="BJ120" t="str">
            <v>miel</v>
          </cell>
          <cell r="BK120">
            <v>5</v>
          </cell>
          <cell r="BL120">
            <v>16.100000000000001</v>
          </cell>
          <cell r="BM120">
            <v>2.5000000000000001E-2</v>
          </cell>
          <cell r="BN120">
            <v>0</v>
          </cell>
          <cell r="BO120">
            <v>4</v>
          </cell>
          <cell r="BP120">
            <v>322</v>
          </cell>
          <cell r="BQ120">
            <v>0.5</v>
          </cell>
          <cell r="BR120">
            <v>0</v>
          </cell>
          <cell r="BS120">
            <v>80</v>
          </cell>
          <cell r="BT120" t="str">
            <v/>
          </cell>
          <cell r="BV120">
            <v>0</v>
          </cell>
          <cell r="BW120">
            <v>0</v>
          </cell>
          <cell r="BX120">
            <v>0</v>
          </cell>
          <cell r="BY120">
            <v>0</v>
          </cell>
          <cell r="BZ120">
            <v>0</v>
          </cell>
          <cell r="CA120">
            <v>0</v>
          </cell>
          <cell r="CB120">
            <v>0</v>
          </cell>
          <cell r="CC120">
            <v>0</v>
          </cell>
          <cell r="CD120" t="str">
            <v/>
          </cell>
          <cell r="CF120">
            <v>0</v>
          </cell>
          <cell r="CG120">
            <v>0</v>
          </cell>
          <cell r="CH120">
            <v>0</v>
          </cell>
          <cell r="CI120">
            <v>0</v>
          </cell>
          <cell r="CJ120">
            <v>0</v>
          </cell>
          <cell r="CK120">
            <v>0</v>
          </cell>
          <cell r="CL120">
            <v>0</v>
          </cell>
          <cell r="CM120">
            <v>0</v>
          </cell>
          <cell r="CN120" t="str">
            <v/>
          </cell>
          <cell r="CP120">
            <v>0</v>
          </cell>
          <cell r="CQ120">
            <v>0</v>
          </cell>
          <cell r="CR120">
            <v>0</v>
          </cell>
          <cell r="CS120">
            <v>0</v>
          </cell>
          <cell r="CT120">
            <v>0</v>
          </cell>
          <cell r="CU120">
            <v>0</v>
          </cell>
          <cell r="CV120">
            <v>0</v>
          </cell>
          <cell r="CW120">
            <v>0</v>
          </cell>
          <cell r="CX120" t="str">
            <v/>
          </cell>
          <cell r="CZ120">
            <v>0</v>
          </cell>
          <cell r="DA120">
            <v>0</v>
          </cell>
          <cell r="DB120">
            <v>0</v>
          </cell>
          <cell r="DC120">
            <v>0</v>
          </cell>
          <cell r="DD120">
            <v>0</v>
          </cell>
          <cell r="DE120">
            <v>0</v>
          </cell>
          <cell r="DF120">
            <v>0</v>
          </cell>
          <cell r="DG120">
            <v>0</v>
          </cell>
          <cell r="DH120" t="str">
            <v/>
          </cell>
          <cell r="DJ120">
            <v>0</v>
          </cell>
          <cell r="DK120">
            <v>0</v>
          </cell>
          <cell r="DL120">
            <v>0</v>
          </cell>
          <cell r="DM120">
            <v>0</v>
          </cell>
          <cell r="DN120">
            <v>0</v>
          </cell>
          <cell r="DO120">
            <v>0</v>
          </cell>
          <cell r="DP120">
            <v>0</v>
          </cell>
          <cell r="DQ120">
            <v>0</v>
          </cell>
          <cell r="DR120" t="str">
            <v/>
          </cell>
          <cell r="DT120">
            <v>0</v>
          </cell>
          <cell r="DU120">
            <v>0</v>
          </cell>
          <cell r="DV120">
            <v>0</v>
          </cell>
          <cell r="DW120">
            <v>0</v>
          </cell>
          <cell r="DX120">
            <v>0</v>
          </cell>
          <cell r="DY120">
            <v>0</v>
          </cell>
          <cell r="DZ120">
            <v>0</v>
          </cell>
          <cell r="EA120">
            <v>0</v>
          </cell>
          <cell r="EB120" t="str">
            <v/>
          </cell>
          <cell r="ED120">
            <v>0</v>
          </cell>
          <cell r="EE120">
            <v>0</v>
          </cell>
          <cell r="EF120">
            <v>0</v>
          </cell>
          <cell r="EG120">
            <v>0</v>
          </cell>
          <cell r="EH120">
            <v>0</v>
          </cell>
          <cell r="EI120">
            <v>0</v>
          </cell>
          <cell r="EJ120">
            <v>0</v>
          </cell>
          <cell r="EK120">
            <v>0</v>
          </cell>
          <cell r="EL120" t="str">
            <v/>
          </cell>
          <cell r="EN120">
            <v>0</v>
          </cell>
          <cell r="EO120">
            <v>0</v>
          </cell>
          <cell r="EP120">
            <v>0</v>
          </cell>
          <cell r="EQ120">
            <v>0</v>
          </cell>
          <cell r="ER120">
            <v>0</v>
          </cell>
          <cell r="ES120">
            <v>0</v>
          </cell>
          <cell r="ET120">
            <v>0</v>
          </cell>
          <cell r="EU120">
            <v>0</v>
          </cell>
          <cell r="EV120" t="str">
            <v/>
          </cell>
          <cell r="EX120">
            <v>0</v>
          </cell>
          <cell r="EY120">
            <v>0</v>
          </cell>
          <cell r="EZ120">
            <v>0</v>
          </cell>
          <cell r="FA120">
            <v>0</v>
          </cell>
          <cell r="FB120">
            <v>0</v>
          </cell>
          <cell r="FC120">
            <v>0</v>
          </cell>
          <cell r="FD120">
            <v>0</v>
          </cell>
          <cell r="FE120">
            <v>0</v>
          </cell>
          <cell r="FF120" t="str">
            <v/>
          </cell>
          <cell r="FH120">
            <v>0</v>
          </cell>
          <cell r="FI120">
            <v>0</v>
          </cell>
          <cell r="FJ120">
            <v>0</v>
          </cell>
          <cell r="FK120">
            <v>0</v>
          </cell>
          <cell r="FL120">
            <v>0</v>
          </cell>
          <cell r="FM120">
            <v>0</v>
          </cell>
          <cell r="FN120">
            <v>0</v>
          </cell>
          <cell r="FO120">
            <v>0</v>
          </cell>
          <cell r="FR120">
            <v>0</v>
          </cell>
          <cell r="FS120">
            <v>0</v>
          </cell>
          <cell r="FT120">
            <v>0</v>
          </cell>
          <cell r="FU120">
            <v>0</v>
          </cell>
          <cell r="FV120">
            <v>0</v>
          </cell>
          <cell r="FW120">
            <v>0</v>
          </cell>
          <cell r="FX120">
            <v>0</v>
          </cell>
          <cell r="FY120">
            <v>0</v>
          </cell>
          <cell r="GB120">
            <v>0</v>
          </cell>
          <cell r="GC120">
            <v>0</v>
          </cell>
          <cell r="GD120">
            <v>0</v>
          </cell>
          <cell r="GE120">
            <v>0</v>
          </cell>
          <cell r="GF120">
            <v>0</v>
          </cell>
          <cell r="GG120">
            <v>0</v>
          </cell>
          <cell r="GH120">
            <v>0</v>
          </cell>
          <cell r="GI120">
            <v>0</v>
          </cell>
          <cell r="GL120">
            <v>0</v>
          </cell>
          <cell r="GM120">
            <v>0</v>
          </cell>
          <cell r="GN120">
            <v>0</v>
          </cell>
          <cell r="GO120">
            <v>0</v>
          </cell>
          <cell r="GP120">
            <v>0</v>
          </cell>
          <cell r="GQ120">
            <v>0</v>
          </cell>
          <cell r="GR120">
            <v>0</v>
          </cell>
          <cell r="GS120">
            <v>0</v>
          </cell>
          <cell r="GU120" t="str">
            <v>Crêpes Protéinés</v>
          </cell>
        </row>
        <row r="121">
          <cell r="E121" t="str">
            <v>Crevettes À L'Ail, Fêta Et Tomates</v>
          </cell>
          <cell r="F121" t="str">
            <v>Préchauffez le four à 200°.
Coupez la fêta et les tomates en petits dés 
Disposez les crevettes dans un petit plat à gratin et ajoutez les autres ingrédients.
Epicez le tout et arrose d’un petit filet d’huile d’olive, puis mélangez délicatement le tout.
Enfournez le tout une quinzaine de minutes</v>
          </cell>
          <cell r="H121">
            <v>285.95</v>
          </cell>
          <cell r="I121">
            <v>27.25</v>
          </cell>
          <cell r="J121">
            <v>15.115000000000002</v>
          </cell>
          <cell r="K121">
            <v>9.34</v>
          </cell>
          <cell r="L121" t="str">
            <v>Crevette</v>
          </cell>
          <cell r="M121">
            <v>150</v>
          </cell>
          <cell r="N121">
            <v>84</v>
          </cell>
          <cell r="O121">
            <v>17.100000000000001</v>
          </cell>
          <cell r="P121">
            <v>0.9</v>
          </cell>
          <cell r="Q121">
            <v>1.8</v>
          </cell>
          <cell r="R121">
            <v>56</v>
          </cell>
          <cell r="S121">
            <v>11.4</v>
          </cell>
          <cell r="T121">
            <v>0.6</v>
          </cell>
          <cell r="U121">
            <v>1.2</v>
          </cell>
          <cell r="V121" t="str">
            <v>Tomate</v>
          </cell>
          <cell r="W121">
            <v>70</v>
          </cell>
          <cell r="X121">
            <v>14.7</v>
          </cell>
          <cell r="Y121">
            <v>0.56000000000000005</v>
          </cell>
          <cell r="Z121">
            <v>0.21</v>
          </cell>
          <cell r="AA121">
            <v>2.2400000000000002</v>
          </cell>
          <cell r="AB121">
            <v>21</v>
          </cell>
          <cell r="AC121">
            <v>0.8</v>
          </cell>
          <cell r="AD121">
            <v>0.3</v>
          </cell>
          <cell r="AE121">
            <v>3.2</v>
          </cell>
          <cell r="AF121" t="str">
            <v>Feta</v>
          </cell>
          <cell r="AG121">
            <v>50</v>
          </cell>
          <cell r="AH121">
            <v>121.5</v>
          </cell>
          <cell r="AI121">
            <v>8.5</v>
          </cell>
          <cell r="AJ121">
            <v>9.4</v>
          </cell>
          <cell r="AK121">
            <v>0.75</v>
          </cell>
          <cell r="AL121">
            <v>243</v>
          </cell>
          <cell r="AM121">
            <v>17</v>
          </cell>
          <cell r="AN121">
            <v>18.8</v>
          </cell>
          <cell r="AO121">
            <v>1.5</v>
          </cell>
          <cell r="AP121" t="str">
            <v>Ail</v>
          </cell>
          <cell r="AQ121">
            <v>10</v>
          </cell>
          <cell r="AR121">
            <v>13.6</v>
          </cell>
          <cell r="AS121">
            <v>0.7</v>
          </cell>
          <cell r="AT121">
            <v>0.05</v>
          </cell>
          <cell r="AU121">
            <v>2.4500000000000002</v>
          </cell>
          <cell r="AV121">
            <v>136</v>
          </cell>
          <cell r="AW121">
            <v>7</v>
          </cell>
          <cell r="AX121">
            <v>0.5</v>
          </cell>
          <cell r="AY121">
            <v>24.5</v>
          </cell>
          <cell r="AZ121" t="str">
            <v>Oignon</v>
          </cell>
          <cell r="BA121">
            <v>30</v>
          </cell>
          <cell r="BB121">
            <v>11.7</v>
          </cell>
          <cell r="BC121">
            <v>0.39</v>
          </cell>
          <cell r="BD121">
            <v>0.06</v>
          </cell>
          <cell r="BE121">
            <v>2.1</v>
          </cell>
          <cell r="BF121">
            <v>39</v>
          </cell>
          <cell r="BG121">
            <v>1.3</v>
          </cell>
          <cell r="BH121">
            <v>0.2</v>
          </cell>
          <cell r="BI121">
            <v>7</v>
          </cell>
          <cell r="BJ121" t="str">
            <v>Huile D'Olive</v>
          </cell>
          <cell r="BK121">
            <v>5</v>
          </cell>
          <cell r="BL121">
            <v>40.450000000000003</v>
          </cell>
          <cell r="BM121">
            <v>0</v>
          </cell>
          <cell r="BN121">
            <v>4.4950000000000001</v>
          </cell>
          <cell r="BO121">
            <v>0</v>
          </cell>
          <cell r="BP121">
            <v>809</v>
          </cell>
          <cell r="BQ121">
            <v>0</v>
          </cell>
          <cell r="BR121">
            <v>89.9</v>
          </cell>
          <cell r="BS121">
            <v>0</v>
          </cell>
          <cell r="BT121" t="str">
            <v>Epices : Persil Poivre Ail Oignon Herbes À Volonté</v>
          </cell>
          <cell r="BV121">
            <v>0</v>
          </cell>
          <cell r="BW121">
            <v>0</v>
          </cell>
          <cell r="BX121">
            <v>0</v>
          </cell>
          <cell r="BY121">
            <v>0</v>
          </cell>
          <cell r="BZ121">
            <v>0</v>
          </cell>
          <cell r="CA121">
            <v>0</v>
          </cell>
          <cell r="CB121">
            <v>0</v>
          </cell>
          <cell r="CC121">
            <v>0</v>
          </cell>
          <cell r="CD121" t="str">
            <v/>
          </cell>
          <cell r="CF121">
            <v>0</v>
          </cell>
          <cell r="CG121">
            <v>0</v>
          </cell>
          <cell r="CH121">
            <v>0</v>
          </cell>
          <cell r="CI121">
            <v>0</v>
          </cell>
          <cell r="CJ121">
            <v>0</v>
          </cell>
          <cell r="CK121">
            <v>0</v>
          </cell>
          <cell r="CL121">
            <v>0</v>
          </cell>
          <cell r="CM121">
            <v>0</v>
          </cell>
          <cell r="CN121" t="str">
            <v/>
          </cell>
          <cell r="CP121">
            <v>0</v>
          </cell>
          <cell r="CQ121">
            <v>0</v>
          </cell>
          <cell r="CR121">
            <v>0</v>
          </cell>
          <cell r="CS121">
            <v>0</v>
          </cell>
          <cell r="CT121">
            <v>0</v>
          </cell>
          <cell r="CU121">
            <v>0</v>
          </cell>
          <cell r="CV121">
            <v>0</v>
          </cell>
          <cell r="CW121">
            <v>0</v>
          </cell>
          <cell r="CX121" t="str">
            <v/>
          </cell>
          <cell r="CZ121">
            <v>0</v>
          </cell>
          <cell r="DA121">
            <v>0</v>
          </cell>
          <cell r="DB121">
            <v>0</v>
          </cell>
          <cell r="DC121">
            <v>0</v>
          </cell>
          <cell r="DD121">
            <v>0</v>
          </cell>
          <cell r="DE121">
            <v>0</v>
          </cell>
          <cell r="DF121">
            <v>0</v>
          </cell>
          <cell r="DG121">
            <v>0</v>
          </cell>
          <cell r="DH121" t="str">
            <v/>
          </cell>
          <cell r="DJ121">
            <v>0</v>
          </cell>
          <cell r="DK121">
            <v>0</v>
          </cell>
          <cell r="DL121">
            <v>0</v>
          </cell>
          <cell r="DM121">
            <v>0</v>
          </cell>
          <cell r="DN121">
            <v>0</v>
          </cell>
          <cell r="DO121">
            <v>0</v>
          </cell>
          <cell r="DP121">
            <v>0</v>
          </cell>
          <cell r="DQ121">
            <v>0</v>
          </cell>
          <cell r="DR121" t="str">
            <v/>
          </cell>
          <cell r="DT121">
            <v>0</v>
          </cell>
          <cell r="DU121">
            <v>0</v>
          </cell>
          <cell r="DV121">
            <v>0</v>
          </cell>
          <cell r="DW121">
            <v>0</v>
          </cell>
          <cell r="DX121">
            <v>0</v>
          </cell>
          <cell r="DY121">
            <v>0</v>
          </cell>
          <cell r="DZ121">
            <v>0</v>
          </cell>
          <cell r="EA121">
            <v>0</v>
          </cell>
          <cell r="EB121" t="str">
            <v/>
          </cell>
          <cell r="ED121">
            <v>0</v>
          </cell>
          <cell r="EE121">
            <v>0</v>
          </cell>
          <cell r="EF121">
            <v>0</v>
          </cell>
          <cell r="EG121">
            <v>0</v>
          </cell>
          <cell r="EH121">
            <v>0</v>
          </cell>
          <cell r="EI121">
            <v>0</v>
          </cell>
          <cell r="EJ121">
            <v>0</v>
          </cell>
          <cell r="EK121">
            <v>0</v>
          </cell>
          <cell r="EL121" t="str">
            <v/>
          </cell>
          <cell r="EN121">
            <v>0</v>
          </cell>
          <cell r="EO121">
            <v>0</v>
          </cell>
          <cell r="EP121">
            <v>0</v>
          </cell>
          <cell r="EQ121">
            <v>0</v>
          </cell>
          <cell r="ER121">
            <v>0</v>
          </cell>
          <cell r="ES121">
            <v>0</v>
          </cell>
          <cell r="ET121">
            <v>0</v>
          </cell>
          <cell r="EU121">
            <v>0</v>
          </cell>
          <cell r="EV121" t="str">
            <v/>
          </cell>
          <cell r="EX121">
            <v>0</v>
          </cell>
          <cell r="EY121">
            <v>0</v>
          </cell>
          <cell r="EZ121">
            <v>0</v>
          </cell>
          <cell r="FA121">
            <v>0</v>
          </cell>
          <cell r="FB121">
            <v>0</v>
          </cell>
          <cell r="FC121">
            <v>0</v>
          </cell>
          <cell r="FD121">
            <v>0</v>
          </cell>
          <cell r="FE121">
            <v>0</v>
          </cell>
          <cell r="FF121" t="str">
            <v/>
          </cell>
          <cell r="FH121">
            <v>0</v>
          </cell>
          <cell r="FI121">
            <v>0</v>
          </cell>
          <cell r="FJ121">
            <v>0</v>
          </cell>
          <cell r="FK121">
            <v>0</v>
          </cell>
          <cell r="FL121">
            <v>0</v>
          </cell>
          <cell r="FM121">
            <v>0</v>
          </cell>
          <cell r="FN121">
            <v>0</v>
          </cell>
          <cell r="FO121">
            <v>0</v>
          </cell>
          <cell r="FR121">
            <v>0</v>
          </cell>
          <cell r="FS121">
            <v>0</v>
          </cell>
          <cell r="FT121">
            <v>0</v>
          </cell>
          <cell r="FU121">
            <v>0</v>
          </cell>
          <cell r="FV121">
            <v>0</v>
          </cell>
          <cell r="FW121">
            <v>0</v>
          </cell>
          <cell r="FX121">
            <v>0</v>
          </cell>
          <cell r="FY121">
            <v>0</v>
          </cell>
          <cell r="GB121">
            <v>0</v>
          </cell>
          <cell r="GC121">
            <v>0</v>
          </cell>
          <cell r="GD121">
            <v>0</v>
          </cell>
          <cell r="GE121">
            <v>0</v>
          </cell>
          <cell r="GF121">
            <v>0</v>
          </cell>
          <cell r="GG121">
            <v>0</v>
          </cell>
          <cell r="GH121">
            <v>0</v>
          </cell>
          <cell r="GI121">
            <v>0</v>
          </cell>
          <cell r="GL121">
            <v>0</v>
          </cell>
          <cell r="GM121">
            <v>0</v>
          </cell>
          <cell r="GN121">
            <v>0</v>
          </cell>
          <cell r="GO121">
            <v>0</v>
          </cell>
          <cell r="GP121">
            <v>0</v>
          </cell>
          <cell r="GQ121">
            <v>0</v>
          </cell>
          <cell r="GR121">
            <v>0</v>
          </cell>
          <cell r="GS121">
            <v>0</v>
          </cell>
          <cell r="GU121" t="str">
            <v>Crevettes À L'Ail, Fêta Et Tomates</v>
          </cell>
        </row>
        <row r="122">
          <cell r="E122" t="str">
            <v>Crevettes À La Provençale</v>
          </cell>
          <cell r="F122" t="str">
            <v>Dans une poêle faîtes cuire vos crevettes avec un ﬁlet d’huile d’olive, les herbes de Provence et les petit pois.
Dans une casserole avec de l’eau faîtes bouillir votre riz complet
Ajoutez le riz dans la poêle avec les crevettes et versez les 3 c.à.s de sauce tomate maison*. Mélangez.</v>
          </cell>
          <cell r="G122" t="str">
            <v>* Voir recette spécifique</v>
          </cell>
          <cell r="H122">
            <v>307.02500000000003</v>
          </cell>
          <cell r="I122">
            <v>19.184999999999999</v>
          </cell>
          <cell r="J122">
            <v>8.3925000000000001</v>
          </cell>
          <cell r="K122">
            <v>36.28</v>
          </cell>
          <cell r="L122" t="str">
            <v>crevette</v>
          </cell>
          <cell r="M122">
            <v>120</v>
          </cell>
          <cell r="N122">
            <v>67.2</v>
          </cell>
          <cell r="O122">
            <v>13.68</v>
          </cell>
          <cell r="P122">
            <v>0.72</v>
          </cell>
          <cell r="Q122">
            <v>1.44</v>
          </cell>
          <cell r="R122">
            <v>56</v>
          </cell>
          <cell r="S122">
            <v>11.4</v>
          </cell>
          <cell r="T122">
            <v>0.6</v>
          </cell>
          <cell r="U122">
            <v>1.2</v>
          </cell>
          <cell r="V122" t="str">
            <v>riz</v>
          </cell>
          <cell r="W122">
            <v>30</v>
          </cell>
          <cell r="X122">
            <v>104.4</v>
          </cell>
          <cell r="Y122">
            <v>1.98</v>
          </cell>
          <cell r="Z122">
            <v>0.18</v>
          </cell>
          <cell r="AA122">
            <v>23.49</v>
          </cell>
          <cell r="AB122">
            <v>348</v>
          </cell>
          <cell r="AC122">
            <v>6.6</v>
          </cell>
          <cell r="AD122">
            <v>0.6</v>
          </cell>
          <cell r="AE122">
            <v>78.3</v>
          </cell>
          <cell r="AF122" t="str">
            <v>Petit-pois</v>
          </cell>
          <cell r="AG122">
            <v>50</v>
          </cell>
          <cell r="AH122">
            <v>44</v>
          </cell>
          <cell r="AI122">
            <v>2.4</v>
          </cell>
          <cell r="AJ122">
            <v>0.4</v>
          </cell>
          <cell r="AK122">
            <v>6.4</v>
          </cell>
          <cell r="AL122">
            <v>88</v>
          </cell>
          <cell r="AM122">
            <v>4.8</v>
          </cell>
          <cell r="AN122">
            <v>0.8</v>
          </cell>
          <cell r="AO122">
            <v>12.8</v>
          </cell>
          <cell r="AP122" t="str">
            <v>huile d'olive</v>
          </cell>
          <cell r="AQ122">
            <v>5</v>
          </cell>
          <cell r="AR122">
            <v>40.450000000000003</v>
          </cell>
          <cell r="AS122">
            <v>0</v>
          </cell>
          <cell r="AT122">
            <v>4.4950000000000001</v>
          </cell>
          <cell r="AU122">
            <v>0</v>
          </cell>
          <cell r="AV122">
            <v>809</v>
          </cell>
          <cell r="AW122">
            <v>0</v>
          </cell>
          <cell r="AX122">
            <v>89.9</v>
          </cell>
          <cell r="AY122">
            <v>0</v>
          </cell>
          <cell r="AZ122" t="str">
            <v xml:space="preserve">Herbes de Provence </v>
          </cell>
          <cell r="BB122">
            <v>0</v>
          </cell>
          <cell r="BC122">
            <v>0</v>
          </cell>
          <cell r="BD122">
            <v>0</v>
          </cell>
          <cell r="BE122">
            <v>0</v>
          </cell>
          <cell r="BF122">
            <v>0</v>
          </cell>
          <cell r="BG122">
            <v>0</v>
          </cell>
          <cell r="BH122">
            <v>0</v>
          </cell>
          <cell r="BI122">
            <v>0</v>
          </cell>
          <cell r="BJ122" t="str">
            <v>Sauce tomate maison _ MNFC</v>
          </cell>
          <cell r="BK122">
            <v>50</v>
          </cell>
          <cell r="BL122">
            <v>50.975000000000001</v>
          </cell>
          <cell r="BM122">
            <v>1.125</v>
          </cell>
          <cell r="BN122">
            <v>2.5975000000000001</v>
          </cell>
          <cell r="BO122">
            <v>4.95</v>
          </cell>
          <cell r="BP122">
            <v>101.95</v>
          </cell>
          <cell r="BQ122">
            <v>2.25</v>
          </cell>
          <cell r="BR122">
            <v>5.1950000000000003</v>
          </cell>
          <cell r="BS122">
            <v>9.9</v>
          </cell>
          <cell r="BV122">
            <v>0</v>
          </cell>
          <cell r="BW122">
            <v>0</v>
          </cell>
          <cell r="BX122">
            <v>0</v>
          </cell>
          <cell r="BY122">
            <v>0</v>
          </cell>
          <cell r="BZ122">
            <v>0</v>
          </cell>
          <cell r="CA122">
            <v>0</v>
          </cell>
          <cell r="CB122">
            <v>0</v>
          </cell>
          <cell r="CC122">
            <v>0</v>
          </cell>
          <cell r="CF122">
            <v>0</v>
          </cell>
          <cell r="CG122">
            <v>0</v>
          </cell>
          <cell r="CH122">
            <v>0</v>
          </cell>
          <cell r="CI122">
            <v>0</v>
          </cell>
          <cell r="CJ122">
            <v>0</v>
          </cell>
          <cell r="CK122">
            <v>0</v>
          </cell>
          <cell r="CL122">
            <v>0</v>
          </cell>
          <cell r="CM122">
            <v>0</v>
          </cell>
          <cell r="CP122">
            <v>0</v>
          </cell>
          <cell r="CQ122">
            <v>0</v>
          </cell>
          <cell r="CR122">
            <v>0</v>
          </cell>
          <cell r="CS122">
            <v>0</v>
          </cell>
          <cell r="CT122">
            <v>0</v>
          </cell>
          <cell r="CU122">
            <v>0</v>
          </cell>
          <cell r="CV122">
            <v>0</v>
          </cell>
          <cell r="CW122">
            <v>0</v>
          </cell>
          <cell r="CZ122">
            <v>0</v>
          </cell>
          <cell r="DA122">
            <v>0</v>
          </cell>
          <cell r="DB122">
            <v>0</v>
          </cell>
          <cell r="DC122">
            <v>0</v>
          </cell>
          <cell r="DD122">
            <v>0</v>
          </cell>
          <cell r="DE122">
            <v>0</v>
          </cell>
          <cell r="DF122">
            <v>0</v>
          </cell>
          <cell r="DG122">
            <v>0</v>
          </cell>
          <cell r="DJ122">
            <v>0</v>
          </cell>
          <cell r="DK122">
            <v>0</v>
          </cell>
          <cell r="DL122">
            <v>0</v>
          </cell>
          <cell r="DM122">
            <v>0</v>
          </cell>
          <cell r="DN122">
            <v>0</v>
          </cell>
          <cell r="DO122">
            <v>0</v>
          </cell>
          <cell r="DP122">
            <v>0</v>
          </cell>
          <cell r="DQ122">
            <v>0</v>
          </cell>
          <cell r="DT122">
            <v>0</v>
          </cell>
          <cell r="DU122">
            <v>0</v>
          </cell>
          <cell r="DV122">
            <v>0</v>
          </cell>
          <cell r="DW122">
            <v>0</v>
          </cell>
          <cell r="DX122">
            <v>0</v>
          </cell>
          <cell r="DY122">
            <v>0</v>
          </cell>
          <cell r="DZ122">
            <v>0</v>
          </cell>
          <cell r="EA122">
            <v>0</v>
          </cell>
          <cell r="ED122">
            <v>0</v>
          </cell>
          <cell r="EE122">
            <v>0</v>
          </cell>
          <cell r="EF122">
            <v>0</v>
          </cell>
          <cell r="EG122">
            <v>0</v>
          </cell>
          <cell r="EH122">
            <v>0</v>
          </cell>
          <cell r="EI122">
            <v>0</v>
          </cell>
          <cell r="EJ122">
            <v>0</v>
          </cell>
          <cell r="EK122">
            <v>0</v>
          </cell>
          <cell r="EN122">
            <v>0</v>
          </cell>
          <cell r="EO122">
            <v>0</v>
          </cell>
          <cell r="EP122">
            <v>0</v>
          </cell>
          <cell r="EQ122">
            <v>0</v>
          </cell>
          <cell r="ER122">
            <v>0</v>
          </cell>
          <cell r="ES122">
            <v>0</v>
          </cell>
          <cell r="ET122">
            <v>0</v>
          </cell>
          <cell r="EU122">
            <v>0</v>
          </cell>
          <cell r="EX122">
            <v>0</v>
          </cell>
          <cell r="EY122">
            <v>0</v>
          </cell>
          <cell r="EZ122">
            <v>0</v>
          </cell>
          <cell r="FA122">
            <v>0</v>
          </cell>
          <cell r="FB122">
            <v>0</v>
          </cell>
          <cell r="FC122">
            <v>0</v>
          </cell>
          <cell r="FD122">
            <v>0</v>
          </cell>
          <cell r="FE122">
            <v>0</v>
          </cell>
          <cell r="FH122">
            <v>0</v>
          </cell>
          <cell r="FI122">
            <v>0</v>
          </cell>
          <cell r="FJ122">
            <v>0</v>
          </cell>
          <cell r="FK122">
            <v>0</v>
          </cell>
          <cell r="FL122">
            <v>0</v>
          </cell>
          <cell r="FM122">
            <v>0</v>
          </cell>
          <cell r="FN122">
            <v>0</v>
          </cell>
          <cell r="FO122">
            <v>0</v>
          </cell>
          <cell r="FR122">
            <v>0</v>
          </cell>
          <cell r="FS122">
            <v>0</v>
          </cell>
          <cell r="FT122">
            <v>0</v>
          </cell>
          <cell r="FU122">
            <v>0</v>
          </cell>
          <cell r="FV122">
            <v>0</v>
          </cell>
          <cell r="FW122">
            <v>0</v>
          </cell>
          <cell r="FX122">
            <v>0</v>
          </cell>
          <cell r="FY122">
            <v>0</v>
          </cell>
          <cell r="GB122">
            <v>0</v>
          </cell>
          <cell r="GC122">
            <v>0</v>
          </cell>
          <cell r="GD122">
            <v>0</v>
          </cell>
          <cell r="GE122">
            <v>0</v>
          </cell>
          <cell r="GF122">
            <v>0</v>
          </cell>
          <cell r="GG122">
            <v>0</v>
          </cell>
          <cell r="GH122">
            <v>0</v>
          </cell>
          <cell r="GI122">
            <v>0</v>
          </cell>
          <cell r="GL122">
            <v>0</v>
          </cell>
          <cell r="GM122">
            <v>0</v>
          </cell>
          <cell r="GN122">
            <v>0</v>
          </cell>
          <cell r="GO122">
            <v>0</v>
          </cell>
          <cell r="GP122">
            <v>0</v>
          </cell>
          <cell r="GQ122">
            <v>0</v>
          </cell>
          <cell r="GR122">
            <v>0</v>
          </cell>
          <cell r="GS122">
            <v>0</v>
          </cell>
          <cell r="GU122" t="str">
            <v>Crevettes À La Provençale</v>
          </cell>
        </row>
        <row r="123">
          <cell r="E123" t="str">
            <v>Crevettes Cacahuètes</v>
          </cell>
          <cell r="F123" t="str">
            <v>Dans une poêle faites cuire vos crevettes.
Ajoutez la sauce cacahuète.
Préparez votre salade à côté avec la sauce vinaigrette</v>
          </cell>
          <cell r="H123">
            <v>166.45</v>
          </cell>
          <cell r="I123">
            <v>19.200000000000003</v>
          </cell>
          <cell r="J123">
            <v>5.9450000000000003</v>
          </cell>
          <cell r="K123">
            <v>7.65</v>
          </cell>
          <cell r="L123" t="str">
            <v>crevette</v>
          </cell>
          <cell r="M123">
            <v>150</v>
          </cell>
          <cell r="N123">
            <v>84</v>
          </cell>
          <cell r="O123">
            <v>17.100000000000001</v>
          </cell>
          <cell r="P123">
            <v>0.9</v>
          </cell>
          <cell r="Q123">
            <v>1.8</v>
          </cell>
          <cell r="R123">
            <v>56</v>
          </cell>
          <cell r="S123">
            <v>11.4</v>
          </cell>
          <cell r="T123">
            <v>0.6</v>
          </cell>
          <cell r="U123">
            <v>1.2</v>
          </cell>
          <cell r="V123" t="str">
            <v>Laitue</v>
          </cell>
          <cell r="W123">
            <v>50</v>
          </cell>
          <cell r="X123">
            <v>8</v>
          </cell>
          <cell r="Y123">
            <v>0.6</v>
          </cell>
          <cell r="Z123">
            <v>0.15</v>
          </cell>
          <cell r="AA123">
            <v>0.65</v>
          </cell>
          <cell r="AB123">
            <v>16</v>
          </cell>
          <cell r="AC123">
            <v>1.2</v>
          </cell>
          <cell r="AD123">
            <v>0.3</v>
          </cell>
          <cell r="AE123">
            <v>1.3</v>
          </cell>
          <cell r="AF123" t="str">
            <v>Tomate</v>
          </cell>
          <cell r="AG123">
            <v>100</v>
          </cell>
          <cell r="AH123">
            <v>21</v>
          </cell>
          <cell r="AI123">
            <v>0.8</v>
          </cell>
          <cell r="AJ123">
            <v>0.3</v>
          </cell>
          <cell r="AK123">
            <v>3.2</v>
          </cell>
          <cell r="AL123">
            <v>21</v>
          </cell>
          <cell r="AM123">
            <v>0.8</v>
          </cell>
          <cell r="AN123">
            <v>0.3</v>
          </cell>
          <cell r="AO123">
            <v>3.2</v>
          </cell>
          <cell r="AP123" t="str">
            <v>Concombre</v>
          </cell>
          <cell r="AQ123">
            <v>100</v>
          </cell>
          <cell r="AR123">
            <v>13</v>
          </cell>
          <cell r="AS123">
            <v>0.7</v>
          </cell>
          <cell r="AT123">
            <v>0.1</v>
          </cell>
          <cell r="AU123">
            <v>2</v>
          </cell>
          <cell r="AV123">
            <v>13</v>
          </cell>
          <cell r="AW123">
            <v>0.7</v>
          </cell>
          <cell r="AX123">
            <v>0.1</v>
          </cell>
          <cell r="AY123">
            <v>2</v>
          </cell>
          <cell r="AZ123" t="str">
            <v>Sauce cacahuète</v>
          </cell>
          <cell r="BA123">
            <v>20</v>
          </cell>
          <cell r="BB123">
            <v>0</v>
          </cell>
          <cell r="BC123">
            <v>0</v>
          </cell>
          <cell r="BD123">
            <v>0</v>
          </cell>
          <cell r="BE123">
            <v>0</v>
          </cell>
          <cell r="BF123">
            <v>0</v>
          </cell>
          <cell r="BG123">
            <v>0</v>
          </cell>
          <cell r="BH123">
            <v>0</v>
          </cell>
          <cell r="BI123">
            <v>0</v>
          </cell>
          <cell r="BJ123" t="str">
            <v>huile d’olive</v>
          </cell>
          <cell r="BK123">
            <v>5</v>
          </cell>
          <cell r="BL123">
            <v>40.450000000000003</v>
          </cell>
          <cell r="BM123">
            <v>0</v>
          </cell>
          <cell r="BN123">
            <v>4.4950000000000001</v>
          </cell>
          <cell r="BO123">
            <v>0</v>
          </cell>
          <cell r="BP123">
            <v>809</v>
          </cell>
          <cell r="BQ123">
            <v>0</v>
          </cell>
          <cell r="BR123">
            <v>89.9</v>
          </cell>
          <cell r="BS123">
            <v>0</v>
          </cell>
          <cell r="BT123" t="str">
            <v>Vinaigre balsamique</v>
          </cell>
          <cell r="BV123">
            <v>0</v>
          </cell>
          <cell r="BW123">
            <v>0</v>
          </cell>
          <cell r="BX123">
            <v>0</v>
          </cell>
          <cell r="BY123">
            <v>0</v>
          </cell>
          <cell r="BZ123">
            <v>12</v>
          </cell>
          <cell r="CA123">
            <v>0</v>
          </cell>
          <cell r="CB123">
            <v>0</v>
          </cell>
          <cell r="CC123">
            <v>5</v>
          </cell>
          <cell r="CF123">
            <v>0</v>
          </cell>
          <cell r="CG123">
            <v>0</v>
          </cell>
          <cell r="CH123">
            <v>0</v>
          </cell>
          <cell r="CI123">
            <v>0</v>
          </cell>
          <cell r="CJ123">
            <v>0</v>
          </cell>
          <cell r="CK123">
            <v>0</v>
          </cell>
          <cell r="CL123">
            <v>0</v>
          </cell>
          <cell r="CM123">
            <v>0</v>
          </cell>
          <cell r="CP123">
            <v>0</v>
          </cell>
          <cell r="CQ123">
            <v>0</v>
          </cell>
          <cell r="CR123">
            <v>0</v>
          </cell>
          <cell r="CS123">
            <v>0</v>
          </cell>
          <cell r="CT123">
            <v>0</v>
          </cell>
          <cell r="CU123">
            <v>0</v>
          </cell>
          <cell r="CV123">
            <v>0</v>
          </cell>
          <cell r="CW123">
            <v>0</v>
          </cell>
          <cell r="CZ123">
            <v>0</v>
          </cell>
          <cell r="DA123">
            <v>0</v>
          </cell>
          <cell r="DB123">
            <v>0</v>
          </cell>
          <cell r="DC123">
            <v>0</v>
          </cell>
          <cell r="DD123">
            <v>0</v>
          </cell>
          <cell r="DE123">
            <v>0</v>
          </cell>
          <cell r="DF123">
            <v>0</v>
          </cell>
          <cell r="DG123">
            <v>0</v>
          </cell>
          <cell r="DJ123">
            <v>0</v>
          </cell>
          <cell r="DK123">
            <v>0</v>
          </cell>
          <cell r="DL123">
            <v>0</v>
          </cell>
          <cell r="DM123">
            <v>0</v>
          </cell>
          <cell r="DN123">
            <v>0</v>
          </cell>
          <cell r="DO123">
            <v>0</v>
          </cell>
          <cell r="DP123">
            <v>0</v>
          </cell>
          <cell r="DQ123">
            <v>0</v>
          </cell>
          <cell r="DT123">
            <v>0</v>
          </cell>
          <cell r="DU123">
            <v>0</v>
          </cell>
          <cell r="DV123">
            <v>0</v>
          </cell>
          <cell r="DW123">
            <v>0</v>
          </cell>
          <cell r="DX123">
            <v>0</v>
          </cell>
          <cell r="DY123">
            <v>0</v>
          </cell>
          <cell r="DZ123">
            <v>0</v>
          </cell>
          <cell r="EA123">
            <v>0</v>
          </cell>
          <cell r="ED123">
            <v>0</v>
          </cell>
          <cell r="EE123">
            <v>0</v>
          </cell>
          <cell r="EF123">
            <v>0</v>
          </cell>
          <cell r="EG123">
            <v>0</v>
          </cell>
          <cell r="EH123">
            <v>0</v>
          </cell>
          <cell r="EI123">
            <v>0</v>
          </cell>
          <cell r="EJ123">
            <v>0</v>
          </cell>
          <cell r="EK123">
            <v>0</v>
          </cell>
          <cell r="EN123">
            <v>0</v>
          </cell>
          <cell r="EO123">
            <v>0</v>
          </cell>
          <cell r="EP123">
            <v>0</v>
          </cell>
          <cell r="EQ123">
            <v>0</v>
          </cell>
          <cell r="ER123">
            <v>0</v>
          </cell>
          <cell r="ES123">
            <v>0</v>
          </cell>
          <cell r="ET123">
            <v>0</v>
          </cell>
          <cell r="EU123">
            <v>0</v>
          </cell>
          <cell r="EX123">
            <v>0</v>
          </cell>
          <cell r="EY123">
            <v>0</v>
          </cell>
          <cell r="EZ123">
            <v>0</v>
          </cell>
          <cell r="FA123">
            <v>0</v>
          </cell>
          <cell r="FB123">
            <v>0</v>
          </cell>
          <cell r="FC123">
            <v>0</v>
          </cell>
          <cell r="FD123">
            <v>0</v>
          </cell>
          <cell r="FE123">
            <v>0</v>
          </cell>
          <cell r="FH123">
            <v>0</v>
          </cell>
          <cell r="FI123">
            <v>0</v>
          </cell>
          <cell r="FJ123">
            <v>0</v>
          </cell>
          <cell r="FK123">
            <v>0</v>
          </cell>
          <cell r="FL123">
            <v>0</v>
          </cell>
          <cell r="FM123">
            <v>0</v>
          </cell>
          <cell r="FN123">
            <v>0</v>
          </cell>
          <cell r="FO123">
            <v>0</v>
          </cell>
          <cell r="FR123">
            <v>0</v>
          </cell>
          <cell r="FS123">
            <v>0</v>
          </cell>
          <cell r="FT123">
            <v>0</v>
          </cell>
          <cell r="FU123">
            <v>0</v>
          </cell>
          <cell r="FV123">
            <v>0</v>
          </cell>
          <cell r="FW123">
            <v>0</v>
          </cell>
          <cell r="FX123">
            <v>0</v>
          </cell>
          <cell r="FY123">
            <v>0</v>
          </cell>
          <cell r="GB123">
            <v>0</v>
          </cell>
          <cell r="GC123">
            <v>0</v>
          </cell>
          <cell r="GD123">
            <v>0</v>
          </cell>
          <cell r="GE123">
            <v>0</v>
          </cell>
          <cell r="GF123">
            <v>0</v>
          </cell>
          <cell r="GG123">
            <v>0</v>
          </cell>
          <cell r="GH123">
            <v>0</v>
          </cell>
          <cell r="GI123">
            <v>0</v>
          </cell>
          <cell r="GL123">
            <v>0</v>
          </cell>
          <cell r="GM123">
            <v>0</v>
          </cell>
          <cell r="GN123">
            <v>0</v>
          </cell>
          <cell r="GO123">
            <v>0</v>
          </cell>
          <cell r="GP123">
            <v>0</v>
          </cell>
          <cell r="GQ123">
            <v>0</v>
          </cell>
          <cell r="GR123">
            <v>0</v>
          </cell>
          <cell r="GS123">
            <v>0</v>
          </cell>
          <cell r="GU123" t="str">
            <v>Crevettes Cacahuètes</v>
          </cell>
        </row>
        <row r="124">
          <cell r="E124" t="str">
            <v xml:space="preserve">Crocs Quinoa Et Saumon </v>
          </cell>
          <cell r="F124" t="str">
            <v>Cuire le quinoa préalablement.
Mélangez tous les ingrédients dans une assiette creuse.
Formez des petites galettes sur une plaque allant au four.
Enfournez à 200 degrés pendant 15 à 20 minutes environ.</v>
          </cell>
          <cell r="H124">
            <v>441.3</v>
          </cell>
          <cell r="I124">
            <v>39.339999999999996</v>
          </cell>
          <cell r="J124">
            <v>16.86</v>
          </cell>
          <cell r="K124">
            <v>30.94</v>
          </cell>
          <cell r="L124" t="str">
            <v>Quinoa</v>
          </cell>
          <cell r="M124">
            <v>50</v>
          </cell>
          <cell r="N124">
            <v>175.5</v>
          </cell>
          <cell r="O124">
            <v>7</v>
          </cell>
          <cell r="P124">
            <v>2.5</v>
          </cell>
          <cell r="Q124">
            <v>29.5</v>
          </cell>
          <cell r="R124">
            <v>351</v>
          </cell>
          <cell r="S124">
            <v>14</v>
          </cell>
          <cell r="T124">
            <v>5</v>
          </cell>
          <cell r="U124">
            <v>59</v>
          </cell>
          <cell r="V124" t="str">
            <v>Saumon</v>
          </cell>
          <cell r="W124">
            <v>100</v>
          </cell>
          <cell r="X124">
            <v>200</v>
          </cell>
          <cell r="Y124">
            <v>19.899999999999999</v>
          </cell>
          <cell r="Z124">
            <v>13.4</v>
          </cell>
          <cell r="AA124">
            <v>0</v>
          </cell>
          <cell r="AB124">
            <v>200</v>
          </cell>
          <cell r="AC124">
            <v>19.899999999999999</v>
          </cell>
          <cell r="AD124">
            <v>13.4</v>
          </cell>
          <cell r="AE124">
            <v>0</v>
          </cell>
          <cell r="AF124" t="str">
            <v>Blanc D'Œuf</v>
          </cell>
          <cell r="AG124">
            <v>60</v>
          </cell>
          <cell r="AH124">
            <v>45.6</v>
          </cell>
          <cell r="AI124">
            <v>9.9</v>
          </cell>
          <cell r="AJ124">
            <v>0.06</v>
          </cell>
          <cell r="AK124">
            <v>0.96</v>
          </cell>
          <cell r="AL124">
            <v>76</v>
          </cell>
          <cell r="AM124">
            <v>16.5</v>
          </cell>
          <cell r="AN124">
            <v>0.1</v>
          </cell>
          <cell r="AO124">
            <v>1.6</v>
          </cell>
          <cell r="AP124" t="str">
            <v>Cottage Cheese</v>
          </cell>
          <cell r="AQ124">
            <v>20</v>
          </cell>
          <cell r="AR124">
            <v>20.2</v>
          </cell>
          <cell r="AS124">
            <v>2.54</v>
          </cell>
          <cell r="AT124">
            <v>0.9</v>
          </cell>
          <cell r="AU124">
            <v>0.48</v>
          </cell>
          <cell r="AV124">
            <v>101</v>
          </cell>
          <cell r="AW124">
            <v>12.7</v>
          </cell>
          <cell r="AX124">
            <v>4.5</v>
          </cell>
          <cell r="AY124">
            <v>2.4</v>
          </cell>
          <cell r="AZ124" t="str">
            <v>Épices  Oignon Ciboulette Persil À Volonté</v>
          </cell>
          <cell r="BB124">
            <v>0</v>
          </cell>
          <cell r="BC124">
            <v>0</v>
          </cell>
          <cell r="BD124">
            <v>0</v>
          </cell>
          <cell r="BE124">
            <v>0</v>
          </cell>
          <cell r="BF124">
            <v>0</v>
          </cell>
          <cell r="BG124">
            <v>0</v>
          </cell>
          <cell r="BH124">
            <v>0</v>
          </cell>
          <cell r="BI124">
            <v>0</v>
          </cell>
          <cell r="BJ124" t="str">
            <v/>
          </cell>
          <cell r="BL124">
            <v>0</v>
          </cell>
          <cell r="BM124">
            <v>0</v>
          </cell>
          <cell r="BN124">
            <v>0</v>
          </cell>
          <cell r="BO124">
            <v>0</v>
          </cell>
          <cell r="BP124">
            <v>0</v>
          </cell>
          <cell r="BQ124">
            <v>0</v>
          </cell>
          <cell r="BR124">
            <v>0</v>
          </cell>
          <cell r="BS124">
            <v>0</v>
          </cell>
          <cell r="BT124" t="str">
            <v/>
          </cell>
          <cell r="BV124">
            <v>0</v>
          </cell>
          <cell r="BW124">
            <v>0</v>
          </cell>
          <cell r="BX124">
            <v>0</v>
          </cell>
          <cell r="BY124">
            <v>0</v>
          </cell>
          <cell r="BZ124">
            <v>0</v>
          </cell>
          <cell r="CA124">
            <v>0</v>
          </cell>
          <cell r="CB124">
            <v>0</v>
          </cell>
          <cell r="CC124">
            <v>0</v>
          </cell>
          <cell r="CD124" t="str">
            <v/>
          </cell>
          <cell r="CF124">
            <v>0</v>
          </cell>
          <cell r="CG124">
            <v>0</v>
          </cell>
          <cell r="CH124">
            <v>0</v>
          </cell>
          <cell r="CI124">
            <v>0</v>
          </cell>
          <cell r="CJ124">
            <v>0</v>
          </cell>
          <cell r="CK124">
            <v>0</v>
          </cell>
          <cell r="CL124">
            <v>0</v>
          </cell>
          <cell r="CM124">
            <v>0</v>
          </cell>
          <cell r="CN124" t="str">
            <v/>
          </cell>
          <cell r="CP124">
            <v>0</v>
          </cell>
          <cell r="CQ124">
            <v>0</v>
          </cell>
          <cell r="CR124">
            <v>0</v>
          </cell>
          <cell r="CS124">
            <v>0</v>
          </cell>
          <cell r="CT124">
            <v>0</v>
          </cell>
          <cell r="CU124">
            <v>0</v>
          </cell>
          <cell r="CV124">
            <v>0</v>
          </cell>
          <cell r="CW124">
            <v>0</v>
          </cell>
          <cell r="CX124" t="str">
            <v/>
          </cell>
          <cell r="CZ124">
            <v>0</v>
          </cell>
          <cell r="DA124">
            <v>0</v>
          </cell>
          <cell r="DB124">
            <v>0</v>
          </cell>
          <cell r="DC124">
            <v>0</v>
          </cell>
          <cell r="DD124">
            <v>0</v>
          </cell>
          <cell r="DE124">
            <v>0</v>
          </cell>
          <cell r="DF124">
            <v>0</v>
          </cell>
          <cell r="DG124">
            <v>0</v>
          </cell>
          <cell r="DH124" t="str">
            <v/>
          </cell>
          <cell r="DJ124">
            <v>0</v>
          </cell>
          <cell r="DK124">
            <v>0</v>
          </cell>
          <cell r="DL124">
            <v>0</v>
          </cell>
          <cell r="DM124">
            <v>0</v>
          </cell>
          <cell r="DN124">
            <v>0</v>
          </cell>
          <cell r="DO124">
            <v>0</v>
          </cell>
          <cell r="DP124">
            <v>0</v>
          </cell>
          <cell r="DQ124">
            <v>0</v>
          </cell>
          <cell r="DR124" t="str">
            <v/>
          </cell>
          <cell r="DT124">
            <v>0</v>
          </cell>
          <cell r="DU124">
            <v>0</v>
          </cell>
          <cell r="DV124">
            <v>0</v>
          </cell>
          <cell r="DW124">
            <v>0</v>
          </cell>
          <cell r="DX124">
            <v>0</v>
          </cell>
          <cell r="DY124">
            <v>0</v>
          </cell>
          <cell r="DZ124">
            <v>0</v>
          </cell>
          <cell r="EA124">
            <v>0</v>
          </cell>
          <cell r="EB124" t="str">
            <v/>
          </cell>
          <cell r="ED124">
            <v>0</v>
          </cell>
          <cell r="EE124">
            <v>0</v>
          </cell>
          <cell r="EF124">
            <v>0</v>
          </cell>
          <cell r="EG124">
            <v>0</v>
          </cell>
          <cell r="EH124">
            <v>0</v>
          </cell>
          <cell r="EI124">
            <v>0</v>
          </cell>
          <cell r="EJ124">
            <v>0</v>
          </cell>
          <cell r="EK124">
            <v>0</v>
          </cell>
          <cell r="EL124" t="str">
            <v/>
          </cell>
          <cell r="EN124">
            <v>0</v>
          </cell>
          <cell r="EO124">
            <v>0</v>
          </cell>
          <cell r="EP124">
            <v>0</v>
          </cell>
          <cell r="EQ124">
            <v>0</v>
          </cell>
          <cell r="ER124">
            <v>0</v>
          </cell>
          <cell r="ES124">
            <v>0</v>
          </cell>
          <cell r="ET124">
            <v>0</v>
          </cell>
          <cell r="EU124">
            <v>0</v>
          </cell>
          <cell r="EV124" t="str">
            <v/>
          </cell>
          <cell r="EX124">
            <v>0</v>
          </cell>
          <cell r="EY124">
            <v>0</v>
          </cell>
          <cell r="EZ124">
            <v>0</v>
          </cell>
          <cell r="FA124">
            <v>0</v>
          </cell>
          <cell r="FB124">
            <v>0</v>
          </cell>
          <cell r="FC124">
            <v>0</v>
          </cell>
          <cell r="FD124">
            <v>0</v>
          </cell>
          <cell r="FE124">
            <v>0</v>
          </cell>
          <cell r="FF124" t="str">
            <v/>
          </cell>
          <cell r="FH124">
            <v>0</v>
          </cell>
          <cell r="FI124">
            <v>0</v>
          </cell>
          <cell r="FJ124">
            <v>0</v>
          </cell>
          <cell r="FK124">
            <v>0</v>
          </cell>
          <cell r="FL124">
            <v>0</v>
          </cell>
          <cell r="FM124">
            <v>0</v>
          </cell>
          <cell r="FN124">
            <v>0</v>
          </cell>
          <cell r="FO124">
            <v>0</v>
          </cell>
          <cell r="FR124">
            <v>0</v>
          </cell>
          <cell r="FS124">
            <v>0</v>
          </cell>
          <cell r="FT124">
            <v>0</v>
          </cell>
          <cell r="FU124">
            <v>0</v>
          </cell>
          <cell r="FV124">
            <v>0</v>
          </cell>
          <cell r="FW124">
            <v>0</v>
          </cell>
          <cell r="FX124">
            <v>0</v>
          </cell>
          <cell r="FY124">
            <v>0</v>
          </cell>
          <cell r="GB124">
            <v>0</v>
          </cell>
          <cell r="GC124">
            <v>0</v>
          </cell>
          <cell r="GD124">
            <v>0</v>
          </cell>
          <cell r="GE124">
            <v>0</v>
          </cell>
          <cell r="GF124">
            <v>0</v>
          </cell>
          <cell r="GG124">
            <v>0</v>
          </cell>
          <cell r="GH124">
            <v>0</v>
          </cell>
          <cell r="GI124">
            <v>0</v>
          </cell>
          <cell r="GL124">
            <v>0</v>
          </cell>
          <cell r="GM124">
            <v>0</v>
          </cell>
          <cell r="GN124">
            <v>0</v>
          </cell>
          <cell r="GO124">
            <v>0</v>
          </cell>
          <cell r="GP124">
            <v>0</v>
          </cell>
          <cell r="GQ124">
            <v>0</v>
          </cell>
          <cell r="GR124">
            <v>0</v>
          </cell>
          <cell r="GS124">
            <v>0</v>
          </cell>
          <cell r="GU124" t="str">
            <v xml:space="preserve">Crocs Quinoa Et Saumon </v>
          </cell>
        </row>
        <row r="125">
          <cell r="E125" t="str">
            <v>Croque Monsieur À L'Épeautre</v>
          </cell>
          <cell r="F125" t="str">
            <v>Préchauffez le four à 160°.
Empilez une tranche de pain tartinée de beurre et saupoudrez-la de Gruyère ; puis une tranche de jambon ; ensuite la seconde tranche de pain tartinée de beurre ; puis à nouveau du Gruyère râpé au-dessus.
Enfournez le croque-monsieur une quinzaine de minutes.</v>
          </cell>
          <cell r="H125">
            <v>527.70000000000005</v>
          </cell>
          <cell r="I125">
            <v>35.704999999999998</v>
          </cell>
          <cell r="J125">
            <v>21.045000000000002</v>
          </cell>
          <cell r="K125">
            <v>36.805</v>
          </cell>
          <cell r="L125" t="str">
            <v>Pain Toast Complet</v>
          </cell>
          <cell r="M125">
            <v>100</v>
          </cell>
          <cell r="N125">
            <v>232</v>
          </cell>
          <cell r="O125">
            <v>10</v>
          </cell>
          <cell r="P125">
            <v>0</v>
          </cell>
          <cell r="Q125">
            <v>36</v>
          </cell>
          <cell r="R125">
            <v>232</v>
          </cell>
          <cell r="S125">
            <v>10</v>
          </cell>
          <cell r="T125">
            <v>0</v>
          </cell>
          <cell r="U125">
            <v>36</v>
          </cell>
          <cell r="V125" t="str">
            <v>Jambon</v>
          </cell>
          <cell r="W125">
            <v>100</v>
          </cell>
          <cell r="X125">
            <v>104</v>
          </cell>
          <cell r="Y125">
            <v>20.2</v>
          </cell>
          <cell r="Z125">
            <v>2.2999999999999998</v>
          </cell>
          <cell r="AA125">
            <v>0.7</v>
          </cell>
          <cell r="AB125">
            <v>104</v>
          </cell>
          <cell r="AC125">
            <v>20.2</v>
          </cell>
          <cell r="AD125">
            <v>2.2999999999999998</v>
          </cell>
          <cell r="AE125">
            <v>0.7</v>
          </cell>
          <cell r="AF125" t="str">
            <v>Gruyère</v>
          </cell>
          <cell r="AG125">
            <v>20</v>
          </cell>
          <cell r="AH125">
            <v>79.8</v>
          </cell>
          <cell r="AI125">
            <v>5.4</v>
          </cell>
          <cell r="AJ125">
            <v>6.4</v>
          </cell>
          <cell r="AK125">
            <v>0</v>
          </cell>
          <cell r="AL125">
            <v>399</v>
          </cell>
          <cell r="AM125">
            <v>27</v>
          </cell>
          <cell r="AN125">
            <v>32</v>
          </cell>
          <cell r="AO125">
            <v>0</v>
          </cell>
          <cell r="AP125" t="str">
            <v>Beurre</v>
          </cell>
          <cell r="AQ125">
            <v>15</v>
          </cell>
          <cell r="AR125">
            <v>111.9</v>
          </cell>
          <cell r="AS125">
            <v>0.105</v>
          </cell>
          <cell r="AT125">
            <v>12.345000000000001</v>
          </cell>
          <cell r="AU125">
            <v>0.105</v>
          </cell>
          <cell r="AV125">
            <v>746</v>
          </cell>
          <cell r="AW125">
            <v>0.7</v>
          </cell>
          <cell r="AX125">
            <v>82.3</v>
          </cell>
          <cell r="AY125">
            <v>0.7</v>
          </cell>
          <cell r="AZ125" t="str">
            <v/>
          </cell>
          <cell r="BB125">
            <v>0</v>
          </cell>
          <cell r="BC125">
            <v>0</v>
          </cell>
          <cell r="BD125">
            <v>0</v>
          </cell>
          <cell r="BE125">
            <v>0</v>
          </cell>
          <cell r="BF125">
            <v>0</v>
          </cell>
          <cell r="BG125">
            <v>0</v>
          </cell>
          <cell r="BH125">
            <v>0</v>
          </cell>
          <cell r="BI125">
            <v>0</v>
          </cell>
          <cell r="BJ125" t="str">
            <v/>
          </cell>
          <cell r="BL125">
            <v>0</v>
          </cell>
          <cell r="BM125">
            <v>0</v>
          </cell>
          <cell r="BN125">
            <v>0</v>
          </cell>
          <cell r="BO125">
            <v>0</v>
          </cell>
          <cell r="BP125">
            <v>0</v>
          </cell>
          <cell r="BQ125">
            <v>0</v>
          </cell>
          <cell r="BR125">
            <v>0</v>
          </cell>
          <cell r="BS125">
            <v>0</v>
          </cell>
          <cell r="BT125" t="str">
            <v/>
          </cell>
          <cell r="BV125">
            <v>0</v>
          </cell>
          <cell r="BW125">
            <v>0</v>
          </cell>
          <cell r="BX125">
            <v>0</v>
          </cell>
          <cell r="BY125">
            <v>0</v>
          </cell>
          <cell r="BZ125">
            <v>0</v>
          </cell>
          <cell r="CA125">
            <v>0</v>
          </cell>
          <cell r="CB125">
            <v>0</v>
          </cell>
          <cell r="CC125">
            <v>0</v>
          </cell>
          <cell r="CD125" t="str">
            <v/>
          </cell>
          <cell r="CF125">
            <v>0</v>
          </cell>
          <cell r="CG125">
            <v>0</v>
          </cell>
          <cell r="CH125">
            <v>0</v>
          </cell>
          <cell r="CI125">
            <v>0</v>
          </cell>
          <cell r="CJ125">
            <v>0</v>
          </cell>
          <cell r="CK125">
            <v>0</v>
          </cell>
          <cell r="CL125">
            <v>0</v>
          </cell>
          <cell r="CM125">
            <v>0</v>
          </cell>
          <cell r="CN125" t="str">
            <v/>
          </cell>
          <cell r="CP125">
            <v>0</v>
          </cell>
          <cell r="CQ125">
            <v>0</v>
          </cell>
          <cell r="CR125">
            <v>0</v>
          </cell>
          <cell r="CS125">
            <v>0</v>
          </cell>
          <cell r="CT125">
            <v>0</v>
          </cell>
          <cell r="CU125">
            <v>0</v>
          </cell>
          <cell r="CV125">
            <v>0</v>
          </cell>
          <cell r="CW125">
            <v>0</v>
          </cell>
          <cell r="CX125" t="str">
            <v/>
          </cell>
          <cell r="CZ125">
            <v>0</v>
          </cell>
          <cell r="DA125">
            <v>0</v>
          </cell>
          <cell r="DB125">
            <v>0</v>
          </cell>
          <cell r="DC125">
            <v>0</v>
          </cell>
          <cell r="DD125">
            <v>0</v>
          </cell>
          <cell r="DE125">
            <v>0</v>
          </cell>
          <cell r="DF125">
            <v>0</v>
          </cell>
          <cell r="DG125">
            <v>0</v>
          </cell>
          <cell r="DH125" t="str">
            <v/>
          </cell>
          <cell r="DJ125">
            <v>0</v>
          </cell>
          <cell r="DK125">
            <v>0</v>
          </cell>
          <cell r="DL125">
            <v>0</v>
          </cell>
          <cell r="DM125">
            <v>0</v>
          </cell>
          <cell r="DN125">
            <v>0</v>
          </cell>
          <cell r="DO125">
            <v>0</v>
          </cell>
          <cell r="DP125">
            <v>0</v>
          </cell>
          <cell r="DQ125">
            <v>0</v>
          </cell>
          <cell r="DR125" t="str">
            <v/>
          </cell>
          <cell r="DT125">
            <v>0</v>
          </cell>
          <cell r="DU125">
            <v>0</v>
          </cell>
          <cell r="DV125">
            <v>0</v>
          </cell>
          <cell r="DW125">
            <v>0</v>
          </cell>
          <cell r="DX125">
            <v>0</v>
          </cell>
          <cell r="DY125">
            <v>0</v>
          </cell>
          <cell r="DZ125">
            <v>0</v>
          </cell>
          <cell r="EA125">
            <v>0</v>
          </cell>
          <cell r="EB125" t="str">
            <v/>
          </cell>
          <cell r="ED125">
            <v>0</v>
          </cell>
          <cell r="EE125">
            <v>0</v>
          </cell>
          <cell r="EF125">
            <v>0</v>
          </cell>
          <cell r="EG125">
            <v>0</v>
          </cell>
          <cell r="EH125">
            <v>0</v>
          </cell>
          <cell r="EI125">
            <v>0</v>
          </cell>
          <cell r="EJ125">
            <v>0</v>
          </cell>
          <cell r="EK125">
            <v>0</v>
          </cell>
          <cell r="EL125" t="str">
            <v/>
          </cell>
          <cell r="EN125">
            <v>0</v>
          </cell>
          <cell r="EO125">
            <v>0</v>
          </cell>
          <cell r="EP125">
            <v>0</v>
          </cell>
          <cell r="EQ125">
            <v>0</v>
          </cell>
          <cell r="ER125">
            <v>0</v>
          </cell>
          <cell r="ES125">
            <v>0</v>
          </cell>
          <cell r="ET125">
            <v>0</v>
          </cell>
          <cell r="EU125">
            <v>0</v>
          </cell>
          <cell r="EV125" t="str">
            <v/>
          </cell>
          <cell r="EX125">
            <v>0</v>
          </cell>
          <cell r="EY125">
            <v>0</v>
          </cell>
          <cell r="EZ125">
            <v>0</v>
          </cell>
          <cell r="FA125">
            <v>0</v>
          </cell>
          <cell r="FB125">
            <v>0</v>
          </cell>
          <cell r="FC125">
            <v>0</v>
          </cell>
          <cell r="FD125">
            <v>0</v>
          </cell>
          <cell r="FE125">
            <v>0</v>
          </cell>
          <cell r="FF125" t="str">
            <v/>
          </cell>
          <cell r="FH125">
            <v>0</v>
          </cell>
          <cell r="FI125">
            <v>0</v>
          </cell>
          <cell r="FJ125">
            <v>0</v>
          </cell>
          <cell r="FK125">
            <v>0</v>
          </cell>
          <cell r="FL125">
            <v>0</v>
          </cell>
          <cell r="FM125">
            <v>0</v>
          </cell>
          <cell r="FN125">
            <v>0</v>
          </cell>
          <cell r="FO125">
            <v>0</v>
          </cell>
          <cell r="FR125">
            <v>0</v>
          </cell>
          <cell r="FS125">
            <v>0</v>
          </cell>
          <cell r="FT125">
            <v>0</v>
          </cell>
          <cell r="FU125">
            <v>0</v>
          </cell>
          <cell r="FV125">
            <v>0</v>
          </cell>
          <cell r="FW125">
            <v>0</v>
          </cell>
          <cell r="FX125">
            <v>0</v>
          </cell>
          <cell r="FY125">
            <v>0</v>
          </cell>
          <cell r="GB125">
            <v>0</v>
          </cell>
          <cell r="GC125">
            <v>0</v>
          </cell>
          <cell r="GD125">
            <v>0</v>
          </cell>
          <cell r="GE125">
            <v>0</v>
          </cell>
          <cell r="GF125">
            <v>0</v>
          </cell>
          <cell r="GG125">
            <v>0</v>
          </cell>
          <cell r="GH125">
            <v>0</v>
          </cell>
          <cell r="GI125">
            <v>0</v>
          </cell>
          <cell r="GL125">
            <v>0</v>
          </cell>
          <cell r="GM125">
            <v>0</v>
          </cell>
          <cell r="GN125">
            <v>0</v>
          </cell>
          <cell r="GO125">
            <v>0</v>
          </cell>
          <cell r="GP125">
            <v>0</v>
          </cell>
          <cell r="GQ125">
            <v>0</v>
          </cell>
          <cell r="GR125">
            <v>0</v>
          </cell>
          <cell r="GS125">
            <v>0</v>
          </cell>
          <cell r="GT125" t="str">
            <v>C:\\Users\\kenou\\OneDrive\\2019_MNFC_Recettes\\Image\\croquemonsieur.jpeg</v>
          </cell>
          <cell r="GU125" t="str">
            <v>Croque Monsieur À L'Épeautre</v>
          </cell>
        </row>
        <row r="126">
          <cell r="E126" t="str">
            <v>Croque Monsieur Protéiné</v>
          </cell>
          <cell r="F126" t="str">
            <v>Préchauffez le four à 160°.
Empilez une tranche de pain tartinée de beurre et saupoudrez-la de Gruyère ; puis une tranche de jambon ; ensuite la seconde tranche de pain tartinée de beurre ; puis à nouveau du Gruyère râpé au-dessus.
Enfournez le croque-monsieur une quinzaine de minutes.
Servir avec une salade</v>
          </cell>
          <cell r="H126">
            <v>628.85000000000014</v>
          </cell>
          <cell r="I126">
            <v>39.375</v>
          </cell>
          <cell r="J126">
            <v>39.624999999999993</v>
          </cell>
          <cell r="K126">
            <v>6.8050000000000006</v>
          </cell>
          <cell r="L126" t="str">
            <v>Pain Protéiné</v>
          </cell>
          <cell r="M126">
            <v>100</v>
          </cell>
          <cell r="N126">
            <v>289</v>
          </cell>
          <cell r="O126">
            <v>11</v>
          </cell>
          <cell r="P126">
            <v>15</v>
          </cell>
          <cell r="Q126">
            <v>6</v>
          </cell>
          <cell r="R126">
            <v>289</v>
          </cell>
          <cell r="S126">
            <v>11</v>
          </cell>
          <cell r="T126">
            <v>15</v>
          </cell>
          <cell r="U126">
            <v>6</v>
          </cell>
          <cell r="V126" t="str">
            <v>Jambon</v>
          </cell>
          <cell r="W126">
            <v>100</v>
          </cell>
          <cell r="X126">
            <v>104</v>
          </cell>
          <cell r="Y126">
            <v>20.2</v>
          </cell>
          <cell r="Z126">
            <v>2.2999999999999998</v>
          </cell>
          <cell r="AA126">
            <v>0.7</v>
          </cell>
          <cell r="AB126">
            <v>104</v>
          </cell>
          <cell r="AC126">
            <v>20.2</v>
          </cell>
          <cell r="AD126">
            <v>2.2999999999999998</v>
          </cell>
          <cell r="AE126">
            <v>0.7</v>
          </cell>
          <cell r="AF126" t="str">
            <v>Gruyère</v>
          </cell>
          <cell r="AG126">
            <v>30</v>
          </cell>
          <cell r="AH126">
            <v>119.7</v>
          </cell>
          <cell r="AI126">
            <v>8.1</v>
          </cell>
          <cell r="AJ126">
            <v>9.6</v>
          </cell>
          <cell r="AK126">
            <v>0</v>
          </cell>
          <cell r="AL126">
            <v>399</v>
          </cell>
          <cell r="AM126">
            <v>27</v>
          </cell>
          <cell r="AN126">
            <v>32</v>
          </cell>
          <cell r="AO126">
            <v>0</v>
          </cell>
          <cell r="AP126" t="str">
            <v>Beurre</v>
          </cell>
          <cell r="AQ126">
            <v>10</v>
          </cell>
          <cell r="AR126">
            <v>74.599999999999994</v>
          </cell>
          <cell r="AS126">
            <v>7.0000000000000007E-2</v>
          </cell>
          <cell r="AT126">
            <v>8.23</v>
          </cell>
          <cell r="AU126">
            <v>7.0000000000000007E-2</v>
          </cell>
          <cell r="AV126">
            <v>746</v>
          </cell>
          <cell r="AW126">
            <v>0.7</v>
          </cell>
          <cell r="AX126">
            <v>82.3</v>
          </cell>
          <cell r="AY126">
            <v>0.7</v>
          </cell>
          <cell r="AZ126" t="str">
            <v>Salade</v>
          </cell>
          <cell r="BA126">
            <v>50</v>
          </cell>
          <cell r="BB126">
            <v>0</v>
          </cell>
          <cell r="BC126">
            <v>0</v>
          </cell>
          <cell r="BD126">
            <v>0</v>
          </cell>
          <cell r="BE126">
            <v>0</v>
          </cell>
          <cell r="BF126">
            <v>0</v>
          </cell>
          <cell r="BG126">
            <v>0</v>
          </cell>
          <cell r="BH126">
            <v>0</v>
          </cell>
          <cell r="BI126">
            <v>0</v>
          </cell>
          <cell r="BJ126" t="str">
            <v>Vinaigre</v>
          </cell>
          <cell r="BK126">
            <v>5</v>
          </cell>
          <cell r="BL126">
            <v>1.1000000000000001</v>
          </cell>
          <cell r="BM126">
            <v>5.0000000000000001E-3</v>
          </cell>
          <cell r="BN126">
            <v>0</v>
          </cell>
          <cell r="BO126">
            <v>3.5000000000000003E-2</v>
          </cell>
          <cell r="BP126">
            <v>22</v>
          </cell>
          <cell r="BQ126">
            <v>0.1</v>
          </cell>
          <cell r="BR126">
            <v>0</v>
          </cell>
          <cell r="BS126">
            <v>0.7</v>
          </cell>
          <cell r="BT126" t="str">
            <v>Huile D'Olive</v>
          </cell>
          <cell r="BU126">
            <v>5</v>
          </cell>
          <cell r="BV126">
            <v>40.450000000000003</v>
          </cell>
          <cell r="BW126">
            <v>0</v>
          </cell>
          <cell r="BX126">
            <v>4.4950000000000001</v>
          </cell>
          <cell r="BY126">
            <v>0</v>
          </cell>
          <cell r="BZ126">
            <v>809</v>
          </cell>
          <cell r="CA126">
            <v>0</v>
          </cell>
          <cell r="CB126">
            <v>89.9</v>
          </cell>
          <cell r="CC126">
            <v>0</v>
          </cell>
          <cell r="CD126" t="str">
            <v/>
          </cell>
          <cell r="CF126">
            <v>0</v>
          </cell>
          <cell r="CG126">
            <v>0</v>
          </cell>
          <cell r="CH126">
            <v>0</v>
          </cell>
          <cell r="CI126">
            <v>0</v>
          </cell>
          <cell r="CJ126">
            <v>0</v>
          </cell>
          <cell r="CK126">
            <v>0</v>
          </cell>
          <cell r="CL126">
            <v>0</v>
          </cell>
          <cell r="CM126">
            <v>0</v>
          </cell>
          <cell r="CN126" t="str">
            <v/>
          </cell>
          <cell r="CP126">
            <v>0</v>
          </cell>
          <cell r="CQ126">
            <v>0</v>
          </cell>
          <cell r="CR126">
            <v>0</v>
          </cell>
          <cell r="CS126">
            <v>0</v>
          </cell>
          <cell r="CT126">
            <v>0</v>
          </cell>
          <cell r="CU126">
            <v>0</v>
          </cell>
          <cell r="CV126">
            <v>0</v>
          </cell>
          <cell r="CW126">
            <v>0</v>
          </cell>
          <cell r="CX126" t="str">
            <v/>
          </cell>
          <cell r="CZ126">
            <v>0</v>
          </cell>
          <cell r="DA126">
            <v>0</v>
          </cell>
          <cell r="DB126">
            <v>0</v>
          </cell>
          <cell r="DC126">
            <v>0</v>
          </cell>
          <cell r="DD126">
            <v>0</v>
          </cell>
          <cell r="DE126">
            <v>0</v>
          </cell>
          <cell r="DF126">
            <v>0</v>
          </cell>
          <cell r="DG126">
            <v>0</v>
          </cell>
          <cell r="DH126" t="str">
            <v/>
          </cell>
          <cell r="DJ126">
            <v>0</v>
          </cell>
          <cell r="DK126">
            <v>0</v>
          </cell>
          <cell r="DL126">
            <v>0</v>
          </cell>
          <cell r="DM126">
            <v>0</v>
          </cell>
          <cell r="DN126">
            <v>0</v>
          </cell>
          <cell r="DO126">
            <v>0</v>
          </cell>
          <cell r="DP126">
            <v>0</v>
          </cell>
          <cell r="DQ126">
            <v>0</v>
          </cell>
          <cell r="DR126" t="str">
            <v/>
          </cell>
          <cell r="DT126">
            <v>0</v>
          </cell>
          <cell r="DU126">
            <v>0</v>
          </cell>
          <cell r="DV126">
            <v>0</v>
          </cell>
          <cell r="DW126">
            <v>0</v>
          </cell>
          <cell r="DX126">
            <v>0</v>
          </cell>
          <cell r="DY126">
            <v>0</v>
          </cell>
          <cell r="DZ126">
            <v>0</v>
          </cell>
          <cell r="EA126">
            <v>0</v>
          </cell>
          <cell r="EB126" t="str">
            <v/>
          </cell>
          <cell r="ED126">
            <v>0</v>
          </cell>
          <cell r="EE126">
            <v>0</v>
          </cell>
          <cell r="EF126">
            <v>0</v>
          </cell>
          <cell r="EG126">
            <v>0</v>
          </cell>
          <cell r="EH126">
            <v>0</v>
          </cell>
          <cell r="EI126">
            <v>0</v>
          </cell>
          <cell r="EJ126">
            <v>0</v>
          </cell>
          <cell r="EK126">
            <v>0</v>
          </cell>
          <cell r="EL126" t="str">
            <v/>
          </cell>
          <cell r="EN126">
            <v>0</v>
          </cell>
          <cell r="EO126">
            <v>0</v>
          </cell>
          <cell r="EP126">
            <v>0</v>
          </cell>
          <cell r="EQ126">
            <v>0</v>
          </cell>
          <cell r="ER126">
            <v>0</v>
          </cell>
          <cell r="ES126">
            <v>0</v>
          </cell>
          <cell r="ET126">
            <v>0</v>
          </cell>
          <cell r="EU126">
            <v>0</v>
          </cell>
          <cell r="EV126" t="str">
            <v/>
          </cell>
          <cell r="EX126">
            <v>0</v>
          </cell>
          <cell r="EY126">
            <v>0</v>
          </cell>
          <cell r="EZ126">
            <v>0</v>
          </cell>
          <cell r="FA126">
            <v>0</v>
          </cell>
          <cell r="FB126">
            <v>0</v>
          </cell>
          <cell r="FC126">
            <v>0</v>
          </cell>
          <cell r="FD126">
            <v>0</v>
          </cell>
          <cell r="FE126">
            <v>0</v>
          </cell>
          <cell r="FF126" t="str">
            <v/>
          </cell>
          <cell r="FH126">
            <v>0</v>
          </cell>
          <cell r="FI126">
            <v>0</v>
          </cell>
          <cell r="FJ126">
            <v>0</v>
          </cell>
          <cell r="FK126">
            <v>0</v>
          </cell>
          <cell r="FL126">
            <v>0</v>
          </cell>
          <cell r="FM126">
            <v>0</v>
          </cell>
          <cell r="FN126">
            <v>0</v>
          </cell>
          <cell r="FO126">
            <v>0</v>
          </cell>
          <cell r="FR126">
            <v>0</v>
          </cell>
          <cell r="FS126">
            <v>0</v>
          </cell>
          <cell r="FT126">
            <v>0</v>
          </cell>
          <cell r="FU126">
            <v>0</v>
          </cell>
          <cell r="FV126">
            <v>0</v>
          </cell>
          <cell r="FW126">
            <v>0</v>
          </cell>
          <cell r="FX126">
            <v>0</v>
          </cell>
          <cell r="FY126">
            <v>0</v>
          </cell>
          <cell r="GB126">
            <v>0</v>
          </cell>
          <cell r="GC126">
            <v>0</v>
          </cell>
          <cell r="GD126">
            <v>0</v>
          </cell>
          <cell r="GE126">
            <v>0</v>
          </cell>
          <cell r="GF126">
            <v>0</v>
          </cell>
          <cell r="GG126">
            <v>0</v>
          </cell>
          <cell r="GH126">
            <v>0</v>
          </cell>
          <cell r="GI126">
            <v>0</v>
          </cell>
          <cell r="GL126">
            <v>0</v>
          </cell>
          <cell r="GM126">
            <v>0</v>
          </cell>
          <cell r="GN126">
            <v>0</v>
          </cell>
          <cell r="GO126">
            <v>0</v>
          </cell>
          <cell r="GP126">
            <v>0</v>
          </cell>
          <cell r="GQ126">
            <v>0</v>
          </cell>
          <cell r="GR126">
            <v>0</v>
          </cell>
          <cell r="GS126">
            <v>0</v>
          </cell>
          <cell r="GT126" t="str">
            <v>C:\\Users\\kenou\\OneDrive\\2019_MNFC_Recettes\\Image\\croquemonsieur.jpeg</v>
          </cell>
          <cell r="GU126" t="str">
            <v>Croque Monsieur Protéiné</v>
          </cell>
        </row>
        <row r="127">
          <cell r="E127" t="str">
            <v>Croquette De Poireau &amp; Pomme De Terre</v>
          </cell>
          <cell r="F127" t="str">
            <v>Peler et couper les pommes de terre. Les faire cuire dans l'eau bouillante pendant 20 min. Une fois cuit, écraser les Pdt. 
Couper les poireaux en lanières et les blanchir dans l'eau bouillante pendant 1 min. 
Egoutter et mélanger au Pdt. 
Préchauffer le four à 220. 
Ciseler le persil et l'ajouter aux Pdt avec les lardons, le jaune d'œuf et la farine. 
Assaisonner selon goût. 
Monter le blanc d'œuf en neige. 
L'incorporer à la préparation. 
Répartir la préparation dans des moules individuelles. 
Cuire 35 min au four.</v>
          </cell>
          <cell r="H127">
            <v>380</v>
          </cell>
          <cell r="I127">
            <v>19.170000000000002</v>
          </cell>
          <cell r="J127">
            <v>17.065000000000001</v>
          </cell>
          <cell r="K127">
            <v>34.739999999999995</v>
          </cell>
          <cell r="L127" t="str">
            <v>Pomme de terre</v>
          </cell>
          <cell r="M127">
            <v>125</v>
          </cell>
          <cell r="N127">
            <v>95</v>
          </cell>
          <cell r="O127">
            <v>2.5</v>
          </cell>
          <cell r="P127">
            <v>0.125</v>
          </cell>
          <cell r="Q127">
            <v>19.5</v>
          </cell>
          <cell r="R127">
            <v>76</v>
          </cell>
          <cell r="S127">
            <v>2</v>
          </cell>
          <cell r="T127">
            <v>0.1</v>
          </cell>
          <cell r="U127">
            <v>15.6</v>
          </cell>
          <cell r="V127" t="str">
            <v>Poireau</v>
          </cell>
          <cell r="W127">
            <v>50</v>
          </cell>
          <cell r="X127">
            <v>15</v>
          </cell>
          <cell r="Y127">
            <v>0.8</v>
          </cell>
          <cell r="Z127">
            <v>0.15</v>
          </cell>
          <cell r="AA127">
            <v>1.85</v>
          </cell>
          <cell r="AB127">
            <v>30</v>
          </cell>
          <cell r="AC127">
            <v>1.6</v>
          </cell>
          <cell r="AD127">
            <v>0.3</v>
          </cell>
          <cell r="AE127">
            <v>3.7</v>
          </cell>
          <cell r="AF127" t="str">
            <v>Persil</v>
          </cell>
          <cell r="AG127">
            <v>20</v>
          </cell>
          <cell r="AH127">
            <v>0</v>
          </cell>
          <cell r="AI127">
            <v>0</v>
          </cell>
          <cell r="AJ127">
            <v>0</v>
          </cell>
          <cell r="AK127">
            <v>0</v>
          </cell>
          <cell r="AL127">
            <v>0</v>
          </cell>
          <cell r="AM127">
            <v>0</v>
          </cell>
          <cell r="AN127">
            <v>0</v>
          </cell>
          <cell r="AO127">
            <v>0</v>
          </cell>
          <cell r="AP127" t="str">
            <v>Lardon</v>
          </cell>
          <cell r="AQ127">
            <v>40</v>
          </cell>
          <cell r="AR127">
            <v>128.80000000000001</v>
          </cell>
          <cell r="AS127">
            <v>7.12</v>
          </cell>
          <cell r="AT127">
            <v>11.04</v>
          </cell>
          <cell r="AU127">
            <v>0.24</v>
          </cell>
          <cell r="AV127">
            <v>322</v>
          </cell>
          <cell r="AW127">
            <v>17.8</v>
          </cell>
          <cell r="AX127">
            <v>27.6</v>
          </cell>
          <cell r="AY127">
            <v>0.6</v>
          </cell>
          <cell r="AZ127" t="str">
            <v>Œuf</v>
          </cell>
          <cell r="BA127">
            <v>50</v>
          </cell>
          <cell r="BB127">
            <v>71</v>
          </cell>
          <cell r="BC127">
            <v>5.95</v>
          </cell>
          <cell r="BD127">
            <v>5.15</v>
          </cell>
          <cell r="BE127">
            <v>0.15</v>
          </cell>
          <cell r="BF127">
            <v>142</v>
          </cell>
          <cell r="BG127">
            <v>11.9</v>
          </cell>
          <cell r="BH127">
            <v>10.3</v>
          </cell>
          <cell r="BI127">
            <v>0.3</v>
          </cell>
          <cell r="BJ127" t="str">
            <v>Farine Complète</v>
          </cell>
          <cell r="BK127">
            <v>20</v>
          </cell>
          <cell r="BL127">
            <v>70.2</v>
          </cell>
          <cell r="BM127">
            <v>2.8</v>
          </cell>
          <cell r="BN127">
            <v>0.6</v>
          </cell>
          <cell r="BO127">
            <v>13</v>
          </cell>
          <cell r="BP127">
            <v>351</v>
          </cell>
          <cell r="BQ127">
            <v>14</v>
          </cell>
          <cell r="BR127">
            <v>3</v>
          </cell>
          <cell r="BS127">
            <v>65</v>
          </cell>
          <cell r="BT127" t="str">
            <v>Sel</v>
          </cell>
          <cell r="BU127">
            <v>5</v>
          </cell>
          <cell r="BV127">
            <v>0</v>
          </cell>
          <cell r="BW127">
            <v>0</v>
          </cell>
          <cell r="BX127">
            <v>0</v>
          </cell>
          <cell r="BY127">
            <v>0</v>
          </cell>
          <cell r="BZ127">
            <v>0</v>
          </cell>
          <cell r="CA127">
            <v>0</v>
          </cell>
          <cell r="CB127">
            <v>0</v>
          </cell>
          <cell r="CC127">
            <v>0</v>
          </cell>
          <cell r="CD127" t="str">
            <v>Épice</v>
          </cell>
          <cell r="CF127">
            <v>0</v>
          </cell>
          <cell r="CG127">
            <v>0</v>
          </cell>
          <cell r="CH127">
            <v>0</v>
          </cell>
          <cell r="CI127">
            <v>0</v>
          </cell>
          <cell r="CJ127">
            <v>0</v>
          </cell>
          <cell r="CK127">
            <v>0</v>
          </cell>
          <cell r="CL127">
            <v>0</v>
          </cell>
          <cell r="CM127">
            <v>0</v>
          </cell>
          <cell r="CN127" t="str">
            <v/>
          </cell>
          <cell r="CP127">
            <v>0</v>
          </cell>
          <cell r="CQ127">
            <v>0</v>
          </cell>
          <cell r="CR127">
            <v>0</v>
          </cell>
          <cell r="CS127">
            <v>0</v>
          </cell>
          <cell r="CT127">
            <v>0</v>
          </cell>
          <cell r="CU127">
            <v>0</v>
          </cell>
          <cell r="CV127">
            <v>0</v>
          </cell>
          <cell r="CW127">
            <v>0</v>
          </cell>
          <cell r="CX127" t="str">
            <v/>
          </cell>
          <cell r="CZ127">
            <v>0</v>
          </cell>
          <cell r="DA127">
            <v>0</v>
          </cell>
          <cell r="DB127">
            <v>0</v>
          </cell>
          <cell r="DC127">
            <v>0</v>
          </cell>
          <cell r="DD127">
            <v>0</v>
          </cell>
          <cell r="DE127">
            <v>0</v>
          </cell>
          <cell r="DF127">
            <v>0</v>
          </cell>
          <cell r="DG127">
            <v>0</v>
          </cell>
          <cell r="DH127" t="str">
            <v/>
          </cell>
          <cell r="DJ127">
            <v>0</v>
          </cell>
          <cell r="DK127">
            <v>0</v>
          </cell>
          <cell r="DL127">
            <v>0</v>
          </cell>
          <cell r="DM127">
            <v>0</v>
          </cell>
          <cell r="DN127">
            <v>0</v>
          </cell>
          <cell r="DO127">
            <v>0</v>
          </cell>
          <cell r="DP127">
            <v>0</v>
          </cell>
          <cell r="DQ127">
            <v>0</v>
          </cell>
          <cell r="DR127" t="str">
            <v/>
          </cell>
          <cell r="DT127">
            <v>0</v>
          </cell>
          <cell r="DU127">
            <v>0</v>
          </cell>
          <cell r="DV127">
            <v>0</v>
          </cell>
          <cell r="DW127">
            <v>0</v>
          </cell>
          <cell r="DX127">
            <v>0</v>
          </cell>
          <cell r="DY127">
            <v>0</v>
          </cell>
          <cell r="DZ127">
            <v>0</v>
          </cell>
          <cell r="EA127">
            <v>0</v>
          </cell>
          <cell r="EB127" t="str">
            <v/>
          </cell>
          <cell r="ED127">
            <v>0</v>
          </cell>
          <cell r="EE127">
            <v>0</v>
          </cell>
          <cell r="EF127">
            <v>0</v>
          </cell>
          <cell r="EG127">
            <v>0</v>
          </cell>
          <cell r="EH127">
            <v>0</v>
          </cell>
          <cell r="EI127">
            <v>0</v>
          </cell>
          <cell r="EJ127">
            <v>0</v>
          </cell>
          <cell r="EK127">
            <v>0</v>
          </cell>
          <cell r="EL127" t="str">
            <v/>
          </cell>
          <cell r="EN127">
            <v>0</v>
          </cell>
          <cell r="EO127">
            <v>0</v>
          </cell>
          <cell r="EP127">
            <v>0</v>
          </cell>
          <cell r="EQ127">
            <v>0</v>
          </cell>
          <cell r="ER127">
            <v>0</v>
          </cell>
          <cell r="ES127">
            <v>0</v>
          </cell>
          <cell r="ET127">
            <v>0</v>
          </cell>
          <cell r="EU127">
            <v>0</v>
          </cell>
          <cell r="EV127" t="str">
            <v/>
          </cell>
          <cell r="EX127">
            <v>0</v>
          </cell>
          <cell r="EY127">
            <v>0</v>
          </cell>
          <cell r="EZ127">
            <v>0</v>
          </cell>
          <cell r="FA127">
            <v>0</v>
          </cell>
          <cell r="FB127">
            <v>0</v>
          </cell>
          <cell r="FC127">
            <v>0</v>
          </cell>
          <cell r="FD127">
            <v>0</v>
          </cell>
          <cell r="FE127">
            <v>0</v>
          </cell>
          <cell r="FF127" t="str">
            <v/>
          </cell>
          <cell r="FH127">
            <v>0</v>
          </cell>
          <cell r="FI127">
            <v>0</v>
          </cell>
          <cell r="FJ127">
            <v>0</v>
          </cell>
          <cell r="FK127">
            <v>0</v>
          </cell>
          <cell r="FL127">
            <v>0</v>
          </cell>
          <cell r="FM127">
            <v>0</v>
          </cell>
          <cell r="FN127">
            <v>0</v>
          </cell>
          <cell r="FO127">
            <v>0</v>
          </cell>
          <cell r="FR127">
            <v>0</v>
          </cell>
          <cell r="FS127">
            <v>0</v>
          </cell>
          <cell r="FT127">
            <v>0</v>
          </cell>
          <cell r="FU127">
            <v>0</v>
          </cell>
          <cell r="FV127">
            <v>0</v>
          </cell>
          <cell r="FW127">
            <v>0</v>
          </cell>
          <cell r="FX127">
            <v>0</v>
          </cell>
          <cell r="FY127">
            <v>0</v>
          </cell>
          <cell r="GB127">
            <v>0</v>
          </cell>
          <cell r="GC127">
            <v>0</v>
          </cell>
          <cell r="GD127">
            <v>0</v>
          </cell>
          <cell r="GE127">
            <v>0</v>
          </cell>
          <cell r="GF127">
            <v>0</v>
          </cell>
          <cell r="GG127">
            <v>0</v>
          </cell>
          <cell r="GH127">
            <v>0</v>
          </cell>
          <cell r="GI127">
            <v>0</v>
          </cell>
          <cell r="GL127">
            <v>0</v>
          </cell>
          <cell r="GM127">
            <v>0</v>
          </cell>
          <cell r="GN127">
            <v>0</v>
          </cell>
          <cell r="GO127">
            <v>0</v>
          </cell>
          <cell r="GP127">
            <v>0</v>
          </cell>
          <cell r="GQ127">
            <v>0</v>
          </cell>
          <cell r="GR127">
            <v>0</v>
          </cell>
          <cell r="GS127">
            <v>0</v>
          </cell>
          <cell r="GU127" t="str">
            <v>Croquette De Poireau &amp; Pomme De Terre</v>
          </cell>
        </row>
        <row r="128">
          <cell r="E128" t="str">
            <v>Croquettes De Légumes Sans Farine</v>
          </cell>
          <cell r="F128" t="str">
            <v>Préchauffez le four à 200°.
Râpez grossièrement les légumes et hachez finement l’oignon. Mettez les légumes râpés dans un bol et ajoutez-y le fromage, l’œuf, le blanc d’œuf, l’huile et les épices.
Mélangez le tout et formez de petites galettes sur la plaque de cuisson.
Enfournez le tout une dizaine de minutes, jusqu’à ce que le sommet des croquettes soit doré, retourne les croquettes, puis poursuivez la cuisson une dizaine de minutes à nouveau,</v>
          </cell>
          <cell r="H128">
            <v>432.8</v>
          </cell>
          <cell r="I128">
            <v>21.159999999999997</v>
          </cell>
          <cell r="J128">
            <v>21.51</v>
          </cell>
          <cell r="K128">
            <v>35.629999999999995</v>
          </cell>
          <cell r="L128" t="str">
            <v>Carotte</v>
          </cell>
          <cell r="M128">
            <v>100</v>
          </cell>
          <cell r="N128">
            <v>38</v>
          </cell>
          <cell r="O128">
            <v>0.8</v>
          </cell>
          <cell r="P128">
            <v>0.3</v>
          </cell>
          <cell r="Q128">
            <v>6.6</v>
          </cell>
          <cell r="R128">
            <v>38</v>
          </cell>
          <cell r="S128">
            <v>0.8</v>
          </cell>
          <cell r="T128">
            <v>0.3</v>
          </cell>
          <cell r="U128">
            <v>6.6</v>
          </cell>
          <cell r="V128" t="str">
            <v>Courgette</v>
          </cell>
          <cell r="W128">
            <v>130</v>
          </cell>
          <cell r="X128">
            <v>24.7</v>
          </cell>
          <cell r="Y128">
            <v>2.34</v>
          </cell>
          <cell r="Z128">
            <v>0.26</v>
          </cell>
          <cell r="AA128">
            <v>2.6</v>
          </cell>
          <cell r="AB128">
            <v>19</v>
          </cell>
          <cell r="AC128">
            <v>1.8</v>
          </cell>
          <cell r="AD128">
            <v>0.2</v>
          </cell>
          <cell r="AE128">
            <v>2</v>
          </cell>
          <cell r="AF128" t="str">
            <v>Patate Douce</v>
          </cell>
          <cell r="AG128">
            <v>100</v>
          </cell>
          <cell r="AH128">
            <v>100</v>
          </cell>
          <cell r="AI128">
            <v>1.2</v>
          </cell>
          <cell r="AJ128">
            <v>0.3</v>
          </cell>
          <cell r="AK128">
            <v>23</v>
          </cell>
          <cell r="AL128">
            <v>100</v>
          </cell>
          <cell r="AM128">
            <v>1.2</v>
          </cell>
          <cell r="AN128">
            <v>0.3</v>
          </cell>
          <cell r="AO128">
            <v>23</v>
          </cell>
          <cell r="AP128" t="str">
            <v>Oignon</v>
          </cell>
          <cell r="AQ128">
            <v>40</v>
          </cell>
          <cell r="AR128">
            <v>15.6</v>
          </cell>
          <cell r="AS128">
            <v>0.52</v>
          </cell>
          <cell r="AT128">
            <v>0.08</v>
          </cell>
          <cell r="AU128">
            <v>2.8</v>
          </cell>
          <cell r="AV128">
            <v>39</v>
          </cell>
          <cell r="AW128">
            <v>1.3</v>
          </cell>
          <cell r="AX128">
            <v>0.2</v>
          </cell>
          <cell r="AY128">
            <v>7</v>
          </cell>
          <cell r="AZ128" t="str">
            <v>Œuf</v>
          </cell>
          <cell r="BA128">
            <v>50</v>
          </cell>
          <cell r="BB128">
            <v>71</v>
          </cell>
          <cell r="BC128">
            <v>5.95</v>
          </cell>
          <cell r="BD128">
            <v>5.15</v>
          </cell>
          <cell r="BE128">
            <v>0.15</v>
          </cell>
          <cell r="BF128">
            <v>142</v>
          </cell>
          <cell r="BG128">
            <v>11.9</v>
          </cell>
          <cell r="BH128">
            <v>10.3</v>
          </cell>
          <cell r="BI128">
            <v>0.3</v>
          </cell>
          <cell r="BJ128" t="str">
            <v>Blanc D'Œuf</v>
          </cell>
          <cell r="BK128">
            <v>30</v>
          </cell>
          <cell r="BL128">
            <v>22.8</v>
          </cell>
          <cell r="BM128">
            <v>4.95</v>
          </cell>
          <cell r="BN128">
            <v>0.03</v>
          </cell>
          <cell r="BO128">
            <v>0.48</v>
          </cell>
          <cell r="BP128">
            <v>76</v>
          </cell>
          <cell r="BQ128">
            <v>16.5</v>
          </cell>
          <cell r="BR128">
            <v>0.1</v>
          </cell>
          <cell r="BS128">
            <v>1.6</v>
          </cell>
          <cell r="BT128" t="str">
            <v>Huile D'Olive</v>
          </cell>
          <cell r="BU128">
            <v>10</v>
          </cell>
          <cell r="BV128">
            <v>80.900000000000006</v>
          </cell>
          <cell r="BW128">
            <v>0</v>
          </cell>
          <cell r="BX128">
            <v>8.99</v>
          </cell>
          <cell r="BY128">
            <v>0</v>
          </cell>
          <cell r="BZ128">
            <v>809</v>
          </cell>
          <cell r="CA128">
            <v>0</v>
          </cell>
          <cell r="CB128">
            <v>89.9</v>
          </cell>
          <cell r="CC128">
            <v>0</v>
          </cell>
          <cell r="CD128" t="str">
            <v>Gruyère</v>
          </cell>
          <cell r="CE128">
            <v>20</v>
          </cell>
          <cell r="CF128">
            <v>79.8</v>
          </cell>
          <cell r="CG128">
            <v>5.4</v>
          </cell>
          <cell r="CH128">
            <v>6.4</v>
          </cell>
          <cell r="CI128">
            <v>0</v>
          </cell>
          <cell r="CJ128">
            <v>399</v>
          </cell>
          <cell r="CK128">
            <v>27</v>
          </cell>
          <cell r="CL128">
            <v>32</v>
          </cell>
          <cell r="CM128">
            <v>0</v>
          </cell>
          <cell r="CN128" t="str">
            <v>Epices: Piment De Cayenne Poivre Et</v>
          </cell>
          <cell r="CP128">
            <v>0</v>
          </cell>
          <cell r="CQ128">
            <v>0</v>
          </cell>
          <cell r="CR128">
            <v>0</v>
          </cell>
          <cell r="CS128">
            <v>0</v>
          </cell>
          <cell r="CT128">
            <v>0</v>
          </cell>
          <cell r="CU128">
            <v>0</v>
          </cell>
          <cell r="CV128">
            <v>0</v>
          </cell>
          <cell r="CW128">
            <v>0</v>
          </cell>
          <cell r="CX128" t="str">
            <v>Herbes De Ton Choix À Volonté</v>
          </cell>
          <cell r="CZ128">
            <v>0</v>
          </cell>
          <cell r="DA128">
            <v>0</v>
          </cell>
          <cell r="DB128">
            <v>0</v>
          </cell>
          <cell r="DC128">
            <v>0</v>
          </cell>
          <cell r="DD128">
            <v>0</v>
          </cell>
          <cell r="DE128">
            <v>0</v>
          </cell>
          <cell r="DF128">
            <v>0</v>
          </cell>
          <cell r="DG128">
            <v>0</v>
          </cell>
          <cell r="DH128" t="str">
            <v/>
          </cell>
          <cell r="DJ128">
            <v>0</v>
          </cell>
          <cell r="DK128">
            <v>0</v>
          </cell>
          <cell r="DL128">
            <v>0</v>
          </cell>
          <cell r="DM128">
            <v>0</v>
          </cell>
          <cell r="DN128">
            <v>0</v>
          </cell>
          <cell r="DO128">
            <v>0</v>
          </cell>
          <cell r="DP128">
            <v>0</v>
          </cell>
          <cell r="DQ128">
            <v>0</v>
          </cell>
          <cell r="DR128" t="str">
            <v/>
          </cell>
          <cell r="DT128">
            <v>0</v>
          </cell>
          <cell r="DU128">
            <v>0</v>
          </cell>
          <cell r="DV128">
            <v>0</v>
          </cell>
          <cell r="DW128">
            <v>0</v>
          </cell>
          <cell r="DX128">
            <v>0</v>
          </cell>
          <cell r="DY128">
            <v>0</v>
          </cell>
          <cell r="DZ128">
            <v>0</v>
          </cell>
          <cell r="EA128">
            <v>0</v>
          </cell>
          <cell r="EB128" t="str">
            <v/>
          </cell>
          <cell r="ED128">
            <v>0</v>
          </cell>
          <cell r="EE128">
            <v>0</v>
          </cell>
          <cell r="EF128">
            <v>0</v>
          </cell>
          <cell r="EG128">
            <v>0</v>
          </cell>
          <cell r="EH128">
            <v>0</v>
          </cell>
          <cell r="EI128">
            <v>0</v>
          </cell>
          <cell r="EJ128">
            <v>0</v>
          </cell>
          <cell r="EK128">
            <v>0</v>
          </cell>
          <cell r="EL128" t="str">
            <v/>
          </cell>
          <cell r="EN128">
            <v>0</v>
          </cell>
          <cell r="EO128">
            <v>0</v>
          </cell>
          <cell r="EP128">
            <v>0</v>
          </cell>
          <cell r="EQ128">
            <v>0</v>
          </cell>
          <cell r="ER128">
            <v>0</v>
          </cell>
          <cell r="ES128">
            <v>0</v>
          </cell>
          <cell r="ET128">
            <v>0</v>
          </cell>
          <cell r="EU128">
            <v>0</v>
          </cell>
          <cell r="EV128" t="str">
            <v/>
          </cell>
          <cell r="EX128">
            <v>0</v>
          </cell>
          <cell r="EY128">
            <v>0</v>
          </cell>
          <cell r="EZ128">
            <v>0</v>
          </cell>
          <cell r="FA128">
            <v>0</v>
          </cell>
          <cell r="FB128">
            <v>0</v>
          </cell>
          <cell r="FC128">
            <v>0</v>
          </cell>
          <cell r="FD128">
            <v>0</v>
          </cell>
          <cell r="FE128">
            <v>0</v>
          </cell>
          <cell r="FF128" t="str">
            <v/>
          </cell>
          <cell r="FH128">
            <v>0</v>
          </cell>
          <cell r="FI128">
            <v>0</v>
          </cell>
          <cell r="FJ128">
            <v>0</v>
          </cell>
          <cell r="FK128">
            <v>0</v>
          </cell>
          <cell r="FL128">
            <v>0</v>
          </cell>
          <cell r="FM128">
            <v>0</v>
          </cell>
          <cell r="FN128">
            <v>0</v>
          </cell>
          <cell r="FO128">
            <v>0</v>
          </cell>
          <cell r="FR128">
            <v>0</v>
          </cell>
          <cell r="FS128">
            <v>0</v>
          </cell>
          <cell r="FT128">
            <v>0</v>
          </cell>
          <cell r="FU128">
            <v>0</v>
          </cell>
          <cell r="FV128">
            <v>0</v>
          </cell>
          <cell r="FW128">
            <v>0</v>
          </cell>
          <cell r="FX128">
            <v>0</v>
          </cell>
          <cell r="FY128">
            <v>0</v>
          </cell>
          <cell r="GB128">
            <v>0</v>
          </cell>
          <cell r="GC128">
            <v>0</v>
          </cell>
          <cell r="GD128">
            <v>0</v>
          </cell>
          <cell r="GE128">
            <v>0</v>
          </cell>
          <cell r="GF128">
            <v>0</v>
          </cell>
          <cell r="GG128">
            <v>0</v>
          </cell>
          <cell r="GH128">
            <v>0</v>
          </cell>
          <cell r="GI128">
            <v>0</v>
          </cell>
          <cell r="GL128">
            <v>0</v>
          </cell>
          <cell r="GM128">
            <v>0</v>
          </cell>
          <cell r="GN128">
            <v>0</v>
          </cell>
          <cell r="GO128">
            <v>0</v>
          </cell>
          <cell r="GP128">
            <v>0</v>
          </cell>
          <cell r="GQ128">
            <v>0</v>
          </cell>
          <cell r="GR128">
            <v>0</v>
          </cell>
          <cell r="GS128">
            <v>0</v>
          </cell>
          <cell r="GU128" t="str">
            <v>Croquettes De Légumes Sans Farine</v>
          </cell>
        </row>
        <row r="129">
          <cell r="E129" t="str">
            <v xml:space="preserve">Crousti Muesli À La Mangue </v>
          </cell>
          <cell r="F129" t="str">
            <v xml:space="preserve">Dresser le fromage blanc et la mangue dans un bol
Répartir dessus le muesli et le miel. </v>
          </cell>
          <cell r="H129">
            <v>262.10000000000002</v>
          </cell>
          <cell r="I129">
            <v>10.65</v>
          </cell>
          <cell r="J129">
            <v>4.6500000000000004</v>
          </cell>
          <cell r="K129">
            <v>42.5</v>
          </cell>
          <cell r="L129" t="str">
            <v>Blanc battu</v>
          </cell>
          <cell r="M129">
            <v>100</v>
          </cell>
          <cell r="N129">
            <v>43</v>
          </cell>
          <cell r="O129">
            <v>7.6</v>
          </cell>
          <cell r="P129">
            <v>0.1</v>
          </cell>
          <cell r="Q129">
            <v>2.9</v>
          </cell>
          <cell r="R129">
            <v>43</v>
          </cell>
          <cell r="S129">
            <v>7.6</v>
          </cell>
          <cell r="T129">
            <v>0.1</v>
          </cell>
          <cell r="U129">
            <v>2.9</v>
          </cell>
          <cell r="V129" t="str">
            <v>Mangue</v>
          </cell>
          <cell r="W129">
            <v>150</v>
          </cell>
          <cell r="X129">
            <v>93</v>
          </cell>
          <cell r="Y129">
            <v>0.9</v>
          </cell>
          <cell r="Z129">
            <v>0.3</v>
          </cell>
          <cell r="AA129">
            <v>20.100000000000001</v>
          </cell>
          <cell r="AB129">
            <v>62</v>
          </cell>
          <cell r="AC129">
            <v>0.6</v>
          </cell>
          <cell r="AD129">
            <v>0.2</v>
          </cell>
          <cell r="AE129">
            <v>13.4</v>
          </cell>
          <cell r="AF129" t="str">
            <v>Muesli</v>
          </cell>
          <cell r="AG129">
            <v>25</v>
          </cell>
          <cell r="AH129">
            <v>110</v>
          </cell>
          <cell r="AI129">
            <v>2.125</v>
          </cell>
          <cell r="AJ129">
            <v>4.25</v>
          </cell>
          <cell r="AK129">
            <v>15.5</v>
          </cell>
          <cell r="AL129">
            <v>440</v>
          </cell>
          <cell r="AM129">
            <v>8.5</v>
          </cell>
          <cell r="AN129">
            <v>17</v>
          </cell>
          <cell r="AO129">
            <v>62</v>
          </cell>
          <cell r="AP129" t="str">
            <v>Miel</v>
          </cell>
          <cell r="AQ129">
            <v>5</v>
          </cell>
          <cell r="AR129">
            <v>16.100000000000001</v>
          </cell>
          <cell r="AS129">
            <v>2.5000000000000001E-2</v>
          </cell>
          <cell r="AT129">
            <v>0</v>
          </cell>
          <cell r="AU129">
            <v>4</v>
          </cell>
          <cell r="AV129">
            <v>322</v>
          </cell>
          <cell r="AW129">
            <v>0.5</v>
          </cell>
          <cell r="AX129">
            <v>0</v>
          </cell>
          <cell r="AY129">
            <v>80</v>
          </cell>
          <cell r="AZ129" t="str">
            <v/>
          </cell>
          <cell r="BB129">
            <v>0</v>
          </cell>
          <cell r="BC129">
            <v>0</v>
          </cell>
          <cell r="BD129">
            <v>0</v>
          </cell>
          <cell r="BE129">
            <v>0</v>
          </cell>
          <cell r="BF129">
            <v>0</v>
          </cell>
          <cell r="BG129">
            <v>0</v>
          </cell>
          <cell r="BH129">
            <v>0</v>
          </cell>
          <cell r="BI129">
            <v>0</v>
          </cell>
          <cell r="BJ129" t="str">
            <v/>
          </cell>
          <cell r="BL129">
            <v>0</v>
          </cell>
          <cell r="BM129">
            <v>0</v>
          </cell>
          <cell r="BN129">
            <v>0</v>
          </cell>
          <cell r="BO129">
            <v>0</v>
          </cell>
          <cell r="BP129">
            <v>0</v>
          </cell>
          <cell r="BQ129">
            <v>0</v>
          </cell>
          <cell r="BR129">
            <v>0</v>
          </cell>
          <cell r="BS129">
            <v>0</v>
          </cell>
          <cell r="BT129" t="str">
            <v/>
          </cell>
          <cell r="BV129">
            <v>0</v>
          </cell>
          <cell r="BW129">
            <v>0</v>
          </cell>
          <cell r="BX129">
            <v>0</v>
          </cell>
          <cell r="BY129">
            <v>0</v>
          </cell>
          <cell r="BZ129">
            <v>0</v>
          </cell>
          <cell r="CA129">
            <v>0</v>
          </cell>
          <cell r="CB129">
            <v>0</v>
          </cell>
          <cell r="CC129">
            <v>0</v>
          </cell>
          <cell r="CD129" t="str">
            <v/>
          </cell>
          <cell r="CF129">
            <v>0</v>
          </cell>
          <cell r="CG129">
            <v>0</v>
          </cell>
          <cell r="CH129">
            <v>0</v>
          </cell>
          <cell r="CI129">
            <v>0</v>
          </cell>
          <cell r="CJ129">
            <v>0</v>
          </cell>
          <cell r="CK129">
            <v>0</v>
          </cell>
          <cell r="CL129">
            <v>0</v>
          </cell>
          <cell r="CM129">
            <v>0</v>
          </cell>
          <cell r="CN129" t="str">
            <v/>
          </cell>
          <cell r="CP129">
            <v>0</v>
          </cell>
          <cell r="CQ129">
            <v>0</v>
          </cell>
          <cell r="CR129">
            <v>0</v>
          </cell>
          <cell r="CS129">
            <v>0</v>
          </cell>
          <cell r="CT129">
            <v>0</v>
          </cell>
          <cell r="CU129">
            <v>0</v>
          </cell>
          <cell r="CV129">
            <v>0</v>
          </cell>
          <cell r="CW129">
            <v>0</v>
          </cell>
          <cell r="CX129" t="str">
            <v/>
          </cell>
          <cell r="CZ129">
            <v>0</v>
          </cell>
          <cell r="DA129">
            <v>0</v>
          </cell>
          <cell r="DB129">
            <v>0</v>
          </cell>
          <cell r="DC129">
            <v>0</v>
          </cell>
          <cell r="DD129">
            <v>0</v>
          </cell>
          <cell r="DE129">
            <v>0</v>
          </cell>
          <cell r="DF129">
            <v>0</v>
          </cell>
          <cell r="DG129">
            <v>0</v>
          </cell>
          <cell r="DH129" t="str">
            <v/>
          </cell>
          <cell r="DJ129">
            <v>0</v>
          </cell>
          <cell r="DK129">
            <v>0</v>
          </cell>
          <cell r="DL129">
            <v>0</v>
          </cell>
          <cell r="DM129">
            <v>0</v>
          </cell>
          <cell r="DN129">
            <v>0</v>
          </cell>
          <cell r="DO129">
            <v>0</v>
          </cell>
          <cell r="DP129">
            <v>0</v>
          </cell>
          <cell r="DQ129">
            <v>0</v>
          </cell>
          <cell r="DR129" t="str">
            <v/>
          </cell>
          <cell r="DT129">
            <v>0</v>
          </cell>
          <cell r="DU129">
            <v>0</v>
          </cell>
          <cell r="DV129">
            <v>0</v>
          </cell>
          <cell r="DW129">
            <v>0</v>
          </cell>
          <cell r="DX129">
            <v>0</v>
          </cell>
          <cell r="DY129">
            <v>0</v>
          </cell>
          <cell r="DZ129">
            <v>0</v>
          </cell>
          <cell r="EA129">
            <v>0</v>
          </cell>
          <cell r="EB129" t="str">
            <v/>
          </cell>
          <cell r="ED129">
            <v>0</v>
          </cell>
          <cell r="EE129">
            <v>0</v>
          </cell>
          <cell r="EF129">
            <v>0</v>
          </cell>
          <cell r="EG129">
            <v>0</v>
          </cell>
          <cell r="EH129">
            <v>0</v>
          </cell>
          <cell r="EI129">
            <v>0</v>
          </cell>
          <cell r="EJ129">
            <v>0</v>
          </cell>
          <cell r="EK129">
            <v>0</v>
          </cell>
          <cell r="EL129" t="str">
            <v/>
          </cell>
          <cell r="EN129">
            <v>0</v>
          </cell>
          <cell r="EO129">
            <v>0</v>
          </cell>
          <cell r="EP129">
            <v>0</v>
          </cell>
          <cell r="EQ129">
            <v>0</v>
          </cell>
          <cell r="ER129">
            <v>0</v>
          </cell>
          <cell r="ES129">
            <v>0</v>
          </cell>
          <cell r="ET129">
            <v>0</v>
          </cell>
          <cell r="EU129">
            <v>0</v>
          </cell>
          <cell r="EV129" t="str">
            <v/>
          </cell>
          <cell r="EX129">
            <v>0</v>
          </cell>
          <cell r="EY129">
            <v>0</v>
          </cell>
          <cell r="EZ129">
            <v>0</v>
          </cell>
          <cell r="FA129">
            <v>0</v>
          </cell>
          <cell r="FB129">
            <v>0</v>
          </cell>
          <cell r="FC129">
            <v>0</v>
          </cell>
          <cell r="FD129">
            <v>0</v>
          </cell>
          <cell r="FE129">
            <v>0</v>
          </cell>
          <cell r="FF129" t="str">
            <v/>
          </cell>
          <cell r="FH129">
            <v>0</v>
          </cell>
          <cell r="FI129">
            <v>0</v>
          </cell>
          <cell r="FJ129">
            <v>0</v>
          </cell>
          <cell r="FK129">
            <v>0</v>
          </cell>
          <cell r="FL129">
            <v>0</v>
          </cell>
          <cell r="FM129">
            <v>0</v>
          </cell>
          <cell r="FN129">
            <v>0</v>
          </cell>
          <cell r="FO129">
            <v>0</v>
          </cell>
          <cell r="FR129">
            <v>0</v>
          </cell>
          <cell r="FS129">
            <v>0</v>
          </cell>
          <cell r="FT129">
            <v>0</v>
          </cell>
          <cell r="FU129">
            <v>0</v>
          </cell>
          <cell r="FV129">
            <v>0</v>
          </cell>
          <cell r="FW129">
            <v>0</v>
          </cell>
          <cell r="FX129">
            <v>0</v>
          </cell>
          <cell r="FY129">
            <v>0</v>
          </cell>
          <cell r="GB129">
            <v>0</v>
          </cell>
          <cell r="GC129">
            <v>0</v>
          </cell>
          <cell r="GD129">
            <v>0</v>
          </cell>
          <cell r="GE129">
            <v>0</v>
          </cell>
          <cell r="GF129">
            <v>0</v>
          </cell>
          <cell r="GG129">
            <v>0</v>
          </cell>
          <cell r="GH129">
            <v>0</v>
          </cell>
          <cell r="GI129">
            <v>0</v>
          </cell>
          <cell r="GL129">
            <v>0</v>
          </cell>
          <cell r="GM129">
            <v>0</v>
          </cell>
          <cell r="GN129">
            <v>0</v>
          </cell>
          <cell r="GO129">
            <v>0</v>
          </cell>
          <cell r="GP129">
            <v>0</v>
          </cell>
          <cell r="GQ129">
            <v>0</v>
          </cell>
          <cell r="GR129">
            <v>0</v>
          </cell>
          <cell r="GS129">
            <v>0</v>
          </cell>
          <cell r="GU129" t="str">
            <v xml:space="preserve">Crousti Muesli À La Mangue </v>
          </cell>
        </row>
        <row r="130">
          <cell r="E130" t="str">
            <v>Croûtes Aux Fromages De Chèvre Et Tomates</v>
          </cell>
          <cell r="F130" t="str">
            <v>Préparez les œufs en œufs brouillés avec sel et poivre. 
Réservez la préparation. 
Coupez les tomates soient en tranche soit en dés. 
Montez la préparation dans un moule allant au four: une tranche de pain, puis la moitié des œufs. 
Puis les tomates, puis le chavroux.  min au four à 180/200 degrés. 
Si trop de tomates pour les tranches: gardez les de coté pour accompagnez les croûtes.</v>
          </cell>
          <cell r="H130">
            <v>688.45</v>
          </cell>
          <cell r="I130">
            <v>35.200000000000003</v>
          </cell>
          <cell r="J130">
            <v>45.094999999999999</v>
          </cell>
          <cell r="K130">
            <v>9.75</v>
          </cell>
          <cell r="L130" t="str">
            <v>Pain Protéiné</v>
          </cell>
          <cell r="M130">
            <v>100</v>
          </cell>
          <cell r="N130">
            <v>289</v>
          </cell>
          <cell r="O130">
            <v>11</v>
          </cell>
          <cell r="P130">
            <v>15</v>
          </cell>
          <cell r="Q130">
            <v>6</v>
          </cell>
          <cell r="R130">
            <v>289</v>
          </cell>
          <cell r="S130">
            <v>11</v>
          </cell>
          <cell r="T130">
            <v>15</v>
          </cell>
          <cell r="U130">
            <v>6</v>
          </cell>
          <cell r="V130" t="str">
            <v>Chavroux Tranches</v>
          </cell>
          <cell r="W130">
            <v>50</v>
          </cell>
          <cell r="X130">
            <v>196</v>
          </cell>
          <cell r="Y130">
            <v>11.5</v>
          </cell>
          <cell r="Z130">
            <v>15</v>
          </cell>
          <cell r="AA130">
            <v>0.25</v>
          </cell>
          <cell r="AB130">
            <v>392</v>
          </cell>
          <cell r="AC130">
            <v>23</v>
          </cell>
          <cell r="AD130">
            <v>30</v>
          </cell>
          <cell r="AE130">
            <v>0.5</v>
          </cell>
          <cell r="AF130" t="str">
            <v>Tomate</v>
          </cell>
          <cell r="AG130">
            <v>100</v>
          </cell>
          <cell r="AH130">
            <v>21</v>
          </cell>
          <cell r="AI130">
            <v>0.8</v>
          </cell>
          <cell r="AJ130">
            <v>0.3</v>
          </cell>
          <cell r="AK130">
            <v>3.2</v>
          </cell>
          <cell r="AL130">
            <v>21</v>
          </cell>
          <cell r="AM130">
            <v>0.8</v>
          </cell>
          <cell r="AN130">
            <v>0.3</v>
          </cell>
          <cell r="AO130">
            <v>3.2</v>
          </cell>
          <cell r="AP130" t="str">
            <v xml:space="preserve">Herbes   </v>
          </cell>
          <cell r="AR130">
            <v>0</v>
          </cell>
          <cell r="AS130">
            <v>0</v>
          </cell>
          <cell r="AT130">
            <v>0</v>
          </cell>
          <cell r="AU130">
            <v>0</v>
          </cell>
          <cell r="AV130">
            <v>0</v>
          </cell>
          <cell r="AW130">
            <v>0</v>
          </cell>
          <cell r="AX130">
            <v>0</v>
          </cell>
          <cell r="AY130">
            <v>0</v>
          </cell>
          <cell r="AZ130" t="str">
            <v>Œuf</v>
          </cell>
          <cell r="BA130">
            <v>100</v>
          </cell>
          <cell r="BB130">
            <v>142</v>
          </cell>
          <cell r="BC130">
            <v>11.9</v>
          </cell>
          <cell r="BD130">
            <v>10.3</v>
          </cell>
          <cell r="BE130">
            <v>0.3</v>
          </cell>
          <cell r="BF130">
            <v>142</v>
          </cell>
          <cell r="BG130">
            <v>11.9</v>
          </cell>
          <cell r="BH130">
            <v>10.3</v>
          </cell>
          <cell r="BI130">
            <v>0.3</v>
          </cell>
          <cell r="BJ130" t="str">
            <v>Sel &amp; Poivre</v>
          </cell>
          <cell r="BL130">
            <v>0</v>
          </cell>
          <cell r="BM130">
            <v>0</v>
          </cell>
          <cell r="BN130">
            <v>0</v>
          </cell>
          <cell r="BO130">
            <v>0</v>
          </cell>
          <cell r="BP130">
            <v>0</v>
          </cell>
          <cell r="BQ130">
            <v>0</v>
          </cell>
          <cell r="BR130">
            <v>0</v>
          </cell>
          <cell r="BS130">
            <v>0</v>
          </cell>
          <cell r="BT130" t="str">
            <v>Huile D'Olive</v>
          </cell>
          <cell r="BU130">
            <v>5</v>
          </cell>
          <cell r="BV130">
            <v>40.450000000000003</v>
          </cell>
          <cell r="BW130">
            <v>0</v>
          </cell>
          <cell r="BX130">
            <v>4.4950000000000001</v>
          </cell>
          <cell r="BY130">
            <v>0</v>
          </cell>
          <cell r="BZ130">
            <v>809</v>
          </cell>
          <cell r="CA130">
            <v>0</v>
          </cell>
          <cell r="CB130">
            <v>89.9</v>
          </cell>
          <cell r="CC130">
            <v>0</v>
          </cell>
          <cell r="CD130" t="str">
            <v/>
          </cell>
          <cell r="CF130">
            <v>0</v>
          </cell>
          <cell r="CG130">
            <v>0</v>
          </cell>
          <cell r="CH130">
            <v>0</v>
          </cell>
          <cell r="CI130">
            <v>0</v>
          </cell>
          <cell r="CJ130">
            <v>0</v>
          </cell>
          <cell r="CK130">
            <v>0</v>
          </cell>
          <cell r="CL130">
            <v>0</v>
          </cell>
          <cell r="CM130">
            <v>0</v>
          </cell>
          <cell r="CN130" t="str">
            <v/>
          </cell>
          <cell r="CP130">
            <v>0</v>
          </cell>
          <cell r="CQ130">
            <v>0</v>
          </cell>
          <cell r="CR130">
            <v>0</v>
          </cell>
          <cell r="CS130">
            <v>0</v>
          </cell>
          <cell r="CT130">
            <v>0</v>
          </cell>
          <cell r="CU130">
            <v>0</v>
          </cell>
          <cell r="CV130">
            <v>0</v>
          </cell>
          <cell r="CW130">
            <v>0</v>
          </cell>
          <cell r="CX130" t="str">
            <v/>
          </cell>
          <cell r="CZ130">
            <v>0</v>
          </cell>
          <cell r="DA130">
            <v>0</v>
          </cell>
          <cell r="DB130">
            <v>0</v>
          </cell>
          <cell r="DC130">
            <v>0</v>
          </cell>
          <cell r="DD130">
            <v>0</v>
          </cell>
          <cell r="DE130">
            <v>0</v>
          </cell>
          <cell r="DF130">
            <v>0</v>
          </cell>
          <cell r="DG130">
            <v>0</v>
          </cell>
          <cell r="DH130" t="str">
            <v/>
          </cell>
          <cell r="DJ130">
            <v>0</v>
          </cell>
          <cell r="DK130">
            <v>0</v>
          </cell>
          <cell r="DL130">
            <v>0</v>
          </cell>
          <cell r="DM130">
            <v>0</v>
          </cell>
          <cell r="DN130">
            <v>0</v>
          </cell>
          <cell r="DO130">
            <v>0</v>
          </cell>
          <cell r="DP130">
            <v>0</v>
          </cell>
          <cell r="DQ130">
            <v>0</v>
          </cell>
          <cell r="DR130" t="str">
            <v/>
          </cell>
          <cell r="DT130">
            <v>0</v>
          </cell>
          <cell r="DU130">
            <v>0</v>
          </cell>
          <cell r="DV130">
            <v>0</v>
          </cell>
          <cell r="DW130">
            <v>0</v>
          </cell>
          <cell r="DX130">
            <v>0</v>
          </cell>
          <cell r="DY130">
            <v>0</v>
          </cell>
          <cell r="DZ130">
            <v>0</v>
          </cell>
          <cell r="EA130">
            <v>0</v>
          </cell>
          <cell r="EB130" t="str">
            <v/>
          </cell>
          <cell r="ED130">
            <v>0</v>
          </cell>
          <cell r="EE130">
            <v>0</v>
          </cell>
          <cell r="EF130">
            <v>0</v>
          </cell>
          <cell r="EG130">
            <v>0</v>
          </cell>
          <cell r="EH130">
            <v>0</v>
          </cell>
          <cell r="EI130">
            <v>0</v>
          </cell>
          <cell r="EJ130">
            <v>0</v>
          </cell>
          <cell r="EK130">
            <v>0</v>
          </cell>
          <cell r="EL130" t="str">
            <v/>
          </cell>
          <cell r="EN130">
            <v>0</v>
          </cell>
          <cell r="EO130">
            <v>0</v>
          </cell>
          <cell r="EP130">
            <v>0</v>
          </cell>
          <cell r="EQ130">
            <v>0</v>
          </cell>
          <cell r="ER130">
            <v>0</v>
          </cell>
          <cell r="ES130">
            <v>0</v>
          </cell>
          <cell r="ET130">
            <v>0</v>
          </cell>
          <cell r="EU130">
            <v>0</v>
          </cell>
          <cell r="EV130" t="str">
            <v/>
          </cell>
          <cell r="EX130">
            <v>0</v>
          </cell>
          <cell r="EY130">
            <v>0</v>
          </cell>
          <cell r="EZ130">
            <v>0</v>
          </cell>
          <cell r="FA130">
            <v>0</v>
          </cell>
          <cell r="FB130">
            <v>0</v>
          </cell>
          <cell r="FC130">
            <v>0</v>
          </cell>
          <cell r="FD130">
            <v>0</v>
          </cell>
          <cell r="FE130">
            <v>0</v>
          </cell>
          <cell r="FF130" t="str">
            <v/>
          </cell>
          <cell r="FH130">
            <v>0</v>
          </cell>
          <cell r="FI130">
            <v>0</v>
          </cell>
          <cell r="FJ130">
            <v>0</v>
          </cell>
          <cell r="FK130">
            <v>0</v>
          </cell>
          <cell r="FL130">
            <v>0</v>
          </cell>
          <cell r="FM130">
            <v>0</v>
          </cell>
          <cell r="FN130">
            <v>0</v>
          </cell>
          <cell r="FO130">
            <v>0</v>
          </cell>
          <cell r="FR130">
            <v>0</v>
          </cell>
          <cell r="FS130">
            <v>0</v>
          </cell>
          <cell r="FT130">
            <v>0</v>
          </cell>
          <cell r="FU130">
            <v>0</v>
          </cell>
          <cell r="FV130">
            <v>0</v>
          </cell>
          <cell r="FW130">
            <v>0</v>
          </cell>
          <cell r="FX130">
            <v>0</v>
          </cell>
          <cell r="FY130">
            <v>0</v>
          </cell>
          <cell r="GB130">
            <v>0</v>
          </cell>
          <cell r="GC130">
            <v>0</v>
          </cell>
          <cell r="GD130">
            <v>0</v>
          </cell>
          <cell r="GE130">
            <v>0</v>
          </cell>
          <cell r="GF130">
            <v>0</v>
          </cell>
          <cell r="GG130">
            <v>0</v>
          </cell>
          <cell r="GH130">
            <v>0</v>
          </cell>
          <cell r="GI130">
            <v>0</v>
          </cell>
          <cell r="GL130">
            <v>0</v>
          </cell>
          <cell r="GM130">
            <v>0</v>
          </cell>
          <cell r="GN130">
            <v>0</v>
          </cell>
          <cell r="GO130">
            <v>0</v>
          </cell>
          <cell r="GP130">
            <v>0</v>
          </cell>
          <cell r="GQ130">
            <v>0</v>
          </cell>
          <cell r="GR130">
            <v>0</v>
          </cell>
          <cell r="GS130">
            <v>0</v>
          </cell>
          <cell r="GU130" t="str">
            <v>Croûtes Aux Fromages De Chèvre Et Tomates</v>
          </cell>
        </row>
        <row r="131">
          <cell r="E131" t="str">
            <v xml:space="preserve">Crumble De Myrtilles À L’Avoine </v>
          </cell>
          <cell r="F131" t="str">
            <v xml:space="preserve">Pour faire le crumble, mélangez les flocons d’avoine, les amandes, le sirop d’érable et l’huile ensemble. Ajoutez une petite pincée de fleur de sel.
Déposez les myrtilles dans un plat allant au four et parsemez-les de crumble.
Enfournez le tout une trentaine de minutes à 180°.
</v>
          </cell>
          <cell r="H131">
            <v>202.4</v>
          </cell>
          <cell r="I131">
            <v>5.18</v>
          </cell>
          <cell r="J131">
            <v>6.79</v>
          </cell>
          <cell r="K131">
            <v>27.58</v>
          </cell>
          <cell r="L131" t="str">
            <v>Myrtille</v>
          </cell>
          <cell r="M131">
            <v>60</v>
          </cell>
          <cell r="N131">
            <v>34.799999999999997</v>
          </cell>
          <cell r="O131">
            <v>0.36</v>
          </cell>
          <cell r="P131">
            <v>0.3</v>
          </cell>
          <cell r="Q131">
            <v>6.78</v>
          </cell>
          <cell r="R131">
            <v>58</v>
          </cell>
          <cell r="S131">
            <v>0.6</v>
          </cell>
          <cell r="T131">
            <v>0.5</v>
          </cell>
          <cell r="U131">
            <v>11.3</v>
          </cell>
          <cell r="V131" t="str">
            <v xml:space="preserve">Flocons D’Avoine </v>
          </cell>
          <cell r="W131">
            <v>20</v>
          </cell>
          <cell r="X131">
            <v>74.400000000000006</v>
          </cell>
          <cell r="Y131">
            <v>2.7</v>
          </cell>
          <cell r="Z131">
            <v>1.5</v>
          </cell>
          <cell r="AA131">
            <v>11.5</v>
          </cell>
          <cell r="AB131">
            <v>372</v>
          </cell>
          <cell r="AC131">
            <v>13.5</v>
          </cell>
          <cell r="AD131">
            <v>7.5</v>
          </cell>
          <cell r="AE131">
            <v>57.5</v>
          </cell>
          <cell r="AF131" t="str">
            <v>Amande</v>
          </cell>
          <cell r="AG131">
            <v>10</v>
          </cell>
          <cell r="AH131">
            <v>57.6</v>
          </cell>
          <cell r="AI131">
            <v>2.12</v>
          </cell>
          <cell r="AJ131">
            <v>4.99</v>
          </cell>
          <cell r="AK131">
            <v>0.4</v>
          </cell>
          <cell r="AL131">
            <v>576</v>
          </cell>
          <cell r="AM131">
            <v>21.2</v>
          </cell>
          <cell r="AN131">
            <v>49.9</v>
          </cell>
          <cell r="AO131">
            <v>4</v>
          </cell>
          <cell r="AP131" t="str">
            <v>Sirop D'Érable</v>
          </cell>
          <cell r="AQ131">
            <v>10</v>
          </cell>
          <cell r="AR131">
            <v>35.6</v>
          </cell>
          <cell r="AS131">
            <v>0</v>
          </cell>
          <cell r="AT131">
            <v>0</v>
          </cell>
          <cell r="AU131">
            <v>8.9</v>
          </cell>
          <cell r="AV131">
            <v>356</v>
          </cell>
          <cell r="AW131">
            <v>0</v>
          </cell>
          <cell r="AX131">
            <v>0</v>
          </cell>
          <cell r="AY131">
            <v>89</v>
          </cell>
          <cell r="AZ131" t="str">
            <v/>
          </cell>
          <cell r="BB131">
            <v>0</v>
          </cell>
          <cell r="BC131">
            <v>0</v>
          </cell>
          <cell r="BD131">
            <v>0</v>
          </cell>
          <cell r="BE131">
            <v>0</v>
          </cell>
          <cell r="BF131">
            <v>0</v>
          </cell>
          <cell r="BG131">
            <v>0</v>
          </cell>
          <cell r="BH131">
            <v>0</v>
          </cell>
          <cell r="BI131">
            <v>0</v>
          </cell>
          <cell r="BJ131" t="str">
            <v/>
          </cell>
          <cell r="BL131">
            <v>0</v>
          </cell>
          <cell r="BM131">
            <v>0</v>
          </cell>
          <cell r="BN131">
            <v>0</v>
          </cell>
          <cell r="BO131">
            <v>0</v>
          </cell>
          <cell r="BP131">
            <v>0</v>
          </cell>
          <cell r="BQ131">
            <v>0</v>
          </cell>
          <cell r="BR131">
            <v>0</v>
          </cell>
          <cell r="BS131">
            <v>0</v>
          </cell>
          <cell r="BT131" t="str">
            <v/>
          </cell>
          <cell r="BV131">
            <v>0</v>
          </cell>
          <cell r="BW131">
            <v>0</v>
          </cell>
          <cell r="BX131">
            <v>0</v>
          </cell>
          <cell r="BY131">
            <v>0</v>
          </cell>
          <cell r="BZ131">
            <v>0</v>
          </cell>
          <cell r="CA131">
            <v>0</v>
          </cell>
          <cell r="CB131">
            <v>0</v>
          </cell>
          <cell r="CC131">
            <v>0</v>
          </cell>
          <cell r="CD131" t="str">
            <v/>
          </cell>
          <cell r="CF131">
            <v>0</v>
          </cell>
          <cell r="CG131">
            <v>0</v>
          </cell>
          <cell r="CH131">
            <v>0</v>
          </cell>
          <cell r="CI131">
            <v>0</v>
          </cell>
          <cell r="CJ131">
            <v>0</v>
          </cell>
          <cell r="CK131">
            <v>0</v>
          </cell>
          <cell r="CL131">
            <v>0</v>
          </cell>
          <cell r="CM131">
            <v>0</v>
          </cell>
          <cell r="CN131" t="str">
            <v/>
          </cell>
          <cell r="CP131">
            <v>0</v>
          </cell>
          <cell r="CQ131">
            <v>0</v>
          </cell>
          <cell r="CR131">
            <v>0</v>
          </cell>
          <cell r="CS131">
            <v>0</v>
          </cell>
          <cell r="CT131">
            <v>0</v>
          </cell>
          <cell r="CU131">
            <v>0</v>
          </cell>
          <cell r="CV131">
            <v>0</v>
          </cell>
          <cell r="CW131">
            <v>0</v>
          </cell>
          <cell r="CX131" t="str">
            <v/>
          </cell>
          <cell r="CZ131">
            <v>0</v>
          </cell>
          <cell r="DA131">
            <v>0</v>
          </cell>
          <cell r="DB131">
            <v>0</v>
          </cell>
          <cell r="DC131">
            <v>0</v>
          </cell>
          <cell r="DD131">
            <v>0</v>
          </cell>
          <cell r="DE131">
            <v>0</v>
          </cell>
          <cell r="DF131">
            <v>0</v>
          </cell>
          <cell r="DG131">
            <v>0</v>
          </cell>
          <cell r="DH131" t="str">
            <v/>
          </cell>
          <cell r="DJ131">
            <v>0</v>
          </cell>
          <cell r="DK131">
            <v>0</v>
          </cell>
          <cell r="DL131">
            <v>0</v>
          </cell>
          <cell r="DM131">
            <v>0</v>
          </cell>
          <cell r="DN131">
            <v>0</v>
          </cell>
          <cell r="DO131">
            <v>0</v>
          </cell>
          <cell r="DP131">
            <v>0</v>
          </cell>
          <cell r="DQ131">
            <v>0</v>
          </cell>
          <cell r="DR131" t="str">
            <v/>
          </cell>
          <cell r="DT131">
            <v>0</v>
          </cell>
          <cell r="DU131">
            <v>0</v>
          </cell>
          <cell r="DV131">
            <v>0</v>
          </cell>
          <cell r="DW131">
            <v>0</v>
          </cell>
          <cell r="DX131">
            <v>0</v>
          </cell>
          <cell r="DY131">
            <v>0</v>
          </cell>
          <cell r="DZ131">
            <v>0</v>
          </cell>
          <cell r="EA131">
            <v>0</v>
          </cell>
          <cell r="EB131" t="str">
            <v/>
          </cell>
          <cell r="ED131">
            <v>0</v>
          </cell>
          <cell r="EE131">
            <v>0</v>
          </cell>
          <cell r="EF131">
            <v>0</v>
          </cell>
          <cell r="EG131">
            <v>0</v>
          </cell>
          <cell r="EH131">
            <v>0</v>
          </cell>
          <cell r="EI131">
            <v>0</v>
          </cell>
          <cell r="EJ131">
            <v>0</v>
          </cell>
          <cell r="EK131">
            <v>0</v>
          </cell>
          <cell r="EL131" t="str">
            <v/>
          </cell>
          <cell r="EN131">
            <v>0</v>
          </cell>
          <cell r="EO131">
            <v>0</v>
          </cell>
          <cell r="EP131">
            <v>0</v>
          </cell>
          <cell r="EQ131">
            <v>0</v>
          </cell>
          <cell r="ER131">
            <v>0</v>
          </cell>
          <cell r="ES131">
            <v>0</v>
          </cell>
          <cell r="ET131">
            <v>0</v>
          </cell>
          <cell r="EU131">
            <v>0</v>
          </cell>
          <cell r="EV131" t="str">
            <v/>
          </cell>
          <cell r="EX131">
            <v>0</v>
          </cell>
          <cell r="EY131">
            <v>0</v>
          </cell>
          <cell r="EZ131">
            <v>0</v>
          </cell>
          <cell r="FA131">
            <v>0</v>
          </cell>
          <cell r="FB131">
            <v>0</v>
          </cell>
          <cell r="FC131">
            <v>0</v>
          </cell>
          <cell r="FD131">
            <v>0</v>
          </cell>
          <cell r="FE131">
            <v>0</v>
          </cell>
          <cell r="FF131" t="str">
            <v/>
          </cell>
          <cell r="FH131">
            <v>0</v>
          </cell>
          <cell r="FI131">
            <v>0</v>
          </cell>
          <cell r="FJ131">
            <v>0</v>
          </cell>
          <cell r="FK131">
            <v>0</v>
          </cell>
          <cell r="FL131">
            <v>0</v>
          </cell>
          <cell r="FM131">
            <v>0</v>
          </cell>
          <cell r="FN131">
            <v>0</v>
          </cell>
          <cell r="FO131">
            <v>0</v>
          </cell>
          <cell r="FR131">
            <v>0</v>
          </cell>
          <cell r="FS131">
            <v>0</v>
          </cell>
          <cell r="FT131">
            <v>0</v>
          </cell>
          <cell r="FU131">
            <v>0</v>
          </cell>
          <cell r="FV131">
            <v>0</v>
          </cell>
          <cell r="FW131">
            <v>0</v>
          </cell>
          <cell r="FX131">
            <v>0</v>
          </cell>
          <cell r="FY131">
            <v>0</v>
          </cell>
          <cell r="GB131">
            <v>0</v>
          </cell>
          <cell r="GC131">
            <v>0</v>
          </cell>
          <cell r="GD131">
            <v>0</v>
          </cell>
          <cell r="GE131">
            <v>0</v>
          </cell>
          <cell r="GF131">
            <v>0</v>
          </cell>
          <cell r="GG131">
            <v>0</v>
          </cell>
          <cell r="GH131">
            <v>0</v>
          </cell>
          <cell r="GI131">
            <v>0</v>
          </cell>
          <cell r="GL131">
            <v>0</v>
          </cell>
          <cell r="GM131">
            <v>0</v>
          </cell>
          <cell r="GN131">
            <v>0</v>
          </cell>
          <cell r="GO131">
            <v>0</v>
          </cell>
          <cell r="GP131">
            <v>0</v>
          </cell>
          <cell r="GQ131">
            <v>0</v>
          </cell>
          <cell r="GR131">
            <v>0</v>
          </cell>
          <cell r="GS131">
            <v>0</v>
          </cell>
          <cell r="GU131" t="str">
            <v xml:space="preserve">Crumble De Myrtilles À L’Avoine </v>
          </cell>
        </row>
        <row r="132">
          <cell r="E132" t="str">
            <v>Crumble Salé Saumon Et Poireaux</v>
          </cell>
          <cell r="F132" t="str">
            <v>Préchauffez le four à 180°.
Emincez les poireaux en fines rondelles et faites-les cuire dans une poêle huilée. Laissez-les cuire 5 minutes, puis ajoute 100ml d’eau ; couvrez et laissez mijoter une dizaine de minutes.
Emincez le saumon en petits cubes.
Dans un saladier, mélangez le beurre, la farine et la chapelure. Emiettez du bout des doigts pour faire une sorte de sablé.
Répartissez les poireaux dans un plat à gratin ; recouvrez-les de saumon et de pâte à crumble.
Faites cuire le tout une vingtaine de minutes.</v>
          </cell>
          <cell r="H132">
            <v>521.80000000000007</v>
          </cell>
          <cell r="I132">
            <v>28.709999999999997</v>
          </cell>
          <cell r="J132">
            <v>27.704999999999998</v>
          </cell>
          <cell r="K132">
            <v>36.230000000000004</v>
          </cell>
          <cell r="L132" t="str">
            <v>Poireau</v>
          </cell>
          <cell r="M132">
            <v>150</v>
          </cell>
          <cell r="N132">
            <v>45</v>
          </cell>
          <cell r="O132">
            <v>2.4</v>
          </cell>
          <cell r="P132">
            <v>0.45</v>
          </cell>
          <cell r="Q132">
            <v>5.55</v>
          </cell>
          <cell r="R132">
            <v>30</v>
          </cell>
          <cell r="S132">
            <v>1.6</v>
          </cell>
          <cell r="T132">
            <v>0.3</v>
          </cell>
          <cell r="U132">
            <v>3.7</v>
          </cell>
          <cell r="V132" t="str">
            <v>Saumon</v>
          </cell>
          <cell r="W132">
            <v>100</v>
          </cell>
          <cell r="X132">
            <v>200</v>
          </cell>
          <cell r="Y132">
            <v>19.899999999999999</v>
          </cell>
          <cell r="Z132">
            <v>13.4</v>
          </cell>
          <cell r="AA132">
            <v>0</v>
          </cell>
          <cell r="AB132">
            <v>200</v>
          </cell>
          <cell r="AC132">
            <v>19.899999999999999</v>
          </cell>
          <cell r="AD132">
            <v>13.4</v>
          </cell>
          <cell r="AE132">
            <v>0</v>
          </cell>
          <cell r="AF132" t="str">
            <v>Beurre</v>
          </cell>
          <cell r="AG132">
            <v>10</v>
          </cell>
          <cell r="AH132">
            <v>74.599999999999994</v>
          </cell>
          <cell r="AI132">
            <v>7.0000000000000007E-2</v>
          </cell>
          <cell r="AJ132">
            <v>8.23</v>
          </cell>
          <cell r="AK132">
            <v>7.0000000000000007E-2</v>
          </cell>
          <cell r="AL132">
            <v>746</v>
          </cell>
          <cell r="AM132">
            <v>0.7</v>
          </cell>
          <cell r="AN132">
            <v>82.3</v>
          </cell>
          <cell r="AO132">
            <v>0.7</v>
          </cell>
          <cell r="AP132" t="str">
            <v>Farine Complète</v>
          </cell>
          <cell r="AQ132">
            <v>25</v>
          </cell>
          <cell r="AR132">
            <v>87.75</v>
          </cell>
          <cell r="AS132">
            <v>3.5</v>
          </cell>
          <cell r="AT132">
            <v>0.75</v>
          </cell>
          <cell r="AU132">
            <v>16.25</v>
          </cell>
          <cell r="AV132">
            <v>351</v>
          </cell>
          <cell r="AW132">
            <v>14</v>
          </cell>
          <cell r="AX132">
            <v>3</v>
          </cell>
          <cell r="AY132">
            <v>65</v>
          </cell>
          <cell r="AZ132" t="str">
            <v>Chapelure</v>
          </cell>
          <cell r="BA132">
            <v>20</v>
          </cell>
          <cell r="BB132">
            <v>74</v>
          </cell>
          <cell r="BC132">
            <v>2.84</v>
          </cell>
          <cell r="BD132">
            <v>0.38</v>
          </cell>
          <cell r="BE132">
            <v>14.36</v>
          </cell>
          <cell r="BF132">
            <v>370</v>
          </cell>
          <cell r="BG132">
            <v>14.2</v>
          </cell>
          <cell r="BH132">
            <v>1.9</v>
          </cell>
          <cell r="BI132">
            <v>71.8</v>
          </cell>
          <cell r="BJ132" t="str">
            <v>Huile D'Olive</v>
          </cell>
          <cell r="BK132">
            <v>5</v>
          </cell>
          <cell r="BL132">
            <v>40.450000000000003</v>
          </cell>
          <cell r="BM132">
            <v>0</v>
          </cell>
          <cell r="BN132">
            <v>4.4950000000000001</v>
          </cell>
          <cell r="BO132">
            <v>0</v>
          </cell>
          <cell r="BP132">
            <v>809</v>
          </cell>
          <cell r="BQ132">
            <v>0</v>
          </cell>
          <cell r="BR132">
            <v>89.9</v>
          </cell>
          <cell r="BS132">
            <v>0</v>
          </cell>
          <cell r="BT132" t="str">
            <v/>
          </cell>
          <cell r="BV132">
            <v>0</v>
          </cell>
          <cell r="BW132">
            <v>0</v>
          </cell>
          <cell r="BX132">
            <v>0</v>
          </cell>
          <cell r="BY132">
            <v>0</v>
          </cell>
          <cell r="BZ132">
            <v>0</v>
          </cell>
          <cell r="CA132">
            <v>0</v>
          </cell>
          <cell r="CB132">
            <v>0</v>
          </cell>
          <cell r="CC132">
            <v>0</v>
          </cell>
          <cell r="CD132" t="str">
            <v/>
          </cell>
          <cell r="CF132">
            <v>0</v>
          </cell>
          <cell r="CG132">
            <v>0</v>
          </cell>
          <cell r="CH132">
            <v>0</v>
          </cell>
          <cell r="CI132">
            <v>0</v>
          </cell>
          <cell r="CJ132">
            <v>0</v>
          </cell>
          <cell r="CK132">
            <v>0</v>
          </cell>
          <cell r="CL132">
            <v>0</v>
          </cell>
          <cell r="CM132">
            <v>0</v>
          </cell>
          <cell r="CN132" t="str">
            <v/>
          </cell>
          <cell r="CP132">
            <v>0</v>
          </cell>
          <cell r="CQ132">
            <v>0</v>
          </cell>
          <cell r="CR132">
            <v>0</v>
          </cell>
          <cell r="CS132">
            <v>0</v>
          </cell>
          <cell r="CT132">
            <v>0</v>
          </cell>
          <cell r="CU132">
            <v>0</v>
          </cell>
          <cell r="CV132">
            <v>0</v>
          </cell>
          <cell r="CW132">
            <v>0</v>
          </cell>
          <cell r="CX132" t="str">
            <v/>
          </cell>
          <cell r="CZ132">
            <v>0</v>
          </cell>
          <cell r="DA132">
            <v>0</v>
          </cell>
          <cell r="DB132">
            <v>0</v>
          </cell>
          <cell r="DC132">
            <v>0</v>
          </cell>
          <cell r="DD132">
            <v>0</v>
          </cell>
          <cell r="DE132">
            <v>0</v>
          </cell>
          <cell r="DF132">
            <v>0</v>
          </cell>
          <cell r="DG132">
            <v>0</v>
          </cell>
          <cell r="DH132" t="str">
            <v/>
          </cell>
          <cell r="DJ132">
            <v>0</v>
          </cell>
          <cell r="DK132">
            <v>0</v>
          </cell>
          <cell r="DL132">
            <v>0</v>
          </cell>
          <cell r="DM132">
            <v>0</v>
          </cell>
          <cell r="DN132">
            <v>0</v>
          </cell>
          <cell r="DO132">
            <v>0</v>
          </cell>
          <cell r="DP132">
            <v>0</v>
          </cell>
          <cell r="DQ132">
            <v>0</v>
          </cell>
          <cell r="DR132" t="str">
            <v/>
          </cell>
          <cell r="DT132">
            <v>0</v>
          </cell>
          <cell r="DU132">
            <v>0</v>
          </cell>
          <cell r="DV132">
            <v>0</v>
          </cell>
          <cell r="DW132">
            <v>0</v>
          </cell>
          <cell r="DX132">
            <v>0</v>
          </cell>
          <cell r="DY132">
            <v>0</v>
          </cell>
          <cell r="DZ132">
            <v>0</v>
          </cell>
          <cell r="EA132">
            <v>0</v>
          </cell>
          <cell r="EB132" t="str">
            <v/>
          </cell>
          <cell r="ED132">
            <v>0</v>
          </cell>
          <cell r="EE132">
            <v>0</v>
          </cell>
          <cell r="EF132">
            <v>0</v>
          </cell>
          <cell r="EG132">
            <v>0</v>
          </cell>
          <cell r="EH132">
            <v>0</v>
          </cell>
          <cell r="EI132">
            <v>0</v>
          </cell>
          <cell r="EJ132">
            <v>0</v>
          </cell>
          <cell r="EK132">
            <v>0</v>
          </cell>
          <cell r="EL132" t="str">
            <v/>
          </cell>
          <cell r="EN132">
            <v>0</v>
          </cell>
          <cell r="EO132">
            <v>0</v>
          </cell>
          <cell r="EP132">
            <v>0</v>
          </cell>
          <cell r="EQ132">
            <v>0</v>
          </cell>
          <cell r="ER132">
            <v>0</v>
          </cell>
          <cell r="ES132">
            <v>0</v>
          </cell>
          <cell r="ET132">
            <v>0</v>
          </cell>
          <cell r="EU132">
            <v>0</v>
          </cell>
          <cell r="EV132" t="str">
            <v/>
          </cell>
          <cell r="EX132">
            <v>0</v>
          </cell>
          <cell r="EY132">
            <v>0</v>
          </cell>
          <cell r="EZ132">
            <v>0</v>
          </cell>
          <cell r="FA132">
            <v>0</v>
          </cell>
          <cell r="FB132">
            <v>0</v>
          </cell>
          <cell r="FC132">
            <v>0</v>
          </cell>
          <cell r="FD132">
            <v>0</v>
          </cell>
          <cell r="FE132">
            <v>0</v>
          </cell>
          <cell r="FF132" t="str">
            <v/>
          </cell>
          <cell r="FH132">
            <v>0</v>
          </cell>
          <cell r="FI132">
            <v>0</v>
          </cell>
          <cell r="FJ132">
            <v>0</v>
          </cell>
          <cell r="FK132">
            <v>0</v>
          </cell>
          <cell r="FL132">
            <v>0</v>
          </cell>
          <cell r="FM132">
            <v>0</v>
          </cell>
          <cell r="FN132">
            <v>0</v>
          </cell>
          <cell r="FO132">
            <v>0</v>
          </cell>
          <cell r="FR132">
            <v>0</v>
          </cell>
          <cell r="FS132">
            <v>0</v>
          </cell>
          <cell r="FT132">
            <v>0</v>
          </cell>
          <cell r="FU132">
            <v>0</v>
          </cell>
          <cell r="FV132">
            <v>0</v>
          </cell>
          <cell r="FW132">
            <v>0</v>
          </cell>
          <cell r="FX132">
            <v>0</v>
          </cell>
          <cell r="FY132">
            <v>0</v>
          </cell>
          <cell r="GB132">
            <v>0</v>
          </cell>
          <cell r="GC132">
            <v>0</v>
          </cell>
          <cell r="GD132">
            <v>0</v>
          </cell>
          <cell r="GE132">
            <v>0</v>
          </cell>
          <cell r="GF132">
            <v>0</v>
          </cell>
          <cell r="GG132">
            <v>0</v>
          </cell>
          <cell r="GH132">
            <v>0</v>
          </cell>
          <cell r="GI132">
            <v>0</v>
          </cell>
          <cell r="GL132">
            <v>0</v>
          </cell>
          <cell r="GM132">
            <v>0</v>
          </cell>
          <cell r="GN132">
            <v>0</v>
          </cell>
          <cell r="GO132">
            <v>0</v>
          </cell>
          <cell r="GP132">
            <v>0</v>
          </cell>
          <cell r="GQ132">
            <v>0</v>
          </cell>
          <cell r="GR132">
            <v>0</v>
          </cell>
          <cell r="GS132">
            <v>0</v>
          </cell>
          <cell r="GU132" t="str">
            <v>Crumble Salé Saumon Et Poireaux</v>
          </cell>
        </row>
        <row r="133">
          <cell r="E133" t="str">
            <v>Curry De Crevettes</v>
          </cell>
          <cell r="F133" t="str">
            <v>Faites revenir les oignons coupés dans l’huile d’olive, puis ajoutez-y les épices.
Mouillez le tout avec un peu d’eau et faites revenir le mélange pendant 2 minutes en remuant de temps en temps.
Plongez les tomates pendant 2 à 3 minutes dans de l’eau bouillante. Coupez-les ensuite en petits dés et incorpore-les à la préparation, avec encore un peu d’eau.
Laissez réduire le tout pendant 5 minutes, puis ajoutez le lait de coco.
Finalement, ajoutez les crevettes et laisse cuire le tout environ 20 minutes jusqu’à l’obtention d’une sauce onctueuse.</v>
          </cell>
          <cell r="H133">
            <v>381.45</v>
          </cell>
          <cell r="I133">
            <v>21.800000000000004</v>
          </cell>
          <cell r="J133">
            <v>14.975</v>
          </cell>
          <cell r="K133">
            <v>38.72</v>
          </cell>
          <cell r="L133" t="str">
            <v>Crevette</v>
          </cell>
          <cell r="M133">
            <v>150</v>
          </cell>
          <cell r="N133">
            <v>84</v>
          </cell>
          <cell r="O133">
            <v>17.100000000000001</v>
          </cell>
          <cell r="P133">
            <v>0.9</v>
          </cell>
          <cell r="Q133">
            <v>1.8</v>
          </cell>
          <cell r="R133">
            <v>56</v>
          </cell>
          <cell r="S133">
            <v>11.4</v>
          </cell>
          <cell r="T133">
            <v>0.6</v>
          </cell>
          <cell r="U133">
            <v>1.2</v>
          </cell>
          <cell r="V133" t="str">
            <v>Lait Noix De Coco 50% Moins De Gras</v>
          </cell>
          <cell r="W133">
            <v>100</v>
          </cell>
          <cell r="X133">
            <v>89</v>
          </cell>
          <cell r="Y133">
            <v>1</v>
          </cell>
          <cell r="Z133">
            <v>9</v>
          </cell>
          <cell r="AA133">
            <v>1</v>
          </cell>
          <cell r="AB133">
            <v>89</v>
          </cell>
          <cell r="AC133">
            <v>1</v>
          </cell>
          <cell r="AD133">
            <v>9</v>
          </cell>
          <cell r="AE133">
            <v>1</v>
          </cell>
          <cell r="AF133" t="str">
            <v>Tomate</v>
          </cell>
          <cell r="AG133">
            <v>100</v>
          </cell>
          <cell r="AH133">
            <v>21</v>
          </cell>
          <cell r="AI133">
            <v>0.8</v>
          </cell>
          <cell r="AJ133">
            <v>0.3</v>
          </cell>
          <cell r="AK133">
            <v>3.2</v>
          </cell>
          <cell r="AL133">
            <v>21</v>
          </cell>
          <cell r="AM133">
            <v>0.8</v>
          </cell>
          <cell r="AN133">
            <v>0.3</v>
          </cell>
          <cell r="AO133">
            <v>3.2</v>
          </cell>
          <cell r="AP133" t="str">
            <v>Oignon</v>
          </cell>
          <cell r="AQ133">
            <v>20</v>
          </cell>
          <cell r="AR133">
            <v>7.8</v>
          </cell>
          <cell r="AS133">
            <v>0.26</v>
          </cell>
          <cell r="AT133">
            <v>0.04</v>
          </cell>
          <cell r="AU133">
            <v>1.4</v>
          </cell>
          <cell r="AV133">
            <v>39</v>
          </cell>
          <cell r="AW133">
            <v>1.3</v>
          </cell>
          <cell r="AX133">
            <v>0.2</v>
          </cell>
          <cell r="AY133">
            <v>7</v>
          </cell>
          <cell r="AZ133" t="str">
            <v>Huile D'Olive</v>
          </cell>
          <cell r="BA133">
            <v>5</v>
          </cell>
          <cell r="BB133">
            <v>40.450000000000003</v>
          </cell>
          <cell r="BC133">
            <v>0</v>
          </cell>
          <cell r="BD133">
            <v>4.4950000000000001</v>
          </cell>
          <cell r="BE133">
            <v>0</v>
          </cell>
          <cell r="BF133">
            <v>809</v>
          </cell>
          <cell r="BG133">
            <v>0</v>
          </cell>
          <cell r="BH133">
            <v>89.9</v>
          </cell>
          <cell r="BI133">
            <v>0</v>
          </cell>
          <cell r="BJ133" t="str">
            <v>Epices : Gingembre Ail Piment Curcuma</v>
          </cell>
          <cell r="BL133">
            <v>0</v>
          </cell>
          <cell r="BM133">
            <v>0</v>
          </cell>
          <cell r="BN133">
            <v>0</v>
          </cell>
          <cell r="BO133">
            <v>0</v>
          </cell>
          <cell r="BP133">
            <v>0</v>
          </cell>
          <cell r="BQ133">
            <v>0</v>
          </cell>
          <cell r="BR133">
            <v>0</v>
          </cell>
          <cell r="BS133">
            <v>0</v>
          </cell>
          <cell r="BT133" t="str">
            <v>Riz</v>
          </cell>
          <cell r="BU133">
            <v>40</v>
          </cell>
          <cell r="BV133">
            <v>139.19999999999999</v>
          </cell>
          <cell r="BW133">
            <v>2.64</v>
          </cell>
          <cell r="BX133">
            <v>0.24</v>
          </cell>
          <cell r="BY133">
            <v>31.32</v>
          </cell>
          <cell r="BZ133">
            <v>348</v>
          </cell>
          <cell r="CA133">
            <v>6.6</v>
          </cell>
          <cell r="CB133">
            <v>0.6</v>
          </cell>
          <cell r="CC133">
            <v>78.3</v>
          </cell>
          <cell r="CD133" t="str">
            <v>Cumin</v>
          </cell>
          <cell r="CF133">
            <v>0</v>
          </cell>
          <cell r="CG133">
            <v>0</v>
          </cell>
          <cell r="CH133">
            <v>0</v>
          </cell>
          <cell r="CI133">
            <v>0</v>
          </cell>
          <cell r="CJ133">
            <v>0</v>
          </cell>
          <cell r="CK133">
            <v>0</v>
          </cell>
          <cell r="CL133">
            <v>0</v>
          </cell>
          <cell r="CM133">
            <v>0</v>
          </cell>
          <cell r="CN133" t="str">
            <v/>
          </cell>
          <cell r="CP133">
            <v>0</v>
          </cell>
          <cell r="CQ133">
            <v>0</v>
          </cell>
          <cell r="CR133">
            <v>0</v>
          </cell>
          <cell r="CS133">
            <v>0</v>
          </cell>
          <cell r="CT133">
            <v>0</v>
          </cell>
          <cell r="CU133">
            <v>0</v>
          </cell>
          <cell r="CV133">
            <v>0</v>
          </cell>
          <cell r="CW133">
            <v>0</v>
          </cell>
          <cell r="CX133" t="str">
            <v/>
          </cell>
          <cell r="CZ133">
            <v>0</v>
          </cell>
          <cell r="DA133">
            <v>0</v>
          </cell>
          <cell r="DB133">
            <v>0</v>
          </cell>
          <cell r="DC133">
            <v>0</v>
          </cell>
          <cell r="DD133">
            <v>0</v>
          </cell>
          <cell r="DE133">
            <v>0</v>
          </cell>
          <cell r="DF133">
            <v>0</v>
          </cell>
          <cell r="DG133">
            <v>0</v>
          </cell>
          <cell r="DH133" t="str">
            <v/>
          </cell>
          <cell r="DJ133">
            <v>0</v>
          </cell>
          <cell r="DK133">
            <v>0</v>
          </cell>
          <cell r="DL133">
            <v>0</v>
          </cell>
          <cell r="DM133">
            <v>0</v>
          </cell>
          <cell r="DN133">
            <v>0</v>
          </cell>
          <cell r="DO133">
            <v>0</v>
          </cell>
          <cell r="DP133">
            <v>0</v>
          </cell>
          <cell r="DQ133">
            <v>0</v>
          </cell>
          <cell r="DR133" t="str">
            <v/>
          </cell>
          <cell r="DT133">
            <v>0</v>
          </cell>
          <cell r="DU133">
            <v>0</v>
          </cell>
          <cell r="DV133">
            <v>0</v>
          </cell>
          <cell r="DW133">
            <v>0</v>
          </cell>
          <cell r="DX133">
            <v>0</v>
          </cell>
          <cell r="DY133">
            <v>0</v>
          </cell>
          <cell r="DZ133">
            <v>0</v>
          </cell>
          <cell r="EA133">
            <v>0</v>
          </cell>
          <cell r="EB133" t="str">
            <v/>
          </cell>
          <cell r="ED133">
            <v>0</v>
          </cell>
          <cell r="EE133">
            <v>0</v>
          </cell>
          <cell r="EF133">
            <v>0</v>
          </cell>
          <cell r="EG133">
            <v>0</v>
          </cell>
          <cell r="EH133">
            <v>0</v>
          </cell>
          <cell r="EI133">
            <v>0</v>
          </cell>
          <cell r="EJ133">
            <v>0</v>
          </cell>
          <cell r="EK133">
            <v>0</v>
          </cell>
          <cell r="EL133" t="str">
            <v/>
          </cell>
          <cell r="EN133">
            <v>0</v>
          </cell>
          <cell r="EO133">
            <v>0</v>
          </cell>
          <cell r="EP133">
            <v>0</v>
          </cell>
          <cell r="EQ133">
            <v>0</v>
          </cell>
          <cell r="ER133">
            <v>0</v>
          </cell>
          <cell r="ES133">
            <v>0</v>
          </cell>
          <cell r="ET133">
            <v>0</v>
          </cell>
          <cell r="EU133">
            <v>0</v>
          </cell>
          <cell r="EV133" t="str">
            <v/>
          </cell>
          <cell r="EX133">
            <v>0</v>
          </cell>
          <cell r="EY133">
            <v>0</v>
          </cell>
          <cell r="EZ133">
            <v>0</v>
          </cell>
          <cell r="FA133">
            <v>0</v>
          </cell>
          <cell r="FB133">
            <v>0</v>
          </cell>
          <cell r="FC133">
            <v>0</v>
          </cell>
          <cell r="FD133">
            <v>0</v>
          </cell>
          <cell r="FE133">
            <v>0</v>
          </cell>
          <cell r="FF133" t="str">
            <v/>
          </cell>
          <cell r="FH133">
            <v>0</v>
          </cell>
          <cell r="FI133">
            <v>0</v>
          </cell>
          <cell r="FJ133">
            <v>0</v>
          </cell>
          <cell r="FK133">
            <v>0</v>
          </cell>
          <cell r="FL133">
            <v>0</v>
          </cell>
          <cell r="FM133">
            <v>0</v>
          </cell>
          <cell r="FN133">
            <v>0</v>
          </cell>
          <cell r="FO133">
            <v>0</v>
          </cell>
          <cell r="FR133">
            <v>0</v>
          </cell>
          <cell r="FS133">
            <v>0</v>
          </cell>
          <cell r="FT133">
            <v>0</v>
          </cell>
          <cell r="FU133">
            <v>0</v>
          </cell>
          <cell r="FV133">
            <v>0</v>
          </cell>
          <cell r="FW133">
            <v>0</v>
          </cell>
          <cell r="FX133">
            <v>0</v>
          </cell>
          <cell r="FY133">
            <v>0</v>
          </cell>
          <cell r="GB133">
            <v>0</v>
          </cell>
          <cell r="GC133">
            <v>0</v>
          </cell>
          <cell r="GD133">
            <v>0</v>
          </cell>
          <cell r="GE133">
            <v>0</v>
          </cell>
          <cell r="GF133">
            <v>0</v>
          </cell>
          <cell r="GG133">
            <v>0</v>
          </cell>
          <cell r="GH133">
            <v>0</v>
          </cell>
          <cell r="GI133">
            <v>0</v>
          </cell>
          <cell r="GL133">
            <v>0</v>
          </cell>
          <cell r="GM133">
            <v>0</v>
          </cell>
          <cell r="GN133">
            <v>0</v>
          </cell>
          <cell r="GO133">
            <v>0</v>
          </cell>
          <cell r="GP133">
            <v>0</v>
          </cell>
          <cell r="GQ133">
            <v>0</v>
          </cell>
          <cell r="GR133">
            <v>0</v>
          </cell>
          <cell r="GS133">
            <v>0</v>
          </cell>
          <cell r="GU133" t="str">
            <v>Curry De Crevettes</v>
          </cell>
        </row>
        <row r="134">
          <cell r="E134" t="str">
            <v>Curry De Lentilles revisité</v>
          </cell>
          <cell r="H134">
            <v>469.9</v>
          </cell>
          <cell r="I134">
            <v>24.900000000000002</v>
          </cell>
          <cell r="J134">
            <v>17.690000000000001</v>
          </cell>
          <cell r="K134">
            <v>41.1</v>
          </cell>
          <cell r="L134" t="str">
            <v>Huile D'Olive</v>
          </cell>
          <cell r="M134">
            <v>10</v>
          </cell>
          <cell r="N134">
            <v>80.900000000000006</v>
          </cell>
          <cell r="O134">
            <v>0</v>
          </cell>
          <cell r="P134">
            <v>8.99</v>
          </cell>
          <cell r="Q134">
            <v>0</v>
          </cell>
          <cell r="R134">
            <v>809</v>
          </cell>
          <cell r="S134">
            <v>0</v>
          </cell>
          <cell r="T134">
            <v>89.9</v>
          </cell>
          <cell r="U134">
            <v>0</v>
          </cell>
          <cell r="V134" t="str">
            <v>Oignon</v>
          </cell>
          <cell r="X134">
            <v>0</v>
          </cell>
          <cell r="Y134">
            <v>0</v>
          </cell>
          <cell r="Z134">
            <v>0</v>
          </cell>
          <cell r="AA134">
            <v>0</v>
          </cell>
          <cell r="AB134">
            <v>39</v>
          </cell>
          <cell r="AC134">
            <v>1.3</v>
          </cell>
          <cell r="AD134">
            <v>0.2</v>
          </cell>
          <cell r="AE134">
            <v>7</v>
          </cell>
          <cell r="AF134" t="str">
            <v>Ail</v>
          </cell>
          <cell r="AH134">
            <v>0</v>
          </cell>
          <cell r="AI134">
            <v>0</v>
          </cell>
          <cell r="AJ134">
            <v>0</v>
          </cell>
          <cell r="AK134">
            <v>0</v>
          </cell>
          <cell r="AL134">
            <v>136</v>
          </cell>
          <cell r="AM134">
            <v>7</v>
          </cell>
          <cell r="AN134">
            <v>0.5</v>
          </cell>
          <cell r="AO134">
            <v>24.5</v>
          </cell>
          <cell r="AP134" t="str">
            <v>Curry</v>
          </cell>
          <cell r="AR134">
            <v>0</v>
          </cell>
          <cell r="AS134">
            <v>0</v>
          </cell>
          <cell r="AT134">
            <v>0</v>
          </cell>
          <cell r="AU134">
            <v>0</v>
          </cell>
          <cell r="AV134">
            <v>102</v>
          </cell>
          <cell r="AW134">
            <v>6.3</v>
          </cell>
          <cell r="AX134">
            <v>4.2</v>
          </cell>
          <cell r="AY134">
            <v>9.6999999999999993</v>
          </cell>
          <cell r="AZ134" t="str">
            <v>Lentilles Vertes</v>
          </cell>
          <cell r="BA134">
            <v>100</v>
          </cell>
          <cell r="BB134">
            <v>304</v>
          </cell>
          <cell r="BC134">
            <v>23.8</v>
          </cell>
          <cell r="BD134">
            <v>1.5</v>
          </cell>
          <cell r="BE134">
            <v>40</v>
          </cell>
          <cell r="BF134">
            <v>304</v>
          </cell>
          <cell r="BG134">
            <v>23.8</v>
          </cell>
          <cell r="BH134">
            <v>1.5</v>
          </cell>
          <cell r="BI134">
            <v>40</v>
          </cell>
          <cell r="BJ134" t="str">
            <v>Eau</v>
          </cell>
          <cell r="BL134">
            <v>0</v>
          </cell>
          <cell r="BM134">
            <v>0</v>
          </cell>
          <cell r="BN134">
            <v>0</v>
          </cell>
          <cell r="BO134">
            <v>0</v>
          </cell>
          <cell r="BP134">
            <v>0</v>
          </cell>
          <cell r="BQ134">
            <v>0</v>
          </cell>
          <cell r="BR134">
            <v>0</v>
          </cell>
          <cell r="BS134">
            <v>0</v>
          </cell>
          <cell r="BT134" t="str">
            <v>Crème Rama 7%</v>
          </cell>
          <cell r="BU134">
            <v>100</v>
          </cell>
          <cell r="BV134">
            <v>85</v>
          </cell>
          <cell r="BW134">
            <v>1.1000000000000001</v>
          </cell>
          <cell r="BX134">
            <v>7.2</v>
          </cell>
          <cell r="BY134">
            <v>1.1000000000000001</v>
          </cell>
          <cell r="BZ134">
            <v>85</v>
          </cell>
          <cell r="CA134">
            <v>1.1000000000000001</v>
          </cell>
          <cell r="CB134">
            <v>7.2</v>
          </cell>
          <cell r="CC134">
            <v>1.1000000000000001</v>
          </cell>
          <cell r="CD134" t="str">
            <v>Moutarde</v>
          </cell>
          <cell r="CF134">
            <v>0</v>
          </cell>
          <cell r="CG134">
            <v>0</v>
          </cell>
          <cell r="CH134">
            <v>0</v>
          </cell>
          <cell r="CI134">
            <v>0</v>
          </cell>
          <cell r="CJ134">
            <v>96</v>
          </cell>
          <cell r="CK134">
            <v>6</v>
          </cell>
          <cell r="CL134">
            <v>6</v>
          </cell>
          <cell r="CM134">
            <v>1</v>
          </cell>
          <cell r="CN134" t="str">
            <v>Sel Et Poivre (À Votre Convenance)</v>
          </cell>
          <cell r="CP134">
            <v>0</v>
          </cell>
          <cell r="CQ134">
            <v>0</v>
          </cell>
          <cell r="CR134">
            <v>0</v>
          </cell>
          <cell r="CS134">
            <v>0</v>
          </cell>
          <cell r="CT134">
            <v>0</v>
          </cell>
          <cell r="CU134">
            <v>0</v>
          </cell>
          <cell r="CV134">
            <v>0</v>
          </cell>
          <cell r="CW134">
            <v>0</v>
          </cell>
          <cell r="CX134" t="str">
            <v/>
          </cell>
          <cell r="CZ134">
            <v>0</v>
          </cell>
          <cell r="DA134">
            <v>0</v>
          </cell>
          <cell r="DB134">
            <v>0</v>
          </cell>
          <cell r="DC134">
            <v>0</v>
          </cell>
          <cell r="DD134">
            <v>0</v>
          </cell>
          <cell r="DE134">
            <v>0</v>
          </cell>
          <cell r="DF134">
            <v>0</v>
          </cell>
          <cell r="DG134">
            <v>0</v>
          </cell>
          <cell r="DH134" t="str">
            <v/>
          </cell>
          <cell r="DJ134">
            <v>0</v>
          </cell>
          <cell r="DK134">
            <v>0</v>
          </cell>
          <cell r="DL134">
            <v>0</v>
          </cell>
          <cell r="DM134">
            <v>0</v>
          </cell>
          <cell r="DN134">
            <v>0</v>
          </cell>
          <cell r="DO134">
            <v>0</v>
          </cell>
          <cell r="DP134">
            <v>0</v>
          </cell>
          <cell r="DQ134">
            <v>0</v>
          </cell>
          <cell r="DR134" t="str">
            <v/>
          </cell>
          <cell r="DT134">
            <v>0</v>
          </cell>
          <cell r="DU134">
            <v>0</v>
          </cell>
          <cell r="DV134">
            <v>0</v>
          </cell>
          <cell r="DW134">
            <v>0</v>
          </cell>
          <cell r="DX134">
            <v>0</v>
          </cell>
          <cell r="DY134">
            <v>0</v>
          </cell>
          <cell r="DZ134">
            <v>0</v>
          </cell>
          <cell r="EA134">
            <v>0</v>
          </cell>
          <cell r="EB134" t="str">
            <v/>
          </cell>
          <cell r="ED134">
            <v>0</v>
          </cell>
          <cell r="EE134">
            <v>0</v>
          </cell>
          <cell r="EF134">
            <v>0</v>
          </cell>
          <cell r="EG134">
            <v>0</v>
          </cell>
          <cell r="EH134">
            <v>0</v>
          </cell>
          <cell r="EI134">
            <v>0</v>
          </cell>
          <cell r="EJ134">
            <v>0</v>
          </cell>
          <cell r="EK134">
            <v>0</v>
          </cell>
          <cell r="EL134" t="str">
            <v/>
          </cell>
          <cell r="EN134">
            <v>0</v>
          </cell>
          <cell r="EO134">
            <v>0</v>
          </cell>
          <cell r="EP134">
            <v>0</v>
          </cell>
          <cell r="EQ134">
            <v>0</v>
          </cell>
          <cell r="ER134">
            <v>0</v>
          </cell>
          <cell r="ES134">
            <v>0</v>
          </cell>
          <cell r="ET134">
            <v>0</v>
          </cell>
          <cell r="EU134">
            <v>0</v>
          </cell>
          <cell r="EV134" t="str">
            <v/>
          </cell>
          <cell r="EX134">
            <v>0</v>
          </cell>
          <cell r="EY134">
            <v>0</v>
          </cell>
          <cell r="EZ134">
            <v>0</v>
          </cell>
          <cell r="FA134">
            <v>0</v>
          </cell>
          <cell r="FB134">
            <v>0</v>
          </cell>
          <cell r="FC134">
            <v>0</v>
          </cell>
          <cell r="FD134">
            <v>0</v>
          </cell>
          <cell r="FE134">
            <v>0</v>
          </cell>
          <cell r="FF134" t="str">
            <v/>
          </cell>
          <cell r="FH134">
            <v>0</v>
          </cell>
          <cell r="FI134">
            <v>0</v>
          </cell>
          <cell r="FJ134">
            <v>0</v>
          </cell>
          <cell r="FK134">
            <v>0</v>
          </cell>
          <cell r="FL134">
            <v>0</v>
          </cell>
          <cell r="FM134">
            <v>0</v>
          </cell>
          <cell r="FN134">
            <v>0</v>
          </cell>
          <cell r="FO134">
            <v>0</v>
          </cell>
          <cell r="FR134">
            <v>0</v>
          </cell>
          <cell r="FS134">
            <v>0</v>
          </cell>
          <cell r="FT134">
            <v>0</v>
          </cell>
          <cell r="FU134">
            <v>0</v>
          </cell>
          <cell r="FV134">
            <v>0</v>
          </cell>
          <cell r="FW134">
            <v>0</v>
          </cell>
          <cell r="FX134">
            <v>0</v>
          </cell>
          <cell r="FY134">
            <v>0</v>
          </cell>
          <cell r="GB134">
            <v>0</v>
          </cell>
          <cell r="GC134">
            <v>0</v>
          </cell>
          <cell r="GD134">
            <v>0</v>
          </cell>
          <cell r="GE134">
            <v>0</v>
          </cell>
          <cell r="GF134">
            <v>0</v>
          </cell>
          <cell r="GG134">
            <v>0</v>
          </cell>
          <cell r="GH134">
            <v>0</v>
          </cell>
          <cell r="GI134">
            <v>0</v>
          </cell>
          <cell r="GL134">
            <v>0</v>
          </cell>
          <cell r="GM134">
            <v>0</v>
          </cell>
          <cell r="GN134">
            <v>0</v>
          </cell>
          <cell r="GO134">
            <v>0</v>
          </cell>
          <cell r="GP134">
            <v>0</v>
          </cell>
          <cell r="GQ134">
            <v>0</v>
          </cell>
          <cell r="GR134">
            <v>0</v>
          </cell>
          <cell r="GS134">
            <v>0</v>
          </cell>
          <cell r="GU134" t="str">
            <v>Curry De Lentilles Revisité</v>
          </cell>
        </row>
        <row r="135">
          <cell r="E135" t="str">
            <v>Curry De Patate Douce &amp; Viande séchée</v>
          </cell>
          <cell r="F135" t="str">
            <v>Eplucher et couper la patate douce en gros morceaux
Mélanger les morceaux de patate douce avec le lait de coco, les épinards et le curry dans une cocotte.
Laisser mijoter le tout une vingtaine de minutes, à feu doux et en remuant.
Couper en lanière le Mostmöckli et parsemer le au dessus de la préparation pour le servir.</v>
          </cell>
          <cell r="H135">
            <v>310.2</v>
          </cell>
          <cell r="I135">
            <v>23.755000000000003</v>
          </cell>
          <cell r="J135">
            <v>11.490000000000002</v>
          </cell>
          <cell r="K135">
            <v>26.195</v>
          </cell>
          <cell r="L135" t="str">
            <v>Patate Douce</v>
          </cell>
          <cell r="M135">
            <v>100</v>
          </cell>
          <cell r="N135">
            <v>100</v>
          </cell>
          <cell r="O135">
            <v>1.2</v>
          </cell>
          <cell r="P135">
            <v>0.3</v>
          </cell>
          <cell r="Q135">
            <v>23</v>
          </cell>
          <cell r="R135">
            <v>100</v>
          </cell>
          <cell r="S135">
            <v>1.2</v>
          </cell>
          <cell r="T135">
            <v>0.3</v>
          </cell>
          <cell r="U135">
            <v>23</v>
          </cell>
          <cell r="V135" t="str">
            <v>Lait Noix De Coco 50% Moins De Gras</v>
          </cell>
          <cell r="W135">
            <v>100</v>
          </cell>
          <cell r="X135">
            <v>89</v>
          </cell>
          <cell r="Y135">
            <v>1</v>
          </cell>
          <cell r="Z135">
            <v>9</v>
          </cell>
          <cell r="AA135">
            <v>1</v>
          </cell>
          <cell r="AB135">
            <v>89</v>
          </cell>
          <cell r="AC135">
            <v>1</v>
          </cell>
          <cell r="AD135">
            <v>9</v>
          </cell>
          <cell r="AE135">
            <v>1</v>
          </cell>
          <cell r="AF135" t="str">
            <v>Épinard Surgelé</v>
          </cell>
          <cell r="AG135">
            <v>120</v>
          </cell>
          <cell r="AH135">
            <v>27.6</v>
          </cell>
          <cell r="AI135">
            <v>3.24</v>
          </cell>
          <cell r="AJ135">
            <v>0.48</v>
          </cell>
          <cell r="AK135">
            <v>0.96</v>
          </cell>
          <cell r="AL135">
            <v>23</v>
          </cell>
          <cell r="AM135">
            <v>2.7</v>
          </cell>
          <cell r="AN135">
            <v>0.4</v>
          </cell>
          <cell r="AO135">
            <v>0.8</v>
          </cell>
          <cell r="AP135" t="str">
            <v>Curry</v>
          </cell>
          <cell r="AQ135">
            <v>5</v>
          </cell>
          <cell r="AR135">
            <v>5.0999999999999996</v>
          </cell>
          <cell r="AS135">
            <v>0.315</v>
          </cell>
          <cell r="AT135">
            <v>0.21</v>
          </cell>
          <cell r="AU135">
            <v>0.48499999999999999</v>
          </cell>
          <cell r="AV135">
            <v>102</v>
          </cell>
          <cell r="AW135">
            <v>6.3</v>
          </cell>
          <cell r="AX135">
            <v>4.2</v>
          </cell>
          <cell r="AY135">
            <v>9.6999999999999993</v>
          </cell>
          <cell r="AZ135" t="str">
            <v>Mostmöckli</v>
          </cell>
          <cell r="BA135">
            <v>50</v>
          </cell>
          <cell r="BB135">
            <v>88.5</v>
          </cell>
          <cell r="BC135">
            <v>18</v>
          </cell>
          <cell r="BD135">
            <v>1.5</v>
          </cell>
          <cell r="BE135">
            <v>0.75</v>
          </cell>
          <cell r="BF135">
            <v>177</v>
          </cell>
          <cell r="BG135">
            <v>36</v>
          </cell>
          <cell r="BH135">
            <v>3</v>
          </cell>
          <cell r="BI135">
            <v>1.5</v>
          </cell>
          <cell r="BJ135" t="str">
            <v/>
          </cell>
          <cell r="BL135">
            <v>0</v>
          </cell>
          <cell r="BM135">
            <v>0</v>
          </cell>
          <cell r="BN135">
            <v>0</v>
          </cell>
          <cell r="BO135">
            <v>0</v>
          </cell>
          <cell r="BP135">
            <v>0</v>
          </cell>
          <cell r="BQ135">
            <v>0</v>
          </cell>
          <cell r="BR135">
            <v>0</v>
          </cell>
          <cell r="BS135">
            <v>0</v>
          </cell>
          <cell r="BT135" t="str">
            <v/>
          </cell>
          <cell r="BV135">
            <v>0</v>
          </cell>
          <cell r="BW135">
            <v>0</v>
          </cell>
          <cell r="BX135">
            <v>0</v>
          </cell>
          <cell r="BY135">
            <v>0</v>
          </cell>
          <cell r="BZ135">
            <v>0</v>
          </cell>
          <cell r="CA135">
            <v>0</v>
          </cell>
          <cell r="CB135">
            <v>0</v>
          </cell>
          <cell r="CC135">
            <v>0</v>
          </cell>
          <cell r="CD135" t="str">
            <v/>
          </cell>
          <cell r="CF135">
            <v>0</v>
          </cell>
          <cell r="CG135">
            <v>0</v>
          </cell>
          <cell r="CH135">
            <v>0</v>
          </cell>
          <cell r="CI135">
            <v>0</v>
          </cell>
          <cell r="CJ135">
            <v>0</v>
          </cell>
          <cell r="CK135">
            <v>0</v>
          </cell>
          <cell r="CL135">
            <v>0</v>
          </cell>
          <cell r="CM135">
            <v>0</v>
          </cell>
          <cell r="CN135" t="str">
            <v/>
          </cell>
          <cell r="CP135">
            <v>0</v>
          </cell>
          <cell r="CQ135">
            <v>0</v>
          </cell>
          <cell r="CR135">
            <v>0</v>
          </cell>
          <cell r="CS135">
            <v>0</v>
          </cell>
          <cell r="CT135">
            <v>0</v>
          </cell>
          <cell r="CU135">
            <v>0</v>
          </cell>
          <cell r="CV135">
            <v>0</v>
          </cell>
          <cell r="CW135">
            <v>0</v>
          </cell>
          <cell r="CX135" t="str">
            <v/>
          </cell>
          <cell r="CZ135">
            <v>0</v>
          </cell>
          <cell r="DA135">
            <v>0</v>
          </cell>
          <cell r="DB135">
            <v>0</v>
          </cell>
          <cell r="DC135">
            <v>0</v>
          </cell>
          <cell r="DD135">
            <v>0</v>
          </cell>
          <cell r="DE135">
            <v>0</v>
          </cell>
          <cell r="DF135">
            <v>0</v>
          </cell>
          <cell r="DG135">
            <v>0</v>
          </cell>
          <cell r="DH135" t="str">
            <v/>
          </cell>
          <cell r="DJ135">
            <v>0</v>
          </cell>
          <cell r="DK135">
            <v>0</v>
          </cell>
          <cell r="DL135">
            <v>0</v>
          </cell>
          <cell r="DM135">
            <v>0</v>
          </cell>
          <cell r="DN135">
            <v>0</v>
          </cell>
          <cell r="DO135">
            <v>0</v>
          </cell>
          <cell r="DP135">
            <v>0</v>
          </cell>
          <cell r="DQ135">
            <v>0</v>
          </cell>
          <cell r="DR135" t="str">
            <v/>
          </cell>
          <cell r="DT135">
            <v>0</v>
          </cell>
          <cell r="DU135">
            <v>0</v>
          </cell>
          <cell r="DV135">
            <v>0</v>
          </cell>
          <cell r="DW135">
            <v>0</v>
          </cell>
          <cell r="DX135">
            <v>0</v>
          </cell>
          <cell r="DY135">
            <v>0</v>
          </cell>
          <cell r="DZ135">
            <v>0</v>
          </cell>
          <cell r="EA135">
            <v>0</v>
          </cell>
          <cell r="EB135" t="str">
            <v/>
          </cell>
          <cell r="ED135">
            <v>0</v>
          </cell>
          <cell r="EE135">
            <v>0</v>
          </cell>
          <cell r="EF135">
            <v>0</v>
          </cell>
          <cell r="EG135">
            <v>0</v>
          </cell>
          <cell r="EH135">
            <v>0</v>
          </cell>
          <cell r="EI135">
            <v>0</v>
          </cell>
          <cell r="EJ135">
            <v>0</v>
          </cell>
          <cell r="EK135">
            <v>0</v>
          </cell>
          <cell r="EL135" t="str">
            <v/>
          </cell>
          <cell r="EN135">
            <v>0</v>
          </cell>
          <cell r="EO135">
            <v>0</v>
          </cell>
          <cell r="EP135">
            <v>0</v>
          </cell>
          <cell r="EQ135">
            <v>0</v>
          </cell>
          <cell r="ER135">
            <v>0</v>
          </cell>
          <cell r="ES135">
            <v>0</v>
          </cell>
          <cell r="ET135">
            <v>0</v>
          </cell>
          <cell r="EU135">
            <v>0</v>
          </cell>
          <cell r="EV135" t="str">
            <v/>
          </cell>
          <cell r="EX135">
            <v>0</v>
          </cell>
          <cell r="EY135">
            <v>0</v>
          </cell>
          <cell r="EZ135">
            <v>0</v>
          </cell>
          <cell r="FA135">
            <v>0</v>
          </cell>
          <cell r="FB135">
            <v>0</v>
          </cell>
          <cell r="FC135">
            <v>0</v>
          </cell>
          <cell r="FD135">
            <v>0</v>
          </cell>
          <cell r="FE135">
            <v>0</v>
          </cell>
          <cell r="FF135" t="str">
            <v/>
          </cell>
          <cell r="FH135">
            <v>0</v>
          </cell>
          <cell r="FI135">
            <v>0</v>
          </cell>
          <cell r="FJ135">
            <v>0</v>
          </cell>
          <cell r="FK135">
            <v>0</v>
          </cell>
          <cell r="FL135">
            <v>0</v>
          </cell>
          <cell r="FM135">
            <v>0</v>
          </cell>
          <cell r="FN135">
            <v>0</v>
          </cell>
          <cell r="FO135">
            <v>0</v>
          </cell>
          <cell r="FR135">
            <v>0</v>
          </cell>
          <cell r="FS135">
            <v>0</v>
          </cell>
          <cell r="FT135">
            <v>0</v>
          </cell>
          <cell r="FU135">
            <v>0</v>
          </cell>
          <cell r="FV135">
            <v>0</v>
          </cell>
          <cell r="FW135">
            <v>0</v>
          </cell>
          <cell r="FX135">
            <v>0</v>
          </cell>
          <cell r="FY135">
            <v>0</v>
          </cell>
          <cell r="GB135">
            <v>0</v>
          </cell>
          <cell r="GC135">
            <v>0</v>
          </cell>
          <cell r="GD135">
            <v>0</v>
          </cell>
          <cell r="GE135">
            <v>0</v>
          </cell>
          <cell r="GF135">
            <v>0</v>
          </cell>
          <cell r="GG135">
            <v>0</v>
          </cell>
          <cell r="GH135">
            <v>0</v>
          </cell>
          <cell r="GI135">
            <v>0</v>
          </cell>
          <cell r="GL135">
            <v>0</v>
          </cell>
          <cell r="GM135">
            <v>0</v>
          </cell>
          <cell r="GN135">
            <v>0</v>
          </cell>
          <cell r="GO135">
            <v>0</v>
          </cell>
          <cell r="GP135">
            <v>0</v>
          </cell>
          <cell r="GQ135">
            <v>0</v>
          </cell>
          <cell r="GR135">
            <v>0</v>
          </cell>
          <cell r="GS135">
            <v>0</v>
          </cell>
          <cell r="GU135" t="str">
            <v>Curry De Patate Douce &amp; Viande Séchée</v>
          </cell>
        </row>
        <row r="136">
          <cell r="E136" t="str">
            <v>Curry De Patate Douce Et Crevettes</v>
          </cell>
          <cell r="F136" t="str">
            <v>Épluchez et coupez la patate douce en gros morceaux.
Mélangez les morceaux de patate douce avec le lait de coco, les épinards et le curry dans une cocotte.
Laissez mijoter le tout une vingtaine de minutes, à feu doux et en remuant.
Faites cuire les crevettes 5 minutes à la poêle, 
Dès qu’elles sont roses, rajoutez-les à la préparation des patates douces curry,</v>
          </cell>
          <cell r="H136">
            <v>294.5</v>
          </cell>
          <cell r="I136">
            <v>20.575000000000003</v>
          </cell>
          <cell r="J136">
            <v>10.770000000000001</v>
          </cell>
          <cell r="K136">
            <v>27.004999999999999</v>
          </cell>
          <cell r="L136" t="str">
            <v>Patate Douce</v>
          </cell>
          <cell r="M136">
            <v>100</v>
          </cell>
          <cell r="N136">
            <v>100</v>
          </cell>
          <cell r="O136">
            <v>1.2</v>
          </cell>
          <cell r="P136">
            <v>0.3</v>
          </cell>
          <cell r="Q136">
            <v>23</v>
          </cell>
          <cell r="R136">
            <v>100</v>
          </cell>
          <cell r="S136">
            <v>1.2</v>
          </cell>
          <cell r="T136">
            <v>0.3</v>
          </cell>
          <cell r="U136">
            <v>23</v>
          </cell>
          <cell r="V136" t="str">
            <v>Lait Noix De Coco 50% Moins De Gras</v>
          </cell>
          <cell r="W136">
            <v>100</v>
          </cell>
          <cell r="X136">
            <v>89</v>
          </cell>
          <cell r="Y136">
            <v>1</v>
          </cell>
          <cell r="Z136">
            <v>9</v>
          </cell>
          <cell r="AA136">
            <v>1</v>
          </cell>
          <cell r="AB136">
            <v>89</v>
          </cell>
          <cell r="AC136">
            <v>1</v>
          </cell>
          <cell r="AD136">
            <v>9</v>
          </cell>
          <cell r="AE136">
            <v>1</v>
          </cell>
          <cell r="AF136" t="str">
            <v>Épinard</v>
          </cell>
          <cell r="AG136">
            <v>120</v>
          </cell>
          <cell r="AH136">
            <v>27.6</v>
          </cell>
          <cell r="AI136">
            <v>3.24</v>
          </cell>
          <cell r="AJ136">
            <v>0.48</v>
          </cell>
          <cell r="AK136">
            <v>0.96</v>
          </cell>
          <cell r="AL136">
            <v>23</v>
          </cell>
          <cell r="AM136">
            <v>2.7</v>
          </cell>
          <cell r="AN136">
            <v>0.4</v>
          </cell>
          <cell r="AO136">
            <v>0.8</v>
          </cell>
          <cell r="AP136" t="str">
            <v>Curry</v>
          </cell>
          <cell r="AQ136">
            <v>5</v>
          </cell>
          <cell r="AR136">
            <v>5.0999999999999996</v>
          </cell>
          <cell r="AS136">
            <v>0.315</v>
          </cell>
          <cell r="AT136">
            <v>0.21</v>
          </cell>
          <cell r="AU136">
            <v>0.48499999999999999</v>
          </cell>
          <cell r="AV136">
            <v>102</v>
          </cell>
          <cell r="AW136">
            <v>6.3</v>
          </cell>
          <cell r="AX136">
            <v>4.2</v>
          </cell>
          <cell r="AY136">
            <v>9.6999999999999993</v>
          </cell>
          <cell r="AZ136" t="str">
            <v>Crevette</v>
          </cell>
          <cell r="BA136">
            <v>130</v>
          </cell>
          <cell r="BB136">
            <v>72.8</v>
          </cell>
          <cell r="BC136">
            <v>14.82</v>
          </cell>
          <cell r="BD136">
            <v>0.78</v>
          </cell>
          <cell r="BE136">
            <v>1.56</v>
          </cell>
          <cell r="BF136">
            <v>56</v>
          </cell>
          <cell r="BG136">
            <v>11.4</v>
          </cell>
          <cell r="BH136">
            <v>0.6</v>
          </cell>
          <cell r="BI136">
            <v>1.2</v>
          </cell>
          <cell r="BJ136" t="str">
            <v/>
          </cell>
          <cell r="BL136">
            <v>0</v>
          </cell>
          <cell r="BM136">
            <v>0</v>
          </cell>
          <cell r="BN136">
            <v>0</v>
          </cell>
          <cell r="BO136">
            <v>0</v>
          </cell>
          <cell r="BP136">
            <v>0</v>
          </cell>
          <cell r="BQ136">
            <v>0</v>
          </cell>
          <cell r="BR136">
            <v>0</v>
          </cell>
          <cell r="BS136">
            <v>0</v>
          </cell>
          <cell r="BT136" t="str">
            <v/>
          </cell>
          <cell r="BV136">
            <v>0</v>
          </cell>
          <cell r="BW136">
            <v>0</v>
          </cell>
          <cell r="BX136">
            <v>0</v>
          </cell>
          <cell r="BY136">
            <v>0</v>
          </cell>
          <cell r="BZ136">
            <v>0</v>
          </cell>
          <cell r="CA136">
            <v>0</v>
          </cell>
          <cell r="CB136">
            <v>0</v>
          </cell>
          <cell r="CC136">
            <v>0</v>
          </cell>
          <cell r="CD136" t="str">
            <v/>
          </cell>
          <cell r="CF136">
            <v>0</v>
          </cell>
          <cell r="CG136">
            <v>0</v>
          </cell>
          <cell r="CH136">
            <v>0</v>
          </cell>
          <cell r="CI136">
            <v>0</v>
          </cell>
          <cell r="CJ136">
            <v>0</v>
          </cell>
          <cell r="CK136">
            <v>0</v>
          </cell>
          <cell r="CL136">
            <v>0</v>
          </cell>
          <cell r="CM136">
            <v>0</v>
          </cell>
          <cell r="CN136" t="str">
            <v/>
          </cell>
          <cell r="CP136">
            <v>0</v>
          </cell>
          <cell r="CQ136">
            <v>0</v>
          </cell>
          <cell r="CR136">
            <v>0</v>
          </cell>
          <cell r="CS136">
            <v>0</v>
          </cell>
          <cell r="CT136">
            <v>0</v>
          </cell>
          <cell r="CU136">
            <v>0</v>
          </cell>
          <cell r="CV136">
            <v>0</v>
          </cell>
          <cell r="CW136">
            <v>0</v>
          </cell>
          <cell r="CX136" t="str">
            <v/>
          </cell>
          <cell r="CZ136">
            <v>0</v>
          </cell>
          <cell r="DA136">
            <v>0</v>
          </cell>
          <cell r="DB136">
            <v>0</v>
          </cell>
          <cell r="DC136">
            <v>0</v>
          </cell>
          <cell r="DD136">
            <v>0</v>
          </cell>
          <cell r="DE136">
            <v>0</v>
          </cell>
          <cell r="DF136">
            <v>0</v>
          </cell>
          <cell r="DG136">
            <v>0</v>
          </cell>
          <cell r="DH136" t="str">
            <v/>
          </cell>
          <cell r="DJ136">
            <v>0</v>
          </cell>
          <cell r="DK136">
            <v>0</v>
          </cell>
          <cell r="DL136">
            <v>0</v>
          </cell>
          <cell r="DM136">
            <v>0</v>
          </cell>
          <cell r="DN136">
            <v>0</v>
          </cell>
          <cell r="DO136">
            <v>0</v>
          </cell>
          <cell r="DP136">
            <v>0</v>
          </cell>
          <cell r="DQ136">
            <v>0</v>
          </cell>
          <cell r="DR136" t="str">
            <v/>
          </cell>
          <cell r="DT136">
            <v>0</v>
          </cell>
          <cell r="DU136">
            <v>0</v>
          </cell>
          <cell r="DV136">
            <v>0</v>
          </cell>
          <cell r="DW136">
            <v>0</v>
          </cell>
          <cell r="DX136">
            <v>0</v>
          </cell>
          <cell r="DY136">
            <v>0</v>
          </cell>
          <cell r="DZ136">
            <v>0</v>
          </cell>
          <cell r="EA136">
            <v>0</v>
          </cell>
          <cell r="EB136" t="str">
            <v/>
          </cell>
          <cell r="ED136">
            <v>0</v>
          </cell>
          <cell r="EE136">
            <v>0</v>
          </cell>
          <cell r="EF136">
            <v>0</v>
          </cell>
          <cell r="EG136">
            <v>0</v>
          </cell>
          <cell r="EH136">
            <v>0</v>
          </cell>
          <cell r="EI136">
            <v>0</v>
          </cell>
          <cell r="EJ136">
            <v>0</v>
          </cell>
          <cell r="EK136">
            <v>0</v>
          </cell>
          <cell r="EL136" t="str">
            <v/>
          </cell>
          <cell r="EN136">
            <v>0</v>
          </cell>
          <cell r="EO136">
            <v>0</v>
          </cell>
          <cell r="EP136">
            <v>0</v>
          </cell>
          <cell r="EQ136">
            <v>0</v>
          </cell>
          <cell r="ER136">
            <v>0</v>
          </cell>
          <cell r="ES136">
            <v>0</v>
          </cell>
          <cell r="ET136">
            <v>0</v>
          </cell>
          <cell r="EU136">
            <v>0</v>
          </cell>
          <cell r="EV136" t="str">
            <v/>
          </cell>
          <cell r="EX136">
            <v>0</v>
          </cell>
          <cell r="EY136">
            <v>0</v>
          </cell>
          <cell r="EZ136">
            <v>0</v>
          </cell>
          <cell r="FA136">
            <v>0</v>
          </cell>
          <cell r="FB136">
            <v>0</v>
          </cell>
          <cell r="FC136">
            <v>0</v>
          </cell>
          <cell r="FD136">
            <v>0</v>
          </cell>
          <cell r="FE136">
            <v>0</v>
          </cell>
          <cell r="FF136" t="str">
            <v/>
          </cell>
          <cell r="FH136">
            <v>0</v>
          </cell>
          <cell r="FI136">
            <v>0</v>
          </cell>
          <cell r="FJ136">
            <v>0</v>
          </cell>
          <cell r="FK136">
            <v>0</v>
          </cell>
          <cell r="FL136">
            <v>0</v>
          </cell>
          <cell r="FM136">
            <v>0</v>
          </cell>
          <cell r="FN136">
            <v>0</v>
          </cell>
          <cell r="FO136">
            <v>0</v>
          </cell>
          <cell r="FR136">
            <v>0</v>
          </cell>
          <cell r="FS136">
            <v>0</v>
          </cell>
          <cell r="FT136">
            <v>0</v>
          </cell>
          <cell r="FU136">
            <v>0</v>
          </cell>
          <cell r="FV136">
            <v>0</v>
          </cell>
          <cell r="FW136">
            <v>0</v>
          </cell>
          <cell r="FX136">
            <v>0</v>
          </cell>
          <cell r="FY136">
            <v>0</v>
          </cell>
          <cell r="GB136">
            <v>0</v>
          </cell>
          <cell r="GC136">
            <v>0</v>
          </cell>
          <cell r="GD136">
            <v>0</v>
          </cell>
          <cell r="GE136">
            <v>0</v>
          </cell>
          <cell r="GF136">
            <v>0</v>
          </cell>
          <cell r="GG136">
            <v>0</v>
          </cell>
          <cell r="GH136">
            <v>0</v>
          </cell>
          <cell r="GI136">
            <v>0</v>
          </cell>
          <cell r="GL136">
            <v>0</v>
          </cell>
          <cell r="GM136">
            <v>0</v>
          </cell>
          <cell r="GN136">
            <v>0</v>
          </cell>
          <cell r="GO136">
            <v>0</v>
          </cell>
          <cell r="GP136">
            <v>0</v>
          </cell>
          <cell r="GQ136">
            <v>0</v>
          </cell>
          <cell r="GR136">
            <v>0</v>
          </cell>
          <cell r="GS136">
            <v>0</v>
          </cell>
          <cell r="GU136" t="str">
            <v>Curry De Patate Douce Et Crevettes</v>
          </cell>
        </row>
        <row r="137">
          <cell r="E137" t="str">
            <v xml:space="preserve">Curry De Pois Chiches </v>
          </cell>
          <cell r="F137" t="str">
            <v>Dans une casserole huilée, fais revenir les oignons coupés en fines lamelles et l’ail ;
Ajoutez-y ensuite les champignons coupés en dés et fais-les revenir quelques minutes.
Ajoutez les pois chiches, les tomates, le lait de coco et les épices, puis faites revenir le tout une dizaine de minutes.
Ajoutez ensuite les épinards et laissez mijoter la préparation 5 bonnes minutes supplémentaires.</v>
          </cell>
          <cell r="H137">
            <v>437.5</v>
          </cell>
          <cell r="I137">
            <v>20.03</v>
          </cell>
          <cell r="J137">
            <v>17.875</v>
          </cell>
          <cell r="K137">
            <v>40.865000000000002</v>
          </cell>
          <cell r="L137" t="str">
            <v>Champignon</v>
          </cell>
          <cell r="M137">
            <v>50</v>
          </cell>
          <cell r="N137">
            <v>11</v>
          </cell>
          <cell r="O137">
            <v>1.45</v>
          </cell>
          <cell r="P137">
            <v>0.15</v>
          </cell>
          <cell r="Q137">
            <v>0.55000000000000004</v>
          </cell>
          <cell r="R137">
            <v>22</v>
          </cell>
          <cell r="S137">
            <v>2.9</v>
          </cell>
          <cell r="T137">
            <v>0.3</v>
          </cell>
          <cell r="U137">
            <v>1.1000000000000001</v>
          </cell>
          <cell r="V137" t="str">
            <v>Épinard Frais</v>
          </cell>
          <cell r="W137">
            <v>100</v>
          </cell>
          <cell r="X137">
            <v>23</v>
          </cell>
          <cell r="Y137">
            <v>2.7</v>
          </cell>
          <cell r="Z137">
            <v>0.4</v>
          </cell>
          <cell r="AA137">
            <v>0.8</v>
          </cell>
          <cell r="AB137">
            <v>23</v>
          </cell>
          <cell r="AC137">
            <v>2.7</v>
          </cell>
          <cell r="AD137">
            <v>0.4</v>
          </cell>
          <cell r="AE137">
            <v>0.8</v>
          </cell>
          <cell r="AF137" t="str">
            <v>Tomate</v>
          </cell>
          <cell r="AG137">
            <v>100</v>
          </cell>
          <cell r="AH137">
            <v>21</v>
          </cell>
          <cell r="AI137">
            <v>0.8</v>
          </cell>
          <cell r="AJ137">
            <v>0.3</v>
          </cell>
          <cell r="AK137">
            <v>3.2</v>
          </cell>
          <cell r="AL137">
            <v>21</v>
          </cell>
          <cell r="AM137">
            <v>0.8</v>
          </cell>
          <cell r="AN137">
            <v>0.3</v>
          </cell>
          <cell r="AO137">
            <v>3.2</v>
          </cell>
          <cell r="AP137" t="str">
            <v>Ail</v>
          </cell>
          <cell r="AQ137">
            <v>5</v>
          </cell>
          <cell r="AR137">
            <v>6.8</v>
          </cell>
          <cell r="AS137">
            <v>0.35</v>
          </cell>
          <cell r="AT137">
            <v>2.5000000000000001E-2</v>
          </cell>
          <cell r="AU137">
            <v>1.2250000000000001</v>
          </cell>
          <cell r="AV137">
            <v>136</v>
          </cell>
          <cell r="AW137">
            <v>7</v>
          </cell>
          <cell r="AX137">
            <v>0.5</v>
          </cell>
          <cell r="AY137">
            <v>24.5</v>
          </cell>
          <cell r="AZ137" t="str">
            <v>Oignon</v>
          </cell>
          <cell r="BA137">
            <v>50</v>
          </cell>
          <cell r="BB137">
            <v>19.5</v>
          </cell>
          <cell r="BC137">
            <v>0.65</v>
          </cell>
          <cell r="BD137">
            <v>0.1</v>
          </cell>
          <cell r="BE137">
            <v>3.5</v>
          </cell>
          <cell r="BF137">
            <v>39</v>
          </cell>
          <cell r="BG137">
            <v>1.3</v>
          </cell>
          <cell r="BH137">
            <v>0.2</v>
          </cell>
          <cell r="BI137">
            <v>7</v>
          </cell>
          <cell r="BJ137" t="str">
            <v>Pois Chiche Cuit</v>
          </cell>
          <cell r="BK137">
            <v>170</v>
          </cell>
          <cell r="BL137">
            <v>222.7</v>
          </cell>
          <cell r="BM137">
            <v>12.58</v>
          </cell>
          <cell r="BN137">
            <v>3.4</v>
          </cell>
          <cell r="BO137">
            <v>30.09</v>
          </cell>
          <cell r="BP137">
            <v>131</v>
          </cell>
          <cell r="BQ137">
            <v>7.4</v>
          </cell>
          <cell r="BR137">
            <v>2</v>
          </cell>
          <cell r="BS137">
            <v>17.7</v>
          </cell>
          <cell r="BT137" t="str">
            <v>Lait Noix De Coco 50% Moins De Gras</v>
          </cell>
          <cell r="BU137">
            <v>150</v>
          </cell>
          <cell r="BV137">
            <v>133.5</v>
          </cell>
          <cell r="BW137">
            <v>1.5</v>
          </cell>
          <cell r="BX137">
            <v>13.5</v>
          </cell>
          <cell r="BY137">
            <v>1.5</v>
          </cell>
          <cell r="BZ137">
            <v>89</v>
          </cell>
          <cell r="CA137">
            <v>1</v>
          </cell>
          <cell r="CB137">
            <v>9</v>
          </cell>
          <cell r="CC137">
            <v>1</v>
          </cell>
          <cell r="CD137" t="str">
            <v>Épices : Curry Curcuma Gingembre Piment Poivre Coriandre À Volonté</v>
          </cell>
          <cell r="CF137">
            <v>0</v>
          </cell>
          <cell r="CG137">
            <v>0</v>
          </cell>
          <cell r="CH137">
            <v>0</v>
          </cell>
          <cell r="CI137">
            <v>0</v>
          </cell>
          <cell r="CJ137">
            <v>0</v>
          </cell>
          <cell r="CK137">
            <v>0</v>
          </cell>
          <cell r="CL137">
            <v>0</v>
          </cell>
          <cell r="CM137">
            <v>0</v>
          </cell>
          <cell r="CN137" t="str">
            <v/>
          </cell>
          <cell r="CP137">
            <v>0</v>
          </cell>
          <cell r="CQ137">
            <v>0</v>
          </cell>
          <cell r="CR137">
            <v>0</v>
          </cell>
          <cell r="CS137">
            <v>0</v>
          </cell>
          <cell r="CT137">
            <v>0</v>
          </cell>
          <cell r="CU137">
            <v>0</v>
          </cell>
          <cell r="CV137">
            <v>0</v>
          </cell>
          <cell r="CW137">
            <v>0</v>
          </cell>
          <cell r="CX137" t="str">
            <v/>
          </cell>
          <cell r="CZ137">
            <v>0</v>
          </cell>
          <cell r="DA137">
            <v>0</v>
          </cell>
          <cell r="DB137">
            <v>0</v>
          </cell>
          <cell r="DC137">
            <v>0</v>
          </cell>
          <cell r="DD137">
            <v>0</v>
          </cell>
          <cell r="DE137">
            <v>0</v>
          </cell>
          <cell r="DF137">
            <v>0</v>
          </cell>
          <cell r="DG137">
            <v>0</v>
          </cell>
          <cell r="DH137" t="str">
            <v/>
          </cell>
          <cell r="DJ137">
            <v>0</v>
          </cell>
          <cell r="DK137">
            <v>0</v>
          </cell>
          <cell r="DL137">
            <v>0</v>
          </cell>
          <cell r="DM137">
            <v>0</v>
          </cell>
          <cell r="DN137">
            <v>0</v>
          </cell>
          <cell r="DO137">
            <v>0</v>
          </cell>
          <cell r="DP137">
            <v>0</v>
          </cell>
          <cell r="DQ137">
            <v>0</v>
          </cell>
          <cell r="DR137" t="str">
            <v/>
          </cell>
          <cell r="DT137">
            <v>0</v>
          </cell>
          <cell r="DU137">
            <v>0</v>
          </cell>
          <cell r="DV137">
            <v>0</v>
          </cell>
          <cell r="DW137">
            <v>0</v>
          </cell>
          <cell r="DX137">
            <v>0</v>
          </cell>
          <cell r="DY137">
            <v>0</v>
          </cell>
          <cell r="DZ137">
            <v>0</v>
          </cell>
          <cell r="EA137">
            <v>0</v>
          </cell>
          <cell r="EB137" t="str">
            <v/>
          </cell>
          <cell r="ED137">
            <v>0</v>
          </cell>
          <cell r="EE137">
            <v>0</v>
          </cell>
          <cell r="EF137">
            <v>0</v>
          </cell>
          <cell r="EG137">
            <v>0</v>
          </cell>
          <cell r="EH137">
            <v>0</v>
          </cell>
          <cell r="EI137">
            <v>0</v>
          </cell>
          <cell r="EJ137">
            <v>0</v>
          </cell>
          <cell r="EK137">
            <v>0</v>
          </cell>
          <cell r="EL137" t="str">
            <v/>
          </cell>
          <cell r="EN137">
            <v>0</v>
          </cell>
          <cell r="EO137">
            <v>0</v>
          </cell>
          <cell r="EP137">
            <v>0</v>
          </cell>
          <cell r="EQ137">
            <v>0</v>
          </cell>
          <cell r="ER137">
            <v>0</v>
          </cell>
          <cell r="ES137">
            <v>0</v>
          </cell>
          <cell r="ET137">
            <v>0</v>
          </cell>
          <cell r="EU137">
            <v>0</v>
          </cell>
          <cell r="EV137" t="str">
            <v/>
          </cell>
          <cell r="EX137">
            <v>0</v>
          </cell>
          <cell r="EY137">
            <v>0</v>
          </cell>
          <cell r="EZ137">
            <v>0</v>
          </cell>
          <cell r="FA137">
            <v>0</v>
          </cell>
          <cell r="FB137">
            <v>0</v>
          </cell>
          <cell r="FC137">
            <v>0</v>
          </cell>
          <cell r="FD137">
            <v>0</v>
          </cell>
          <cell r="FE137">
            <v>0</v>
          </cell>
          <cell r="FF137" t="str">
            <v/>
          </cell>
          <cell r="FH137">
            <v>0</v>
          </cell>
          <cell r="FI137">
            <v>0</v>
          </cell>
          <cell r="FJ137">
            <v>0</v>
          </cell>
          <cell r="FK137">
            <v>0</v>
          </cell>
          <cell r="FL137">
            <v>0</v>
          </cell>
          <cell r="FM137">
            <v>0</v>
          </cell>
          <cell r="FN137">
            <v>0</v>
          </cell>
          <cell r="FO137">
            <v>0</v>
          </cell>
          <cell r="FR137">
            <v>0</v>
          </cell>
          <cell r="FS137">
            <v>0</v>
          </cell>
          <cell r="FT137">
            <v>0</v>
          </cell>
          <cell r="FU137">
            <v>0</v>
          </cell>
          <cell r="FV137">
            <v>0</v>
          </cell>
          <cell r="FW137">
            <v>0</v>
          </cell>
          <cell r="FX137">
            <v>0</v>
          </cell>
          <cell r="FY137">
            <v>0</v>
          </cell>
          <cell r="GB137">
            <v>0</v>
          </cell>
          <cell r="GC137">
            <v>0</v>
          </cell>
          <cell r="GD137">
            <v>0</v>
          </cell>
          <cell r="GE137">
            <v>0</v>
          </cell>
          <cell r="GF137">
            <v>0</v>
          </cell>
          <cell r="GG137">
            <v>0</v>
          </cell>
          <cell r="GH137">
            <v>0</v>
          </cell>
          <cell r="GI137">
            <v>0</v>
          </cell>
          <cell r="GL137">
            <v>0</v>
          </cell>
          <cell r="GM137">
            <v>0</v>
          </cell>
          <cell r="GN137">
            <v>0</v>
          </cell>
          <cell r="GO137">
            <v>0</v>
          </cell>
          <cell r="GP137">
            <v>0</v>
          </cell>
          <cell r="GQ137">
            <v>0</v>
          </cell>
          <cell r="GR137">
            <v>0</v>
          </cell>
          <cell r="GS137">
            <v>0</v>
          </cell>
          <cell r="GU137" t="str">
            <v xml:space="preserve">Curry De Pois Chiches </v>
          </cell>
        </row>
        <row r="138">
          <cell r="E138" t="str">
            <v>Curry De Pommes De Terre À L'Aubergine</v>
          </cell>
          <cell r="F138" t="str">
            <v xml:space="preserve">Coupez les pommes de terre, l'aubergine, les champignons et l'oignon en cubes.
Versez l'huile d'olive dans une grande poêle et faites griller les pommes de terre.
Ajoutez le reste des légumes, et déglacez avec le bouillon de légumes et le lait de coco.
Ajoutez la pâte de curry, et mélangez bien. Laissez cuire à feu moyen pendant 30 minutes jusqu'à ce que le liquide se soit évaporé.
Servez avec le persil.
</v>
          </cell>
          <cell r="H138">
            <v>420.44</v>
          </cell>
          <cell r="I138">
            <v>11.113999999999999</v>
          </cell>
          <cell r="J138">
            <v>19.448</v>
          </cell>
          <cell r="K138">
            <v>45.180000000000007</v>
          </cell>
          <cell r="L138" t="str">
            <v>Pomme De Terre</v>
          </cell>
          <cell r="M138">
            <v>220</v>
          </cell>
          <cell r="N138">
            <v>167.2</v>
          </cell>
          <cell r="O138">
            <v>4.4000000000000004</v>
          </cell>
          <cell r="P138">
            <v>0.22</v>
          </cell>
          <cell r="Q138">
            <v>34.32</v>
          </cell>
          <cell r="R138">
            <v>76</v>
          </cell>
          <cell r="S138">
            <v>2</v>
          </cell>
          <cell r="T138">
            <v>0.1</v>
          </cell>
          <cell r="U138">
            <v>15.6</v>
          </cell>
          <cell r="V138" t="str">
            <v>Aubergine</v>
          </cell>
          <cell r="W138">
            <v>110</v>
          </cell>
          <cell r="X138">
            <v>25.3</v>
          </cell>
          <cell r="Y138">
            <v>1.1000000000000001</v>
          </cell>
          <cell r="Z138">
            <v>0.22</v>
          </cell>
          <cell r="AA138">
            <v>3.41</v>
          </cell>
          <cell r="AB138">
            <v>23</v>
          </cell>
          <cell r="AC138">
            <v>1</v>
          </cell>
          <cell r="AD138">
            <v>0.2</v>
          </cell>
          <cell r="AE138">
            <v>3.1</v>
          </cell>
          <cell r="AF138" t="str">
            <v>Champignon</v>
          </cell>
          <cell r="AG138">
            <v>110</v>
          </cell>
          <cell r="AH138">
            <v>24.2</v>
          </cell>
          <cell r="AI138">
            <v>3.19</v>
          </cell>
          <cell r="AJ138">
            <v>0.33</v>
          </cell>
          <cell r="AK138">
            <v>1.2100000000000002</v>
          </cell>
          <cell r="AL138">
            <v>22</v>
          </cell>
          <cell r="AM138">
            <v>2.9</v>
          </cell>
          <cell r="AN138">
            <v>0.3</v>
          </cell>
          <cell r="AO138">
            <v>1.1000000000000001</v>
          </cell>
          <cell r="AP138" t="str">
            <v>Oignon</v>
          </cell>
          <cell r="AQ138">
            <v>20</v>
          </cell>
          <cell r="AR138">
            <v>7.8</v>
          </cell>
          <cell r="AS138">
            <v>0.26</v>
          </cell>
          <cell r="AT138">
            <v>0.04</v>
          </cell>
          <cell r="AU138">
            <v>1.4</v>
          </cell>
          <cell r="AV138">
            <v>39</v>
          </cell>
          <cell r="AW138">
            <v>1.3</v>
          </cell>
          <cell r="AX138">
            <v>0.2</v>
          </cell>
          <cell r="AY138">
            <v>7</v>
          </cell>
          <cell r="AZ138" t="str">
            <v>Huile D'Olive</v>
          </cell>
          <cell r="BA138">
            <v>10</v>
          </cell>
          <cell r="BB138">
            <v>80.900000000000006</v>
          </cell>
          <cell r="BC138">
            <v>0</v>
          </cell>
          <cell r="BD138">
            <v>8.99</v>
          </cell>
          <cell r="BE138">
            <v>0</v>
          </cell>
          <cell r="BF138">
            <v>809</v>
          </cell>
          <cell r="BG138">
            <v>0</v>
          </cell>
          <cell r="BH138">
            <v>89.9</v>
          </cell>
          <cell r="BI138">
            <v>0</v>
          </cell>
          <cell r="BJ138" t="str">
            <v>Bouillon De Légumes</v>
          </cell>
          <cell r="BK138">
            <v>12</v>
          </cell>
          <cell r="BL138">
            <v>26.04</v>
          </cell>
          <cell r="BM138">
            <v>1.1639999999999999</v>
          </cell>
          <cell r="BN138">
            <v>0.64800000000000013</v>
          </cell>
          <cell r="BO138">
            <v>3.84</v>
          </cell>
          <cell r="BP138">
            <v>217</v>
          </cell>
          <cell r="BQ138">
            <v>9.6999999999999993</v>
          </cell>
          <cell r="BR138">
            <v>5.4</v>
          </cell>
          <cell r="BS138">
            <v>32</v>
          </cell>
          <cell r="BT138" t="str">
            <v>Lait Noix De Coco 50% Moins De Gras</v>
          </cell>
          <cell r="BU138">
            <v>100</v>
          </cell>
          <cell r="BV138">
            <v>89</v>
          </cell>
          <cell r="BW138">
            <v>1</v>
          </cell>
          <cell r="BX138">
            <v>9</v>
          </cell>
          <cell r="BY138">
            <v>1</v>
          </cell>
          <cell r="BZ138">
            <v>89</v>
          </cell>
          <cell r="CA138">
            <v>1</v>
          </cell>
          <cell r="CB138">
            <v>9</v>
          </cell>
          <cell r="CC138">
            <v>1</v>
          </cell>
          <cell r="CD138" t="str">
            <v>Pâte De Curry (À Votre Convenance)</v>
          </cell>
          <cell r="CF138">
            <v>0</v>
          </cell>
          <cell r="CG138">
            <v>0</v>
          </cell>
          <cell r="CH138">
            <v>0</v>
          </cell>
          <cell r="CI138">
            <v>0</v>
          </cell>
          <cell r="CJ138">
            <v>0</v>
          </cell>
          <cell r="CK138">
            <v>0</v>
          </cell>
          <cell r="CL138">
            <v>0</v>
          </cell>
          <cell r="CM138">
            <v>0</v>
          </cell>
          <cell r="CN138" t="str">
            <v>Persil</v>
          </cell>
          <cell r="CO138">
            <v>5</v>
          </cell>
          <cell r="CP138">
            <v>0</v>
          </cell>
          <cell r="CQ138">
            <v>0</v>
          </cell>
          <cell r="CR138">
            <v>0</v>
          </cell>
          <cell r="CS138">
            <v>0</v>
          </cell>
          <cell r="CT138">
            <v>0</v>
          </cell>
          <cell r="CU138">
            <v>0</v>
          </cell>
          <cell r="CV138">
            <v>0</v>
          </cell>
          <cell r="CW138">
            <v>0</v>
          </cell>
          <cell r="CX138" t="str">
            <v/>
          </cell>
          <cell r="CZ138">
            <v>0</v>
          </cell>
          <cell r="DA138">
            <v>0</v>
          </cell>
          <cell r="DB138">
            <v>0</v>
          </cell>
          <cell r="DC138">
            <v>0</v>
          </cell>
          <cell r="DD138">
            <v>0</v>
          </cell>
          <cell r="DE138">
            <v>0</v>
          </cell>
          <cell r="DF138">
            <v>0</v>
          </cell>
          <cell r="DG138">
            <v>0</v>
          </cell>
          <cell r="DH138" t="str">
            <v/>
          </cell>
          <cell r="DJ138">
            <v>0</v>
          </cell>
          <cell r="DK138">
            <v>0</v>
          </cell>
          <cell r="DL138">
            <v>0</v>
          </cell>
          <cell r="DM138">
            <v>0</v>
          </cell>
          <cell r="DN138">
            <v>0</v>
          </cell>
          <cell r="DO138">
            <v>0</v>
          </cell>
          <cell r="DP138">
            <v>0</v>
          </cell>
          <cell r="DQ138">
            <v>0</v>
          </cell>
          <cell r="DR138" t="str">
            <v/>
          </cell>
          <cell r="DT138">
            <v>0</v>
          </cell>
          <cell r="DU138">
            <v>0</v>
          </cell>
          <cell r="DV138">
            <v>0</v>
          </cell>
          <cell r="DW138">
            <v>0</v>
          </cell>
          <cell r="DX138">
            <v>0</v>
          </cell>
          <cell r="DY138">
            <v>0</v>
          </cell>
          <cell r="DZ138">
            <v>0</v>
          </cell>
          <cell r="EA138">
            <v>0</v>
          </cell>
          <cell r="EB138" t="str">
            <v/>
          </cell>
          <cell r="ED138">
            <v>0</v>
          </cell>
          <cell r="EE138">
            <v>0</v>
          </cell>
          <cell r="EF138">
            <v>0</v>
          </cell>
          <cell r="EG138">
            <v>0</v>
          </cell>
          <cell r="EH138">
            <v>0</v>
          </cell>
          <cell r="EI138">
            <v>0</v>
          </cell>
          <cell r="EJ138">
            <v>0</v>
          </cell>
          <cell r="EK138">
            <v>0</v>
          </cell>
          <cell r="EL138" t="str">
            <v/>
          </cell>
          <cell r="EN138">
            <v>0</v>
          </cell>
          <cell r="EO138">
            <v>0</v>
          </cell>
          <cell r="EP138">
            <v>0</v>
          </cell>
          <cell r="EQ138">
            <v>0</v>
          </cell>
          <cell r="ER138">
            <v>0</v>
          </cell>
          <cell r="ES138">
            <v>0</v>
          </cell>
          <cell r="ET138">
            <v>0</v>
          </cell>
          <cell r="EU138">
            <v>0</v>
          </cell>
          <cell r="EV138" t="str">
            <v/>
          </cell>
          <cell r="EX138">
            <v>0</v>
          </cell>
          <cell r="EY138">
            <v>0</v>
          </cell>
          <cell r="EZ138">
            <v>0</v>
          </cell>
          <cell r="FA138">
            <v>0</v>
          </cell>
          <cell r="FB138">
            <v>0</v>
          </cell>
          <cell r="FC138">
            <v>0</v>
          </cell>
          <cell r="FD138">
            <v>0</v>
          </cell>
          <cell r="FE138">
            <v>0</v>
          </cell>
          <cell r="FF138" t="str">
            <v/>
          </cell>
          <cell r="FH138">
            <v>0</v>
          </cell>
          <cell r="FI138">
            <v>0</v>
          </cell>
          <cell r="FJ138">
            <v>0</v>
          </cell>
          <cell r="FK138">
            <v>0</v>
          </cell>
          <cell r="FL138">
            <v>0</v>
          </cell>
          <cell r="FM138">
            <v>0</v>
          </cell>
          <cell r="FN138">
            <v>0</v>
          </cell>
          <cell r="FO138">
            <v>0</v>
          </cell>
          <cell r="FR138">
            <v>0</v>
          </cell>
          <cell r="FS138">
            <v>0</v>
          </cell>
          <cell r="FT138">
            <v>0</v>
          </cell>
          <cell r="FU138">
            <v>0</v>
          </cell>
          <cell r="FV138">
            <v>0</v>
          </cell>
          <cell r="FW138">
            <v>0</v>
          </cell>
          <cell r="FX138">
            <v>0</v>
          </cell>
          <cell r="FY138">
            <v>0</v>
          </cell>
          <cell r="GB138">
            <v>0</v>
          </cell>
          <cell r="GC138">
            <v>0</v>
          </cell>
          <cell r="GD138">
            <v>0</v>
          </cell>
          <cell r="GE138">
            <v>0</v>
          </cell>
          <cell r="GF138">
            <v>0</v>
          </cell>
          <cell r="GG138">
            <v>0</v>
          </cell>
          <cell r="GH138">
            <v>0</v>
          </cell>
          <cell r="GI138">
            <v>0</v>
          </cell>
          <cell r="GL138">
            <v>0</v>
          </cell>
          <cell r="GM138">
            <v>0</v>
          </cell>
          <cell r="GN138">
            <v>0</v>
          </cell>
          <cell r="GO138">
            <v>0</v>
          </cell>
          <cell r="GP138">
            <v>0</v>
          </cell>
          <cell r="GQ138">
            <v>0</v>
          </cell>
          <cell r="GR138">
            <v>0</v>
          </cell>
          <cell r="GS138">
            <v>0</v>
          </cell>
          <cell r="GU138" t="str">
            <v>Curry De Pommes De Terre À L'Aubergine</v>
          </cell>
        </row>
        <row r="139">
          <cell r="E139" t="str">
            <v>Curry De Poulet</v>
          </cell>
          <cell r="F139" t="str">
            <v>Dans une casserole d’eau faîtes cuire votre riz
Dans une poêle avec une c.à.c d’huile de coco faîtes cuire votre poulet, ajoutez vos poireaux
Ajoutez le fromage blanc curry mélangez aux poireaux et au riz</v>
          </cell>
          <cell r="H139">
            <v>511.65000000000003</v>
          </cell>
          <cell r="I139">
            <v>50.784999999999997</v>
          </cell>
          <cell r="J139">
            <v>13.085000000000001</v>
          </cell>
          <cell r="K139">
            <v>43.375</v>
          </cell>
          <cell r="L139" t="str">
            <v>poulet</v>
          </cell>
          <cell r="M139">
            <v>150</v>
          </cell>
          <cell r="N139">
            <v>157.5</v>
          </cell>
          <cell r="O139">
            <v>34.65</v>
          </cell>
          <cell r="P139">
            <v>1.8</v>
          </cell>
          <cell r="Q139">
            <v>0.6</v>
          </cell>
          <cell r="R139">
            <v>105</v>
          </cell>
          <cell r="S139">
            <v>23.1</v>
          </cell>
          <cell r="T139">
            <v>1.2</v>
          </cell>
          <cell r="U139">
            <v>0.4</v>
          </cell>
          <cell r="V139" t="str">
            <v>Sauce au fromage blanc curry _ MNFC</v>
          </cell>
          <cell r="W139">
            <v>50</v>
          </cell>
          <cell r="X139">
            <v>94.550000000000011</v>
          </cell>
          <cell r="Y139">
            <v>8.0150000000000006</v>
          </cell>
          <cell r="Z139">
            <v>4.7050000000000001</v>
          </cell>
          <cell r="AA139">
            <v>4.8850000000000007</v>
          </cell>
          <cell r="AB139">
            <v>189.10000000000002</v>
          </cell>
          <cell r="AC139">
            <v>16.03</v>
          </cell>
          <cell r="AD139">
            <v>9.41</v>
          </cell>
          <cell r="AE139">
            <v>9.7700000000000014</v>
          </cell>
          <cell r="AF139" t="str">
            <v>Poireau</v>
          </cell>
          <cell r="AG139">
            <v>150</v>
          </cell>
          <cell r="AH139">
            <v>45</v>
          </cell>
          <cell r="AI139">
            <v>2.4</v>
          </cell>
          <cell r="AJ139">
            <v>0.45</v>
          </cell>
          <cell r="AK139">
            <v>5.55</v>
          </cell>
          <cell r="AL139">
            <v>30</v>
          </cell>
          <cell r="AM139">
            <v>1.6</v>
          </cell>
          <cell r="AN139">
            <v>0.3</v>
          </cell>
          <cell r="AO139">
            <v>3.7</v>
          </cell>
          <cell r="AP139" t="str">
            <v>riz</v>
          </cell>
          <cell r="AQ139">
            <v>30</v>
          </cell>
          <cell r="AR139">
            <v>104.4</v>
          </cell>
          <cell r="AS139">
            <v>1.98</v>
          </cell>
          <cell r="AT139">
            <v>0.18</v>
          </cell>
          <cell r="AU139">
            <v>23.49</v>
          </cell>
          <cell r="AV139">
            <v>348</v>
          </cell>
          <cell r="AW139">
            <v>6.6</v>
          </cell>
          <cell r="AX139">
            <v>0.6</v>
          </cell>
          <cell r="AY139">
            <v>78.3</v>
          </cell>
          <cell r="AZ139" t="str">
            <v>huile de coco</v>
          </cell>
          <cell r="BA139">
            <v>5</v>
          </cell>
          <cell r="BB139">
            <v>44.7</v>
          </cell>
          <cell r="BC139">
            <v>0.04</v>
          </cell>
          <cell r="BD139">
            <v>4.95</v>
          </cell>
          <cell r="BE139">
            <v>0</v>
          </cell>
          <cell r="BF139">
            <v>894</v>
          </cell>
          <cell r="BG139">
            <v>0.8</v>
          </cell>
          <cell r="BH139">
            <v>99</v>
          </cell>
          <cell r="BI139">
            <v>0</v>
          </cell>
          <cell r="BL139">
            <v>0</v>
          </cell>
          <cell r="BM139">
            <v>0</v>
          </cell>
          <cell r="BN139">
            <v>0</v>
          </cell>
          <cell r="BO139">
            <v>0</v>
          </cell>
          <cell r="BP139">
            <v>0</v>
          </cell>
          <cell r="BQ139">
            <v>0</v>
          </cell>
          <cell r="BR139">
            <v>0</v>
          </cell>
          <cell r="BS139">
            <v>0</v>
          </cell>
          <cell r="BT139" t="str">
            <v>pois chiche cuit</v>
          </cell>
          <cell r="BU139">
            <v>50</v>
          </cell>
          <cell r="BV139">
            <v>65.5</v>
          </cell>
          <cell r="BW139">
            <v>3.7</v>
          </cell>
          <cell r="BX139">
            <v>1</v>
          </cell>
          <cell r="BY139">
            <v>8.85</v>
          </cell>
          <cell r="BZ139">
            <v>131</v>
          </cell>
          <cell r="CA139">
            <v>7.4</v>
          </cell>
          <cell r="CB139">
            <v>2</v>
          </cell>
          <cell r="CC139">
            <v>17.7</v>
          </cell>
          <cell r="CF139">
            <v>0</v>
          </cell>
          <cell r="CG139">
            <v>0</v>
          </cell>
          <cell r="CH139">
            <v>0</v>
          </cell>
          <cell r="CI139">
            <v>0</v>
          </cell>
          <cell r="CJ139">
            <v>0</v>
          </cell>
          <cell r="CK139">
            <v>0</v>
          </cell>
          <cell r="CL139">
            <v>0</v>
          </cell>
          <cell r="CM139">
            <v>0</v>
          </cell>
          <cell r="CP139">
            <v>0</v>
          </cell>
          <cell r="CQ139">
            <v>0</v>
          </cell>
          <cell r="CR139">
            <v>0</v>
          </cell>
          <cell r="CS139">
            <v>0</v>
          </cell>
          <cell r="CT139">
            <v>0</v>
          </cell>
          <cell r="CU139">
            <v>0</v>
          </cell>
          <cell r="CV139">
            <v>0</v>
          </cell>
          <cell r="CW139">
            <v>0</v>
          </cell>
          <cell r="CZ139">
            <v>0</v>
          </cell>
          <cell r="DA139">
            <v>0</v>
          </cell>
          <cell r="DB139">
            <v>0</v>
          </cell>
          <cell r="DC139">
            <v>0</v>
          </cell>
          <cell r="DD139">
            <v>0</v>
          </cell>
          <cell r="DE139">
            <v>0</v>
          </cell>
          <cell r="DF139">
            <v>0</v>
          </cell>
          <cell r="DG139">
            <v>0</v>
          </cell>
          <cell r="DJ139">
            <v>0</v>
          </cell>
          <cell r="DK139">
            <v>0</v>
          </cell>
          <cell r="DL139">
            <v>0</v>
          </cell>
          <cell r="DM139">
            <v>0</v>
          </cell>
          <cell r="DN139">
            <v>0</v>
          </cell>
          <cell r="DO139">
            <v>0</v>
          </cell>
          <cell r="DP139">
            <v>0</v>
          </cell>
          <cell r="DQ139">
            <v>0</v>
          </cell>
          <cell r="DT139">
            <v>0</v>
          </cell>
          <cell r="DU139">
            <v>0</v>
          </cell>
          <cell r="DV139">
            <v>0</v>
          </cell>
          <cell r="DW139">
            <v>0</v>
          </cell>
          <cell r="DX139">
            <v>0</v>
          </cell>
          <cell r="DY139">
            <v>0</v>
          </cell>
          <cell r="DZ139">
            <v>0</v>
          </cell>
          <cell r="EA139">
            <v>0</v>
          </cell>
          <cell r="ED139">
            <v>0</v>
          </cell>
          <cell r="EE139">
            <v>0</v>
          </cell>
          <cell r="EF139">
            <v>0</v>
          </cell>
          <cell r="EG139">
            <v>0</v>
          </cell>
          <cell r="EH139">
            <v>0</v>
          </cell>
          <cell r="EI139">
            <v>0</v>
          </cell>
          <cell r="EJ139">
            <v>0</v>
          </cell>
          <cell r="EK139">
            <v>0</v>
          </cell>
          <cell r="EN139">
            <v>0</v>
          </cell>
          <cell r="EO139">
            <v>0</v>
          </cell>
          <cell r="EP139">
            <v>0</v>
          </cell>
          <cell r="EQ139">
            <v>0</v>
          </cell>
          <cell r="ER139">
            <v>0</v>
          </cell>
          <cell r="ES139">
            <v>0</v>
          </cell>
          <cell r="ET139">
            <v>0</v>
          </cell>
          <cell r="EU139">
            <v>0</v>
          </cell>
          <cell r="EX139">
            <v>0</v>
          </cell>
          <cell r="EY139">
            <v>0</v>
          </cell>
          <cell r="EZ139">
            <v>0</v>
          </cell>
          <cell r="FA139">
            <v>0</v>
          </cell>
          <cell r="FB139">
            <v>0</v>
          </cell>
          <cell r="FC139">
            <v>0</v>
          </cell>
          <cell r="FD139">
            <v>0</v>
          </cell>
          <cell r="FE139">
            <v>0</v>
          </cell>
          <cell r="FH139">
            <v>0</v>
          </cell>
          <cell r="FI139">
            <v>0</v>
          </cell>
          <cell r="FJ139">
            <v>0</v>
          </cell>
          <cell r="FK139">
            <v>0</v>
          </cell>
          <cell r="FL139">
            <v>0</v>
          </cell>
          <cell r="FM139">
            <v>0</v>
          </cell>
          <cell r="FN139">
            <v>0</v>
          </cell>
          <cell r="FO139">
            <v>0</v>
          </cell>
          <cell r="FR139">
            <v>0</v>
          </cell>
          <cell r="FS139">
            <v>0</v>
          </cell>
          <cell r="FT139">
            <v>0</v>
          </cell>
          <cell r="FU139">
            <v>0</v>
          </cell>
          <cell r="FV139">
            <v>0</v>
          </cell>
          <cell r="FW139">
            <v>0</v>
          </cell>
          <cell r="FX139">
            <v>0</v>
          </cell>
          <cell r="FY139">
            <v>0</v>
          </cell>
          <cell r="GB139">
            <v>0</v>
          </cell>
          <cell r="GC139">
            <v>0</v>
          </cell>
          <cell r="GD139">
            <v>0</v>
          </cell>
          <cell r="GE139">
            <v>0</v>
          </cell>
          <cell r="GF139">
            <v>0</v>
          </cell>
          <cell r="GG139">
            <v>0</v>
          </cell>
          <cell r="GH139">
            <v>0</v>
          </cell>
          <cell r="GI139">
            <v>0</v>
          </cell>
          <cell r="GL139">
            <v>0</v>
          </cell>
          <cell r="GM139">
            <v>0</v>
          </cell>
          <cell r="GN139">
            <v>0</v>
          </cell>
          <cell r="GO139">
            <v>0</v>
          </cell>
          <cell r="GP139">
            <v>0</v>
          </cell>
          <cell r="GQ139">
            <v>0</v>
          </cell>
          <cell r="GR139">
            <v>0</v>
          </cell>
          <cell r="GS139">
            <v>0</v>
          </cell>
          <cell r="GU139" t="str">
            <v>Curry De Poulet</v>
          </cell>
        </row>
        <row r="140">
          <cell r="E140" t="str">
            <v>Curry De Poulet À La Mangue</v>
          </cell>
          <cell r="F140" t="str">
            <v xml:space="preserve">Cuire le poulet à feu doux dans une poêle et ajoutez-y les poivrons et la mangue.
Une fois que tout est cuit, ajoutez le séré maigre au mélange et les épices.
</v>
          </cell>
          <cell r="H140">
            <v>338.8</v>
          </cell>
          <cell r="I140">
            <v>34.92</v>
          </cell>
          <cell r="J140">
            <v>2.1800000000000002</v>
          </cell>
          <cell r="K140">
            <v>43.22</v>
          </cell>
          <cell r="L140" t="str">
            <v>Poulet</v>
          </cell>
          <cell r="M140">
            <v>120</v>
          </cell>
          <cell r="N140">
            <v>126</v>
          </cell>
          <cell r="O140">
            <v>27.72</v>
          </cell>
          <cell r="P140">
            <v>1.44</v>
          </cell>
          <cell r="Q140">
            <v>0.48</v>
          </cell>
          <cell r="R140">
            <v>105</v>
          </cell>
          <cell r="S140">
            <v>23.1</v>
          </cell>
          <cell r="T140">
            <v>1.2</v>
          </cell>
          <cell r="U140">
            <v>0.4</v>
          </cell>
          <cell r="V140" t="str">
            <v>Poivron Rouge</v>
          </cell>
          <cell r="W140">
            <v>100</v>
          </cell>
          <cell r="X140">
            <v>32</v>
          </cell>
          <cell r="Y140">
            <v>0.9</v>
          </cell>
          <cell r="Z140">
            <v>0.4</v>
          </cell>
          <cell r="AA140">
            <v>5.2</v>
          </cell>
          <cell r="AB140">
            <v>32</v>
          </cell>
          <cell r="AC140">
            <v>0.9</v>
          </cell>
          <cell r="AD140">
            <v>0.4</v>
          </cell>
          <cell r="AE140">
            <v>5.2</v>
          </cell>
          <cell r="AF140" t="str">
            <v>Mangue</v>
          </cell>
          <cell r="AG140">
            <v>50</v>
          </cell>
          <cell r="AH140">
            <v>31</v>
          </cell>
          <cell r="AI140">
            <v>0.3</v>
          </cell>
          <cell r="AJ140">
            <v>0.1</v>
          </cell>
          <cell r="AK140">
            <v>6.7</v>
          </cell>
          <cell r="AL140">
            <v>62</v>
          </cell>
          <cell r="AM140">
            <v>0.6</v>
          </cell>
          <cell r="AN140">
            <v>0.2</v>
          </cell>
          <cell r="AO140">
            <v>13.4</v>
          </cell>
          <cell r="AP140" t="str">
            <v>Séré Maigre</v>
          </cell>
          <cell r="AQ140">
            <v>20</v>
          </cell>
          <cell r="AR140">
            <v>11</v>
          </cell>
          <cell r="AS140">
            <v>2</v>
          </cell>
          <cell r="AT140">
            <v>0.04</v>
          </cell>
          <cell r="AU140">
            <v>0.84</v>
          </cell>
          <cell r="AV140">
            <v>55</v>
          </cell>
          <cell r="AW140">
            <v>10</v>
          </cell>
          <cell r="AX140">
            <v>0.2</v>
          </cell>
          <cell r="AY140">
            <v>4.2</v>
          </cell>
          <cell r="AZ140" t="str">
            <v>Riz Basmati</v>
          </cell>
          <cell r="BA140">
            <v>40</v>
          </cell>
          <cell r="BB140">
            <v>138.80000000000001</v>
          </cell>
          <cell r="BC140">
            <v>4</v>
          </cell>
          <cell r="BD140">
            <v>0.2</v>
          </cell>
          <cell r="BE140">
            <v>30</v>
          </cell>
          <cell r="BF140">
            <v>347</v>
          </cell>
          <cell r="BG140">
            <v>10</v>
          </cell>
          <cell r="BH140">
            <v>0.5</v>
          </cell>
          <cell r="BI140">
            <v>75</v>
          </cell>
          <cell r="BJ140" t="str">
            <v>Epices : Curry Cumin Clous De Girofle À Volonté</v>
          </cell>
          <cell r="BL140">
            <v>0</v>
          </cell>
          <cell r="BM140">
            <v>0</v>
          </cell>
          <cell r="BN140">
            <v>0</v>
          </cell>
          <cell r="BO140">
            <v>0</v>
          </cell>
          <cell r="BP140">
            <v>0</v>
          </cell>
          <cell r="BQ140">
            <v>0</v>
          </cell>
          <cell r="BR140">
            <v>0</v>
          </cell>
          <cell r="BS140">
            <v>0</v>
          </cell>
          <cell r="BT140" t="str">
            <v/>
          </cell>
          <cell r="BV140">
            <v>0</v>
          </cell>
          <cell r="BW140">
            <v>0</v>
          </cell>
          <cell r="BX140">
            <v>0</v>
          </cell>
          <cell r="BY140">
            <v>0</v>
          </cell>
          <cell r="BZ140">
            <v>0</v>
          </cell>
          <cell r="CA140">
            <v>0</v>
          </cell>
          <cell r="CB140">
            <v>0</v>
          </cell>
          <cell r="CC140">
            <v>0</v>
          </cell>
          <cell r="CD140" t="str">
            <v/>
          </cell>
          <cell r="CF140">
            <v>0</v>
          </cell>
          <cell r="CG140">
            <v>0</v>
          </cell>
          <cell r="CH140">
            <v>0</v>
          </cell>
          <cell r="CI140">
            <v>0</v>
          </cell>
          <cell r="CJ140">
            <v>0</v>
          </cell>
          <cell r="CK140">
            <v>0</v>
          </cell>
          <cell r="CL140">
            <v>0</v>
          </cell>
          <cell r="CM140">
            <v>0</v>
          </cell>
          <cell r="CN140" t="str">
            <v/>
          </cell>
          <cell r="CP140">
            <v>0</v>
          </cell>
          <cell r="CQ140">
            <v>0</v>
          </cell>
          <cell r="CR140">
            <v>0</v>
          </cell>
          <cell r="CS140">
            <v>0</v>
          </cell>
          <cell r="CT140">
            <v>0</v>
          </cell>
          <cell r="CU140">
            <v>0</v>
          </cell>
          <cell r="CV140">
            <v>0</v>
          </cell>
          <cell r="CW140">
            <v>0</v>
          </cell>
          <cell r="CX140" t="str">
            <v/>
          </cell>
          <cell r="CZ140">
            <v>0</v>
          </cell>
          <cell r="DA140">
            <v>0</v>
          </cell>
          <cell r="DB140">
            <v>0</v>
          </cell>
          <cell r="DC140">
            <v>0</v>
          </cell>
          <cell r="DD140">
            <v>0</v>
          </cell>
          <cell r="DE140">
            <v>0</v>
          </cell>
          <cell r="DF140">
            <v>0</v>
          </cell>
          <cell r="DG140">
            <v>0</v>
          </cell>
          <cell r="DH140" t="str">
            <v/>
          </cell>
          <cell r="DJ140">
            <v>0</v>
          </cell>
          <cell r="DK140">
            <v>0</v>
          </cell>
          <cell r="DL140">
            <v>0</v>
          </cell>
          <cell r="DM140">
            <v>0</v>
          </cell>
          <cell r="DN140">
            <v>0</v>
          </cell>
          <cell r="DO140">
            <v>0</v>
          </cell>
          <cell r="DP140">
            <v>0</v>
          </cell>
          <cell r="DQ140">
            <v>0</v>
          </cell>
          <cell r="DR140" t="str">
            <v/>
          </cell>
          <cell r="DT140">
            <v>0</v>
          </cell>
          <cell r="DU140">
            <v>0</v>
          </cell>
          <cell r="DV140">
            <v>0</v>
          </cell>
          <cell r="DW140">
            <v>0</v>
          </cell>
          <cell r="DX140">
            <v>0</v>
          </cell>
          <cell r="DY140">
            <v>0</v>
          </cell>
          <cell r="DZ140">
            <v>0</v>
          </cell>
          <cell r="EA140">
            <v>0</v>
          </cell>
          <cell r="EB140" t="str">
            <v/>
          </cell>
          <cell r="ED140">
            <v>0</v>
          </cell>
          <cell r="EE140">
            <v>0</v>
          </cell>
          <cell r="EF140">
            <v>0</v>
          </cell>
          <cell r="EG140">
            <v>0</v>
          </cell>
          <cell r="EH140">
            <v>0</v>
          </cell>
          <cell r="EI140">
            <v>0</v>
          </cell>
          <cell r="EJ140">
            <v>0</v>
          </cell>
          <cell r="EK140">
            <v>0</v>
          </cell>
          <cell r="EL140" t="str">
            <v/>
          </cell>
          <cell r="EN140">
            <v>0</v>
          </cell>
          <cell r="EO140">
            <v>0</v>
          </cell>
          <cell r="EP140">
            <v>0</v>
          </cell>
          <cell r="EQ140">
            <v>0</v>
          </cell>
          <cell r="ER140">
            <v>0</v>
          </cell>
          <cell r="ES140">
            <v>0</v>
          </cell>
          <cell r="ET140">
            <v>0</v>
          </cell>
          <cell r="EU140">
            <v>0</v>
          </cell>
          <cell r="EV140" t="str">
            <v/>
          </cell>
          <cell r="EX140">
            <v>0</v>
          </cell>
          <cell r="EY140">
            <v>0</v>
          </cell>
          <cell r="EZ140">
            <v>0</v>
          </cell>
          <cell r="FA140">
            <v>0</v>
          </cell>
          <cell r="FB140">
            <v>0</v>
          </cell>
          <cell r="FC140">
            <v>0</v>
          </cell>
          <cell r="FD140">
            <v>0</v>
          </cell>
          <cell r="FE140">
            <v>0</v>
          </cell>
          <cell r="FF140" t="str">
            <v/>
          </cell>
          <cell r="FH140">
            <v>0</v>
          </cell>
          <cell r="FI140">
            <v>0</v>
          </cell>
          <cell r="FJ140">
            <v>0</v>
          </cell>
          <cell r="FK140">
            <v>0</v>
          </cell>
          <cell r="FL140">
            <v>0</v>
          </cell>
          <cell r="FM140">
            <v>0</v>
          </cell>
          <cell r="FN140">
            <v>0</v>
          </cell>
          <cell r="FO140">
            <v>0</v>
          </cell>
          <cell r="FR140">
            <v>0</v>
          </cell>
          <cell r="FS140">
            <v>0</v>
          </cell>
          <cell r="FT140">
            <v>0</v>
          </cell>
          <cell r="FU140">
            <v>0</v>
          </cell>
          <cell r="FV140">
            <v>0</v>
          </cell>
          <cell r="FW140">
            <v>0</v>
          </cell>
          <cell r="FX140">
            <v>0</v>
          </cell>
          <cell r="FY140">
            <v>0</v>
          </cell>
          <cell r="GB140">
            <v>0</v>
          </cell>
          <cell r="GC140">
            <v>0</v>
          </cell>
          <cell r="GD140">
            <v>0</v>
          </cell>
          <cell r="GE140">
            <v>0</v>
          </cell>
          <cell r="GF140">
            <v>0</v>
          </cell>
          <cell r="GG140">
            <v>0</v>
          </cell>
          <cell r="GH140">
            <v>0</v>
          </cell>
          <cell r="GI140">
            <v>0</v>
          </cell>
          <cell r="GL140">
            <v>0</v>
          </cell>
          <cell r="GM140">
            <v>0</v>
          </cell>
          <cell r="GN140">
            <v>0</v>
          </cell>
          <cell r="GO140">
            <v>0</v>
          </cell>
          <cell r="GP140">
            <v>0</v>
          </cell>
          <cell r="GQ140">
            <v>0</v>
          </cell>
          <cell r="GR140">
            <v>0</v>
          </cell>
          <cell r="GS140">
            <v>0</v>
          </cell>
          <cell r="GU140" t="str">
            <v>Curry De Poulet À La Mangue</v>
          </cell>
        </row>
        <row r="141">
          <cell r="E141" t="str">
            <v>Curry Noix De Coco, Lentilles Et Courgettes</v>
          </cell>
          <cell r="F141" t="str">
            <v xml:space="preserve">Coupez l'oignon et la courgette en petits morceaux, et faites-les cuire dans une grande marmite dans une cuillère à café d'huile d'olive.
Écrasez la gousse d'ail et coupez le piment en tout petits morceaux. Ajoutez ces deux ingrédients à la marmite, ainsi que du cumin, du curcuma, du sel et du poivre, et laissez cuire 2 minutes supplémentaires.
Ajoutez graduellement l'eau, les lentilles et le lait de coco à la marmite. Laissez le tout mijoter à feu doux pendant 15 minutes.
Enfin, salez, poivrez et servez.
</v>
          </cell>
          <cell r="H141">
            <v>471.85</v>
          </cell>
          <cell r="I141">
            <v>27.48</v>
          </cell>
          <cell r="J141">
            <v>15.315000000000001</v>
          </cell>
          <cell r="K141">
            <v>46.2</v>
          </cell>
          <cell r="L141" t="str">
            <v>Oignon</v>
          </cell>
          <cell r="M141">
            <v>40</v>
          </cell>
          <cell r="N141">
            <v>15.6</v>
          </cell>
          <cell r="O141">
            <v>0.52</v>
          </cell>
          <cell r="P141">
            <v>0.08</v>
          </cell>
          <cell r="Q141">
            <v>2.8</v>
          </cell>
          <cell r="R141">
            <v>39</v>
          </cell>
          <cell r="S141">
            <v>1.3</v>
          </cell>
          <cell r="T141">
            <v>0.2</v>
          </cell>
          <cell r="U141">
            <v>7</v>
          </cell>
          <cell r="V141" t="str">
            <v>Courgette</v>
          </cell>
          <cell r="W141">
            <v>120</v>
          </cell>
          <cell r="X141">
            <v>22.8</v>
          </cell>
          <cell r="Y141">
            <v>2.16</v>
          </cell>
          <cell r="Z141">
            <v>0.24</v>
          </cell>
          <cell r="AA141">
            <v>2.4</v>
          </cell>
          <cell r="AB141">
            <v>19</v>
          </cell>
          <cell r="AC141">
            <v>1.8</v>
          </cell>
          <cell r="AD141">
            <v>0.2</v>
          </cell>
          <cell r="AE141">
            <v>2</v>
          </cell>
          <cell r="AF141" t="str">
            <v>Huile D'Olive</v>
          </cell>
          <cell r="AG141">
            <v>5</v>
          </cell>
          <cell r="AH141">
            <v>40.450000000000003</v>
          </cell>
          <cell r="AI141">
            <v>0</v>
          </cell>
          <cell r="AJ141">
            <v>4.4950000000000001</v>
          </cell>
          <cell r="AK141">
            <v>0</v>
          </cell>
          <cell r="AL141">
            <v>809</v>
          </cell>
          <cell r="AM141">
            <v>0</v>
          </cell>
          <cell r="AN141">
            <v>89.9</v>
          </cell>
          <cell r="AO141">
            <v>0</v>
          </cell>
          <cell r="AP141" t="str">
            <v>Ail</v>
          </cell>
          <cell r="AR141">
            <v>0</v>
          </cell>
          <cell r="AS141">
            <v>0</v>
          </cell>
          <cell r="AT141">
            <v>0</v>
          </cell>
          <cell r="AU141">
            <v>0</v>
          </cell>
          <cell r="AV141">
            <v>136</v>
          </cell>
          <cell r="AW141">
            <v>7</v>
          </cell>
          <cell r="AX141">
            <v>0.5</v>
          </cell>
          <cell r="AY141">
            <v>24.5</v>
          </cell>
          <cell r="AZ141" t="str">
            <v>Piment</v>
          </cell>
          <cell r="BB141">
            <v>0</v>
          </cell>
          <cell r="BC141">
            <v>0</v>
          </cell>
          <cell r="BD141">
            <v>0</v>
          </cell>
          <cell r="BE141">
            <v>0</v>
          </cell>
          <cell r="BF141">
            <v>0</v>
          </cell>
          <cell r="BG141">
            <v>0</v>
          </cell>
          <cell r="BH141">
            <v>0</v>
          </cell>
          <cell r="BI141">
            <v>0</v>
          </cell>
          <cell r="BJ141" t="str">
            <v>Cumin</v>
          </cell>
          <cell r="BL141">
            <v>0</v>
          </cell>
          <cell r="BM141">
            <v>0</v>
          </cell>
          <cell r="BN141">
            <v>0</v>
          </cell>
          <cell r="BO141">
            <v>0</v>
          </cell>
          <cell r="BP141">
            <v>0</v>
          </cell>
          <cell r="BQ141">
            <v>0</v>
          </cell>
          <cell r="BR141">
            <v>0</v>
          </cell>
          <cell r="BS141">
            <v>0</v>
          </cell>
          <cell r="BT141" t="str">
            <v>Curcuma</v>
          </cell>
          <cell r="BV141">
            <v>0</v>
          </cell>
          <cell r="BW141">
            <v>0</v>
          </cell>
          <cell r="BX141">
            <v>0</v>
          </cell>
          <cell r="BY141">
            <v>0</v>
          </cell>
          <cell r="BZ141">
            <v>0</v>
          </cell>
          <cell r="CA141">
            <v>0</v>
          </cell>
          <cell r="CB141">
            <v>0</v>
          </cell>
          <cell r="CC141">
            <v>0</v>
          </cell>
          <cell r="CD141" t="str">
            <v>Sel &amp; Poivre</v>
          </cell>
          <cell r="CF141">
            <v>0</v>
          </cell>
          <cell r="CG141">
            <v>0</v>
          </cell>
          <cell r="CH141">
            <v>0</v>
          </cell>
          <cell r="CI141">
            <v>0</v>
          </cell>
          <cell r="CJ141">
            <v>0</v>
          </cell>
          <cell r="CK141">
            <v>0</v>
          </cell>
          <cell r="CL141">
            <v>0</v>
          </cell>
          <cell r="CM141">
            <v>0</v>
          </cell>
          <cell r="CN141" t="str">
            <v>Eau</v>
          </cell>
          <cell r="CO141">
            <v>140</v>
          </cell>
          <cell r="CP141">
            <v>0</v>
          </cell>
          <cell r="CQ141">
            <v>0</v>
          </cell>
          <cell r="CR141">
            <v>0</v>
          </cell>
          <cell r="CS141">
            <v>0</v>
          </cell>
          <cell r="CT141">
            <v>0</v>
          </cell>
          <cell r="CU141">
            <v>0</v>
          </cell>
          <cell r="CV141">
            <v>0</v>
          </cell>
          <cell r="CW141">
            <v>0</v>
          </cell>
          <cell r="CX141" t="str">
            <v>Lentilles Brunes</v>
          </cell>
          <cell r="CY141">
            <v>100</v>
          </cell>
          <cell r="CZ141">
            <v>304</v>
          </cell>
          <cell r="DA141">
            <v>23.8</v>
          </cell>
          <cell r="DB141">
            <v>1.5</v>
          </cell>
          <cell r="DC141">
            <v>40</v>
          </cell>
          <cell r="DD141">
            <v>304</v>
          </cell>
          <cell r="DE141">
            <v>23.8</v>
          </cell>
          <cell r="DF141">
            <v>1.5</v>
          </cell>
          <cell r="DG141">
            <v>40</v>
          </cell>
          <cell r="DH141" t="str">
            <v>Lait Noix De Coco 50% Moins De Gras</v>
          </cell>
          <cell r="DI141">
            <v>100</v>
          </cell>
          <cell r="DJ141">
            <v>89</v>
          </cell>
          <cell r="DK141">
            <v>1</v>
          </cell>
          <cell r="DL141">
            <v>9</v>
          </cell>
          <cell r="DM141">
            <v>1</v>
          </cell>
          <cell r="DN141">
            <v>89</v>
          </cell>
          <cell r="DO141">
            <v>1</v>
          </cell>
          <cell r="DP141">
            <v>9</v>
          </cell>
          <cell r="DQ141">
            <v>1</v>
          </cell>
          <cell r="DT141">
            <v>0</v>
          </cell>
          <cell r="DU141">
            <v>0</v>
          </cell>
          <cell r="DV141">
            <v>0</v>
          </cell>
          <cell r="DW141">
            <v>0</v>
          </cell>
          <cell r="DX141">
            <v>0</v>
          </cell>
          <cell r="DY141">
            <v>0</v>
          </cell>
          <cell r="DZ141">
            <v>0</v>
          </cell>
          <cell r="EA141">
            <v>0</v>
          </cell>
          <cell r="EB141" t="str">
            <v/>
          </cell>
          <cell r="ED141">
            <v>0</v>
          </cell>
          <cell r="EE141">
            <v>0</v>
          </cell>
          <cell r="EF141">
            <v>0</v>
          </cell>
          <cell r="EG141">
            <v>0</v>
          </cell>
          <cell r="EH141">
            <v>0</v>
          </cell>
          <cell r="EI141">
            <v>0</v>
          </cell>
          <cell r="EJ141">
            <v>0</v>
          </cell>
          <cell r="EK141">
            <v>0</v>
          </cell>
          <cell r="EL141" t="str">
            <v/>
          </cell>
          <cell r="EN141">
            <v>0</v>
          </cell>
          <cell r="EO141">
            <v>0</v>
          </cell>
          <cell r="EP141">
            <v>0</v>
          </cell>
          <cell r="EQ141">
            <v>0</v>
          </cell>
          <cell r="ER141">
            <v>0</v>
          </cell>
          <cell r="ES141">
            <v>0</v>
          </cell>
          <cell r="ET141">
            <v>0</v>
          </cell>
          <cell r="EU141">
            <v>0</v>
          </cell>
          <cell r="EV141" t="str">
            <v/>
          </cell>
          <cell r="EX141">
            <v>0</v>
          </cell>
          <cell r="EY141">
            <v>0</v>
          </cell>
          <cell r="EZ141">
            <v>0</v>
          </cell>
          <cell r="FA141">
            <v>0</v>
          </cell>
          <cell r="FB141">
            <v>0</v>
          </cell>
          <cell r="FC141">
            <v>0</v>
          </cell>
          <cell r="FD141">
            <v>0</v>
          </cell>
          <cell r="FE141">
            <v>0</v>
          </cell>
          <cell r="FF141" t="str">
            <v/>
          </cell>
          <cell r="FH141">
            <v>0</v>
          </cell>
          <cell r="FI141">
            <v>0</v>
          </cell>
          <cell r="FJ141">
            <v>0</v>
          </cell>
          <cell r="FK141">
            <v>0</v>
          </cell>
          <cell r="FL141">
            <v>0</v>
          </cell>
          <cell r="FM141">
            <v>0</v>
          </cell>
          <cell r="FN141">
            <v>0</v>
          </cell>
          <cell r="FO141">
            <v>0</v>
          </cell>
          <cell r="FR141">
            <v>0</v>
          </cell>
          <cell r="FS141">
            <v>0</v>
          </cell>
          <cell r="FT141">
            <v>0</v>
          </cell>
          <cell r="FU141">
            <v>0</v>
          </cell>
          <cell r="FV141">
            <v>0</v>
          </cell>
          <cell r="FW141">
            <v>0</v>
          </cell>
          <cell r="FX141">
            <v>0</v>
          </cell>
          <cell r="FY141">
            <v>0</v>
          </cell>
          <cell r="GB141">
            <v>0</v>
          </cell>
          <cell r="GC141">
            <v>0</v>
          </cell>
          <cell r="GD141">
            <v>0</v>
          </cell>
          <cell r="GE141">
            <v>0</v>
          </cell>
          <cell r="GF141">
            <v>0</v>
          </cell>
          <cell r="GG141">
            <v>0</v>
          </cell>
          <cell r="GH141">
            <v>0</v>
          </cell>
          <cell r="GI141">
            <v>0</v>
          </cell>
          <cell r="GL141">
            <v>0</v>
          </cell>
          <cell r="GM141">
            <v>0</v>
          </cell>
          <cell r="GN141">
            <v>0</v>
          </cell>
          <cell r="GO141">
            <v>0</v>
          </cell>
          <cell r="GP141">
            <v>0</v>
          </cell>
          <cell r="GQ141">
            <v>0</v>
          </cell>
          <cell r="GR141">
            <v>0</v>
          </cell>
          <cell r="GS141">
            <v>0</v>
          </cell>
          <cell r="GU141" t="str">
            <v>Curry Noix De Coco, Lentilles Et Courgettes</v>
          </cell>
        </row>
        <row r="142">
          <cell r="E142" t="str">
            <v>Dahl De Lentilles Corail</v>
          </cell>
          <cell r="F142" t="str">
            <v>Rincez les lentilles corail et les mettre dans une casserole.
Recouvrez d’eau et ajoutez le cube de bouillon de légumes bio.
Dans une poêle faîtes revenir l’oignon, épinards, l’ail et les épices. Rajoutez le lait de coco et remuez. Versez les lentilles dans le mélange avec le lait de coco et remuez bien. Laissez mijoter à feu doux jusqu’à obtenir la consistance souhaitée</v>
          </cell>
          <cell r="H142">
            <v>540</v>
          </cell>
          <cell r="I142">
            <v>41.3</v>
          </cell>
          <cell r="J142">
            <v>2.95</v>
          </cell>
          <cell r="K142">
            <v>71.900000000000006</v>
          </cell>
          <cell r="L142" t="str">
            <v>lentilles</v>
          </cell>
          <cell r="M142">
            <v>150</v>
          </cell>
          <cell r="N142">
            <v>486</v>
          </cell>
          <cell r="O142">
            <v>36.6</v>
          </cell>
          <cell r="P142">
            <v>2.25</v>
          </cell>
          <cell r="Q142">
            <v>67.2</v>
          </cell>
          <cell r="R142">
            <v>324</v>
          </cell>
          <cell r="S142">
            <v>24.4</v>
          </cell>
          <cell r="T142">
            <v>1.5</v>
          </cell>
          <cell r="U142">
            <v>44.8</v>
          </cell>
          <cell r="V142" t="str">
            <v>lait de coco allégé</v>
          </cell>
          <cell r="W142">
            <v>250</v>
          </cell>
          <cell r="X142">
            <v>0</v>
          </cell>
          <cell r="Y142">
            <v>0</v>
          </cell>
          <cell r="Z142">
            <v>0</v>
          </cell>
          <cell r="AA142">
            <v>0</v>
          </cell>
          <cell r="AB142">
            <v>0</v>
          </cell>
          <cell r="AC142">
            <v>0</v>
          </cell>
          <cell r="AD142">
            <v>0</v>
          </cell>
          <cell r="AE142">
            <v>0</v>
          </cell>
          <cell r="AF142" t="str">
            <v>curry </v>
          </cell>
          <cell r="AG142">
            <v>10</v>
          </cell>
          <cell r="AH142">
            <v>0</v>
          </cell>
          <cell r="AI142">
            <v>0</v>
          </cell>
          <cell r="AJ142">
            <v>0</v>
          </cell>
          <cell r="AK142">
            <v>0</v>
          </cell>
          <cell r="AL142">
            <v>0</v>
          </cell>
          <cell r="AM142">
            <v>0</v>
          </cell>
          <cell r="AN142">
            <v>0</v>
          </cell>
          <cell r="AO142">
            <v>0</v>
          </cell>
          <cell r="AP142" t="str">
            <v>Épinard frais</v>
          </cell>
          <cell r="AQ142">
            <v>150</v>
          </cell>
          <cell r="AR142">
            <v>34.5</v>
          </cell>
          <cell r="AS142">
            <v>4.05</v>
          </cell>
          <cell r="AT142">
            <v>0.6</v>
          </cell>
          <cell r="AU142">
            <v>1.2</v>
          </cell>
          <cell r="AV142">
            <v>23</v>
          </cell>
          <cell r="AW142">
            <v>2.7</v>
          </cell>
          <cell r="AX142">
            <v>0.4</v>
          </cell>
          <cell r="AY142">
            <v>0.8</v>
          </cell>
          <cell r="AZ142" t="str">
            <v>oignon</v>
          </cell>
          <cell r="BA142">
            <v>50</v>
          </cell>
          <cell r="BB142">
            <v>19.5</v>
          </cell>
          <cell r="BC142">
            <v>0.65</v>
          </cell>
          <cell r="BD142">
            <v>0.1</v>
          </cell>
          <cell r="BE142">
            <v>3.5</v>
          </cell>
          <cell r="BF142">
            <v>39</v>
          </cell>
          <cell r="BG142">
            <v>1.3</v>
          </cell>
          <cell r="BH142">
            <v>0.2</v>
          </cell>
          <cell r="BI142">
            <v>7</v>
          </cell>
          <cell r="BJ142" t="str">
            <v>1 gousse d’ail</v>
          </cell>
          <cell r="BL142">
            <v>0</v>
          </cell>
          <cell r="BM142">
            <v>0</v>
          </cell>
          <cell r="BN142">
            <v>0</v>
          </cell>
          <cell r="BO142">
            <v>0</v>
          </cell>
          <cell r="BP142">
            <v>0</v>
          </cell>
          <cell r="BQ142">
            <v>0</v>
          </cell>
          <cell r="BR142">
            <v>0</v>
          </cell>
          <cell r="BS142">
            <v>0</v>
          </cell>
          <cell r="BT142" t="str">
            <v>1 cube de bouillon de légumes bio</v>
          </cell>
          <cell r="BV142">
            <v>0</v>
          </cell>
          <cell r="BW142">
            <v>0</v>
          </cell>
          <cell r="BX142">
            <v>0</v>
          </cell>
          <cell r="BY142">
            <v>0</v>
          </cell>
          <cell r="BZ142">
            <v>0</v>
          </cell>
          <cell r="CA142">
            <v>0</v>
          </cell>
          <cell r="CB142">
            <v>0</v>
          </cell>
          <cell r="CC142">
            <v>0</v>
          </cell>
          <cell r="CE142">
            <v>0</v>
          </cell>
          <cell r="CF142">
            <v>0</v>
          </cell>
          <cell r="CG142">
            <v>0</v>
          </cell>
          <cell r="CH142">
            <v>0</v>
          </cell>
          <cell r="CI142">
            <v>0</v>
          </cell>
          <cell r="CJ142">
            <v>0</v>
          </cell>
          <cell r="CK142">
            <v>0</v>
          </cell>
          <cell r="CL142">
            <v>0</v>
          </cell>
          <cell r="CM142">
            <v>0</v>
          </cell>
          <cell r="CP142">
            <v>0</v>
          </cell>
          <cell r="CQ142">
            <v>0</v>
          </cell>
          <cell r="CR142">
            <v>0</v>
          </cell>
          <cell r="CS142">
            <v>0</v>
          </cell>
          <cell r="CT142">
            <v>0</v>
          </cell>
          <cell r="CU142">
            <v>0</v>
          </cell>
          <cell r="CV142">
            <v>0</v>
          </cell>
          <cell r="CW142">
            <v>0</v>
          </cell>
          <cell r="CZ142">
            <v>0</v>
          </cell>
          <cell r="DA142">
            <v>0</v>
          </cell>
          <cell r="DB142">
            <v>0</v>
          </cell>
          <cell r="DC142">
            <v>0</v>
          </cell>
          <cell r="DD142">
            <v>0</v>
          </cell>
          <cell r="DE142">
            <v>0</v>
          </cell>
          <cell r="DF142">
            <v>0</v>
          </cell>
          <cell r="DG142">
            <v>0</v>
          </cell>
          <cell r="DJ142">
            <v>0</v>
          </cell>
          <cell r="DK142">
            <v>0</v>
          </cell>
          <cell r="DL142">
            <v>0</v>
          </cell>
          <cell r="DM142">
            <v>0</v>
          </cell>
          <cell r="DN142">
            <v>0</v>
          </cell>
          <cell r="DO142">
            <v>0</v>
          </cell>
          <cell r="DP142">
            <v>0</v>
          </cell>
          <cell r="DQ142">
            <v>0</v>
          </cell>
          <cell r="DT142">
            <v>0</v>
          </cell>
          <cell r="DU142">
            <v>0</v>
          </cell>
          <cell r="DV142">
            <v>0</v>
          </cell>
          <cell r="DW142">
            <v>0</v>
          </cell>
          <cell r="DX142">
            <v>0</v>
          </cell>
          <cell r="DY142">
            <v>0</v>
          </cell>
          <cell r="DZ142">
            <v>0</v>
          </cell>
          <cell r="EA142">
            <v>0</v>
          </cell>
          <cell r="ED142">
            <v>0</v>
          </cell>
          <cell r="EE142">
            <v>0</v>
          </cell>
          <cell r="EF142">
            <v>0</v>
          </cell>
          <cell r="EG142">
            <v>0</v>
          </cell>
          <cell r="EH142">
            <v>0</v>
          </cell>
          <cell r="EI142">
            <v>0</v>
          </cell>
          <cell r="EJ142">
            <v>0</v>
          </cell>
          <cell r="EK142">
            <v>0</v>
          </cell>
          <cell r="EN142">
            <v>0</v>
          </cell>
          <cell r="EO142">
            <v>0</v>
          </cell>
          <cell r="EP142">
            <v>0</v>
          </cell>
          <cell r="EQ142">
            <v>0</v>
          </cell>
          <cell r="ER142">
            <v>0</v>
          </cell>
          <cell r="ES142">
            <v>0</v>
          </cell>
          <cell r="ET142">
            <v>0</v>
          </cell>
          <cell r="EU142">
            <v>0</v>
          </cell>
          <cell r="EX142">
            <v>0</v>
          </cell>
          <cell r="EY142">
            <v>0</v>
          </cell>
          <cell r="EZ142">
            <v>0</v>
          </cell>
          <cell r="FA142">
            <v>0</v>
          </cell>
          <cell r="FB142">
            <v>0</v>
          </cell>
          <cell r="FC142">
            <v>0</v>
          </cell>
          <cell r="FD142">
            <v>0</v>
          </cell>
          <cell r="FE142">
            <v>0</v>
          </cell>
          <cell r="FH142">
            <v>0</v>
          </cell>
          <cell r="FI142">
            <v>0</v>
          </cell>
          <cell r="FJ142">
            <v>0</v>
          </cell>
          <cell r="FK142">
            <v>0</v>
          </cell>
          <cell r="FL142">
            <v>0</v>
          </cell>
          <cell r="FM142">
            <v>0</v>
          </cell>
          <cell r="FN142">
            <v>0</v>
          </cell>
          <cell r="FO142">
            <v>0</v>
          </cell>
          <cell r="FR142">
            <v>0</v>
          </cell>
          <cell r="FS142">
            <v>0</v>
          </cell>
          <cell r="FT142">
            <v>0</v>
          </cell>
          <cell r="FU142">
            <v>0</v>
          </cell>
          <cell r="FV142">
            <v>0</v>
          </cell>
          <cell r="FW142">
            <v>0</v>
          </cell>
          <cell r="FX142">
            <v>0</v>
          </cell>
          <cell r="FY142">
            <v>0</v>
          </cell>
          <cell r="GB142">
            <v>0</v>
          </cell>
          <cell r="GC142">
            <v>0</v>
          </cell>
          <cell r="GD142">
            <v>0</v>
          </cell>
          <cell r="GE142">
            <v>0</v>
          </cell>
          <cell r="GF142">
            <v>0</v>
          </cell>
          <cell r="GG142">
            <v>0</v>
          </cell>
          <cell r="GH142">
            <v>0</v>
          </cell>
          <cell r="GI142">
            <v>0</v>
          </cell>
          <cell r="GL142">
            <v>0</v>
          </cell>
          <cell r="GM142">
            <v>0</v>
          </cell>
          <cell r="GN142">
            <v>0</v>
          </cell>
          <cell r="GO142">
            <v>0</v>
          </cell>
          <cell r="GP142">
            <v>0</v>
          </cell>
          <cell r="GQ142">
            <v>0</v>
          </cell>
          <cell r="GR142">
            <v>0</v>
          </cell>
          <cell r="GS142">
            <v>0</v>
          </cell>
          <cell r="GU142" t="str">
            <v>Dahl De Lentilles Corail</v>
          </cell>
        </row>
        <row r="143">
          <cell r="E143" t="str">
            <v xml:space="preserve">Dinde Farcie Pesto Et Mozzarella </v>
          </cell>
          <cell r="F143" t="str">
            <v>Préchauffez le four à 200°.
Aplatissez l'escalope de dinde (à l’aide d’un rouleau à pâtisserie par exemple).
Nappez l'escalope de pesto et de tranches de mozzarella (gardez un peu de mozzarella pour en mettre sur l'escalope, tout à la fin.
Rabattez ensuite l'escalope de manière à former un « chausson ». Maintenez la fermée à l’aide d’un cure-dents si besoin.
Déposez l'escalope farcie dans un plat allant au four et versez un filet d’huile d’olive dessus.
Laissez cuire le tout une trentaine de minutes.</v>
          </cell>
          <cell r="H143">
            <v>346.65</v>
          </cell>
          <cell r="I143">
            <v>32.105000000000004</v>
          </cell>
          <cell r="J143">
            <v>13.594999999999999</v>
          </cell>
          <cell r="K143">
            <v>0.28000000000000003</v>
          </cell>
          <cell r="L143" t="str">
            <v>Dinde</v>
          </cell>
          <cell r="M143">
            <v>100</v>
          </cell>
          <cell r="N143">
            <v>108</v>
          </cell>
          <cell r="O143">
            <v>24</v>
          </cell>
          <cell r="P143">
            <v>1.3</v>
          </cell>
          <cell r="Q143">
            <v>0</v>
          </cell>
          <cell r="R143">
            <v>108</v>
          </cell>
          <cell r="S143">
            <v>24</v>
          </cell>
          <cell r="T143">
            <v>1.3</v>
          </cell>
          <cell r="U143">
            <v>0</v>
          </cell>
          <cell r="V143" t="str">
            <v>Pesto Verde</v>
          </cell>
          <cell r="W143">
            <v>25</v>
          </cell>
          <cell r="X143">
            <v>97</v>
          </cell>
          <cell r="Y143">
            <v>0.625</v>
          </cell>
          <cell r="Z143">
            <v>0</v>
          </cell>
          <cell r="AA143">
            <v>0</v>
          </cell>
          <cell r="AB143">
            <v>388</v>
          </cell>
          <cell r="AC143">
            <v>2.5</v>
          </cell>
          <cell r="AD143">
            <v>0</v>
          </cell>
          <cell r="AE143">
            <v>0</v>
          </cell>
          <cell r="AF143" t="str">
            <v>Mozzarella</v>
          </cell>
          <cell r="AG143">
            <v>40</v>
          </cell>
          <cell r="AH143">
            <v>101.2</v>
          </cell>
          <cell r="AI143">
            <v>7.48</v>
          </cell>
          <cell r="AJ143">
            <v>7.8</v>
          </cell>
          <cell r="AK143">
            <v>0.28000000000000003</v>
          </cell>
          <cell r="AL143">
            <v>253</v>
          </cell>
          <cell r="AM143">
            <v>18.7</v>
          </cell>
          <cell r="AN143">
            <v>19.5</v>
          </cell>
          <cell r="AO143">
            <v>0.7</v>
          </cell>
          <cell r="AP143" t="str">
            <v>Huile D'Olive</v>
          </cell>
          <cell r="AQ143">
            <v>5</v>
          </cell>
          <cell r="AR143">
            <v>40.450000000000003</v>
          </cell>
          <cell r="AS143">
            <v>0</v>
          </cell>
          <cell r="AT143">
            <v>4.4950000000000001</v>
          </cell>
          <cell r="AU143">
            <v>0</v>
          </cell>
          <cell r="AV143">
            <v>809</v>
          </cell>
          <cell r="AW143">
            <v>0</v>
          </cell>
          <cell r="AX143">
            <v>89.9</v>
          </cell>
          <cell r="AY143">
            <v>0</v>
          </cell>
          <cell r="AZ143" t="str">
            <v>Epices</v>
          </cell>
          <cell r="BB143">
            <v>0</v>
          </cell>
          <cell r="BC143">
            <v>0</v>
          </cell>
          <cell r="BD143">
            <v>0</v>
          </cell>
          <cell r="BE143">
            <v>0</v>
          </cell>
          <cell r="BF143">
            <v>0</v>
          </cell>
          <cell r="BG143">
            <v>0</v>
          </cell>
          <cell r="BH143">
            <v>0</v>
          </cell>
          <cell r="BI143">
            <v>0</v>
          </cell>
          <cell r="BJ143" t="str">
            <v/>
          </cell>
          <cell r="BL143">
            <v>0</v>
          </cell>
          <cell r="BM143">
            <v>0</v>
          </cell>
          <cell r="BN143">
            <v>0</v>
          </cell>
          <cell r="BO143">
            <v>0</v>
          </cell>
          <cell r="BP143">
            <v>0</v>
          </cell>
          <cell r="BQ143">
            <v>0</v>
          </cell>
          <cell r="BR143">
            <v>0</v>
          </cell>
          <cell r="BS143">
            <v>0</v>
          </cell>
          <cell r="BT143" t="str">
            <v/>
          </cell>
          <cell r="BV143">
            <v>0</v>
          </cell>
          <cell r="BW143">
            <v>0</v>
          </cell>
          <cell r="BX143">
            <v>0</v>
          </cell>
          <cell r="BY143">
            <v>0</v>
          </cell>
          <cell r="BZ143">
            <v>0</v>
          </cell>
          <cell r="CA143">
            <v>0</v>
          </cell>
          <cell r="CB143">
            <v>0</v>
          </cell>
          <cell r="CC143">
            <v>0</v>
          </cell>
          <cell r="CD143" t="str">
            <v/>
          </cell>
          <cell r="CF143">
            <v>0</v>
          </cell>
          <cell r="CG143">
            <v>0</v>
          </cell>
          <cell r="CH143">
            <v>0</v>
          </cell>
          <cell r="CI143">
            <v>0</v>
          </cell>
          <cell r="CJ143">
            <v>0</v>
          </cell>
          <cell r="CK143">
            <v>0</v>
          </cell>
          <cell r="CL143">
            <v>0</v>
          </cell>
          <cell r="CM143">
            <v>0</v>
          </cell>
          <cell r="CN143" t="str">
            <v/>
          </cell>
          <cell r="CP143">
            <v>0</v>
          </cell>
          <cell r="CQ143">
            <v>0</v>
          </cell>
          <cell r="CR143">
            <v>0</v>
          </cell>
          <cell r="CS143">
            <v>0</v>
          </cell>
          <cell r="CT143">
            <v>0</v>
          </cell>
          <cell r="CU143">
            <v>0</v>
          </cell>
          <cell r="CV143">
            <v>0</v>
          </cell>
          <cell r="CW143">
            <v>0</v>
          </cell>
          <cell r="CX143" t="str">
            <v/>
          </cell>
          <cell r="CZ143">
            <v>0</v>
          </cell>
          <cell r="DA143">
            <v>0</v>
          </cell>
          <cell r="DB143">
            <v>0</v>
          </cell>
          <cell r="DC143">
            <v>0</v>
          </cell>
          <cell r="DD143">
            <v>0</v>
          </cell>
          <cell r="DE143">
            <v>0</v>
          </cell>
          <cell r="DF143">
            <v>0</v>
          </cell>
          <cell r="DG143">
            <v>0</v>
          </cell>
          <cell r="DH143" t="str">
            <v/>
          </cell>
          <cell r="DJ143">
            <v>0</v>
          </cell>
          <cell r="DK143">
            <v>0</v>
          </cell>
          <cell r="DL143">
            <v>0</v>
          </cell>
          <cell r="DM143">
            <v>0</v>
          </cell>
          <cell r="DN143">
            <v>0</v>
          </cell>
          <cell r="DO143">
            <v>0</v>
          </cell>
          <cell r="DP143">
            <v>0</v>
          </cell>
          <cell r="DQ143">
            <v>0</v>
          </cell>
          <cell r="DR143" t="str">
            <v/>
          </cell>
          <cell r="DT143">
            <v>0</v>
          </cell>
          <cell r="DU143">
            <v>0</v>
          </cell>
          <cell r="DV143">
            <v>0</v>
          </cell>
          <cell r="DW143">
            <v>0</v>
          </cell>
          <cell r="DX143">
            <v>0</v>
          </cell>
          <cell r="DY143">
            <v>0</v>
          </cell>
          <cell r="DZ143">
            <v>0</v>
          </cell>
          <cell r="EA143">
            <v>0</v>
          </cell>
          <cell r="EB143" t="str">
            <v/>
          </cell>
          <cell r="ED143">
            <v>0</v>
          </cell>
          <cell r="EE143">
            <v>0</v>
          </cell>
          <cell r="EF143">
            <v>0</v>
          </cell>
          <cell r="EG143">
            <v>0</v>
          </cell>
          <cell r="EH143">
            <v>0</v>
          </cell>
          <cell r="EI143">
            <v>0</v>
          </cell>
          <cell r="EJ143">
            <v>0</v>
          </cell>
          <cell r="EK143">
            <v>0</v>
          </cell>
          <cell r="EL143" t="str">
            <v/>
          </cell>
          <cell r="EN143">
            <v>0</v>
          </cell>
          <cell r="EO143">
            <v>0</v>
          </cell>
          <cell r="EP143">
            <v>0</v>
          </cell>
          <cell r="EQ143">
            <v>0</v>
          </cell>
          <cell r="ER143">
            <v>0</v>
          </cell>
          <cell r="ES143">
            <v>0</v>
          </cell>
          <cell r="ET143">
            <v>0</v>
          </cell>
          <cell r="EU143">
            <v>0</v>
          </cell>
          <cell r="EV143" t="str">
            <v/>
          </cell>
          <cell r="EX143">
            <v>0</v>
          </cell>
          <cell r="EY143">
            <v>0</v>
          </cell>
          <cell r="EZ143">
            <v>0</v>
          </cell>
          <cell r="FA143">
            <v>0</v>
          </cell>
          <cell r="FB143">
            <v>0</v>
          </cell>
          <cell r="FC143">
            <v>0</v>
          </cell>
          <cell r="FD143">
            <v>0</v>
          </cell>
          <cell r="FE143">
            <v>0</v>
          </cell>
          <cell r="FF143" t="str">
            <v/>
          </cell>
          <cell r="FH143">
            <v>0</v>
          </cell>
          <cell r="FI143">
            <v>0</v>
          </cell>
          <cell r="FJ143">
            <v>0</v>
          </cell>
          <cell r="FK143">
            <v>0</v>
          </cell>
          <cell r="FL143">
            <v>0</v>
          </cell>
          <cell r="FM143">
            <v>0</v>
          </cell>
          <cell r="FN143">
            <v>0</v>
          </cell>
          <cell r="FO143">
            <v>0</v>
          </cell>
          <cell r="FR143">
            <v>0</v>
          </cell>
          <cell r="FS143">
            <v>0</v>
          </cell>
          <cell r="FT143">
            <v>0</v>
          </cell>
          <cell r="FU143">
            <v>0</v>
          </cell>
          <cell r="FV143">
            <v>0</v>
          </cell>
          <cell r="FW143">
            <v>0</v>
          </cell>
          <cell r="FX143">
            <v>0</v>
          </cell>
          <cell r="FY143">
            <v>0</v>
          </cell>
          <cell r="GB143">
            <v>0</v>
          </cell>
          <cell r="GC143">
            <v>0</v>
          </cell>
          <cell r="GD143">
            <v>0</v>
          </cell>
          <cell r="GE143">
            <v>0</v>
          </cell>
          <cell r="GF143">
            <v>0</v>
          </cell>
          <cell r="GG143">
            <v>0</v>
          </cell>
          <cell r="GH143">
            <v>0</v>
          </cell>
          <cell r="GI143">
            <v>0</v>
          </cell>
          <cell r="GL143">
            <v>0</v>
          </cell>
          <cell r="GM143">
            <v>0</v>
          </cell>
          <cell r="GN143">
            <v>0</v>
          </cell>
          <cell r="GO143">
            <v>0</v>
          </cell>
          <cell r="GP143">
            <v>0</v>
          </cell>
          <cell r="GQ143">
            <v>0</v>
          </cell>
          <cell r="GR143">
            <v>0</v>
          </cell>
          <cell r="GS143">
            <v>0</v>
          </cell>
          <cell r="GU143" t="str">
            <v xml:space="preserve">Dinde Farcie Pesto Et Mozzarella </v>
          </cell>
        </row>
        <row r="144">
          <cell r="E144" t="str">
            <v xml:space="preserve">Émincé De Dinde À La Moutarde </v>
          </cell>
          <cell r="F144" t="str">
            <v xml:space="preserve">Faites revenir la viande coupée en lanières à la poêle, dans l’huile, jusqu’à ce qu’elle soit bien dorée.
Ajoutez la moutarde, la crème et un peu d’eau.
Laissez réduire le tout 10 minutes environ.
</v>
          </cell>
          <cell r="H144">
            <v>381.65</v>
          </cell>
          <cell r="I144">
            <v>39.200000000000003</v>
          </cell>
          <cell r="J144">
            <v>22.645</v>
          </cell>
          <cell r="K144">
            <v>4.2</v>
          </cell>
          <cell r="L144" t="str">
            <v>Dinde</v>
          </cell>
          <cell r="M144">
            <v>150</v>
          </cell>
          <cell r="N144">
            <v>162</v>
          </cell>
          <cell r="O144">
            <v>36</v>
          </cell>
          <cell r="P144">
            <v>1.95</v>
          </cell>
          <cell r="Q144">
            <v>0</v>
          </cell>
          <cell r="R144">
            <v>108</v>
          </cell>
          <cell r="S144">
            <v>24</v>
          </cell>
          <cell r="T144">
            <v>1.3</v>
          </cell>
          <cell r="U144">
            <v>0</v>
          </cell>
          <cell r="V144" t="str">
            <v>Moutarde</v>
          </cell>
          <cell r="W144">
            <v>20</v>
          </cell>
          <cell r="X144">
            <v>19.2</v>
          </cell>
          <cell r="Y144">
            <v>1.2</v>
          </cell>
          <cell r="Z144">
            <v>1.2</v>
          </cell>
          <cell r="AA144">
            <v>0.2</v>
          </cell>
          <cell r="AB144">
            <v>96</v>
          </cell>
          <cell r="AC144">
            <v>6</v>
          </cell>
          <cell r="AD144">
            <v>6</v>
          </cell>
          <cell r="AE144">
            <v>1</v>
          </cell>
          <cell r="AF144" t="str">
            <v>Rama Cremefine 15% </v>
          </cell>
          <cell r="AG144">
            <v>100</v>
          </cell>
          <cell r="AH144">
            <v>160</v>
          </cell>
          <cell r="AI144">
            <v>2</v>
          </cell>
          <cell r="AJ144">
            <v>15</v>
          </cell>
          <cell r="AK144">
            <v>4</v>
          </cell>
          <cell r="AL144">
            <v>160</v>
          </cell>
          <cell r="AM144">
            <v>2</v>
          </cell>
          <cell r="AN144">
            <v>15</v>
          </cell>
          <cell r="AO144">
            <v>4</v>
          </cell>
          <cell r="AP144" t="str">
            <v>Huile D'Olive</v>
          </cell>
          <cell r="AQ144">
            <v>5</v>
          </cell>
          <cell r="AR144">
            <v>40.450000000000003</v>
          </cell>
          <cell r="AS144">
            <v>0</v>
          </cell>
          <cell r="AT144">
            <v>4.4950000000000001</v>
          </cell>
          <cell r="AU144">
            <v>0</v>
          </cell>
          <cell r="AV144">
            <v>809</v>
          </cell>
          <cell r="AW144">
            <v>0</v>
          </cell>
          <cell r="AX144">
            <v>89.9</v>
          </cell>
          <cell r="AY144">
            <v>0</v>
          </cell>
          <cell r="AZ144" t="str">
            <v/>
          </cell>
          <cell r="BB144">
            <v>0</v>
          </cell>
          <cell r="BC144">
            <v>0</v>
          </cell>
          <cell r="BD144">
            <v>0</v>
          </cell>
          <cell r="BE144">
            <v>0</v>
          </cell>
          <cell r="BF144">
            <v>0</v>
          </cell>
          <cell r="BG144">
            <v>0</v>
          </cell>
          <cell r="BH144">
            <v>0</v>
          </cell>
          <cell r="BI144">
            <v>0</v>
          </cell>
          <cell r="BJ144" t="str">
            <v/>
          </cell>
          <cell r="BL144">
            <v>0</v>
          </cell>
          <cell r="BM144">
            <v>0</v>
          </cell>
          <cell r="BN144">
            <v>0</v>
          </cell>
          <cell r="BO144">
            <v>0</v>
          </cell>
          <cell r="BP144">
            <v>0</v>
          </cell>
          <cell r="BQ144">
            <v>0</v>
          </cell>
          <cell r="BR144">
            <v>0</v>
          </cell>
          <cell r="BS144">
            <v>0</v>
          </cell>
          <cell r="BT144" t="str">
            <v/>
          </cell>
          <cell r="BV144">
            <v>0</v>
          </cell>
          <cell r="BW144">
            <v>0</v>
          </cell>
          <cell r="BX144">
            <v>0</v>
          </cell>
          <cell r="BY144">
            <v>0</v>
          </cell>
          <cell r="BZ144">
            <v>0</v>
          </cell>
          <cell r="CA144">
            <v>0</v>
          </cell>
          <cell r="CB144">
            <v>0</v>
          </cell>
          <cell r="CC144">
            <v>0</v>
          </cell>
          <cell r="CD144" t="str">
            <v/>
          </cell>
          <cell r="CF144">
            <v>0</v>
          </cell>
          <cell r="CG144">
            <v>0</v>
          </cell>
          <cell r="CH144">
            <v>0</v>
          </cell>
          <cell r="CI144">
            <v>0</v>
          </cell>
          <cell r="CJ144">
            <v>0</v>
          </cell>
          <cell r="CK144">
            <v>0</v>
          </cell>
          <cell r="CL144">
            <v>0</v>
          </cell>
          <cell r="CM144">
            <v>0</v>
          </cell>
          <cell r="CN144" t="str">
            <v/>
          </cell>
          <cell r="CP144">
            <v>0</v>
          </cell>
          <cell r="CQ144">
            <v>0</v>
          </cell>
          <cell r="CR144">
            <v>0</v>
          </cell>
          <cell r="CS144">
            <v>0</v>
          </cell>
          <cell r="CT144">
            <v>0</v>
          </cell>
          <cell r="CU144">
            <v>0</v>
          </cell>
          <cell r="CV144">
            <v>0</v>
          </cell>
          <cell r="CW144">
            <v>0</v>
          </cell>
          <cell r="CX144" t="str">
            <v/>
          </cell>
          <cell r="CZ144">
            <v>0</v>
          </cell>
          <cell r="DA144">
            <v>0</v>
          </cell>
          <cell r="DB144">
            <v>0</v>
          </cell>
          <cell r="DC144">
            <v>0</v>
          </cell>
          <cell r="DD144">
            <v>0</v>
          </cell>
          <cell r="DE144">
            <v>0</v>
          </cell>
          <cell r="DF144">
            <v>0</v>
          </cell>
          <cell r="DG144">
            <v>0</v>
          </cell>
          <cell r="DH144" t="str">
            <v/>
          </cell>
          <cell r="DJ144">
            <v>0</v>
          </cell>
          <cell r="DK144">
            <v>0</v>
          </cell>
          <cell r="DL144">
            <v>0</v>
          </cell>
          <cell r="DM144">
            <v>0</v>
          </cell>
          <cell r="DN144">
            <v>0</v>
          </cell>
          <cell r="DO144">
            <v>0</v>
          </cell>
          <cell r="DP144">
            <v>0</v>
          </cell>
          <cell r="DQ144">
            <v>0</v>
          </cell>
          <cell r="DR144" t="str">
            <v/>
          </cell>
          <cell r="DT144">
            <v>0</v>
          </cell>
          <cell r="DU144">
            <v>0</v>
          </cell>
          <cell r="DV144">
            <v>0</v>
          </cell>
          <cell r="DW144">
            <v>0</v>
          </cell>
          <cell r="DX144">
            <v>0</v>
          </cell>
          <cell r="DY144">
            <v>0</v>
          </cell>
          <cell r="DZ144">
            <v>0</v>
          </cell>
          <cell r="EA144">
            <v>0</v>
          </cell>
          <cell r="EB144" t="str">
            <v/>
          </cell>
          <cell r="ED144">
            <v>0</v>
          </cell>
          <cell r="EE144">
            <v>0</v>
          </cell>
          <cell r="EF144">
            <v>0</v>
          </cell>
          <cell r="EG144">
            <v>0</v>
          </cell>
          <cell r="EH144">
            <v>0</v>
          </cell>
          <cell r="EI144">
            <v>0</v>
          </cell>
          <cell r="EJ144">
            <v>0</v>
          </cell>
          <cell r="EK144">
            <v>0</v>
          </cell>
          <cell r="EL144" t="str">
            <v/>
          </cell>
          <cell r="EN144">
            <v>0</v>
          </cell>
          <cell r="EO144">
            <v>0</v>
          </cell>
          <cell r="EP144">
            <v>0</v>
          </cell>
          <cell r="EQ144">
            <v>0</v>
          </cell>
          <cell r="ER144">
            <v>0</v>
          </cell>
          <cell r="ES144">
            <v>0</v>
          </cell>
          <cell r="ET144">
            <v>0</v>
          </cell>
          <cell r="EU144">
            <v>0</v>
          </cell>
          <cell r="EV144" t="str">
            <v/>
          </cell>
          <cell r="EX144">
            <v>0</v>
          </cell>
          <cell r="EY144">
            <v>0</v>
          </cell>
          <cell r="EZ144">
            <v>0</v>
          </cell>
          <cell r="FA144">
            <v>0</v>
          </cell>
          <cell r="FB144">
            <v>0</v>
          </cell>
          <cell r="FC144">
            <v>0</v>
          </cell>
          <cell r="FD144">
            <v>0</v>
          </cell>
          <cell r="FE144">
            <v>0</v>
          </cell>
          <cell r="FF144" t="str">
            <v/>
          </cell>
          <cell r="FH144">
            <v>0</v>
          </cell>
          <cell r="FI144">
            <v>0</v>
          </cell>
          <cell r="FJ144">
            <v>0</v>
          </cell>
          <cell r="FK144">
            <v>0</v>
          </cell>
          <cell r="FL144">
            <v>0</v>
          </cell>
          <cell r="FM144">
            <v>0</v>
          </cell>
          <cell r="FN144">
            <v>0</v>
          </cell>
          <cell r="FO144">
            <v>0</v>
          </cell>
          <cell r="FR144">
            <v>0</v>
          </cell>
          <cell r="FS144">
            <v>0</v>
          </cell>
          <cell r="FT144">
            <v>0</v>
          </cell>
          <cell r="FU144">
            <v>0</v>
          </cell>
          <cell r="FV144">
            <v>0</v>
          </cell>
          <cell r="FW144">
            <v>0</v>
          </cell>
          <cell r="FX144">
            <v>0</v>
          </cell>
          <cell r="FY144">
            <v>0</v>
          </cell>
          <cell r="GB144">
            <v>0</v>
          </cell>
          <cell r="GC144">
            <v>0</v>
          </cell>
          <cell r="GD144">
            <v>0</v>
          </cell>
          <cell r="GE144">
            <v>0</v>
          </cell>
          <cell r="GF144">
            <v>0</v>
          </cell>
          <cell r="GG144">
            <v>0</v>
          </cell>
          <cell r="GH144">
            <v>0</v>
          </cell>
          <cell r="GI144">
            <v>0</v>
          </cell>
          <cell r="GL144">
            <v>0</v>
          </cell>
          <cell r="GM144">
            <v>0</v>
          </cell>
          <cell r="GN144">
            <v>0</v>
          </cell>
          <cell r="GO144">
            <v>0</v>
          </cell>
          <cell r="GP144">
            <v>0</v>
          </cell>
          <cell r="GQ144">
            <v>0</v>
          </cell>
          <cell r="GR144">
            <v>0</v>
          </cell>
          <cell r="GS144">
            <v>0</v>
          </cell>
          <cell r="GU144" t="str">
            <v xml:space="preserve">Émincé De Dinde À La Moutarde </v>
          </cell>
        </row>
        <row r="145">
          <cell r="E145" t="str">
            <v>Escalope De Dinde Aux Légumes Du Soleil</v>
          </cell>
          <cell r="F145" t="str">
            <v>Coupez vos courgettes et aubergines en rondelles, émincez votre oignon et coupez votre poivron et tomate.
Dans une poêle ajoutez un ﬁlet d’huile d’olive faites revenir les légumes et faîtes cuire le poulet.
Ajoutez les herbes et la sauce tomate*</v>
          </cell>
          <cell r="G145" t="str">
            <v>* Voir recette spécifique</v>
          </cell>
          <cell r="H145">
            <v>387.03499999999997</v>
          </cell>
          <cell r="I145">
            <v>44.924999999999997</v>
          </cell>
          <cell r="J145">
            <v>9.6535000000000011</v>
          </cell>
          <cell r="K145">
            <v>23.47</v>
          </cell>
          <cell r="L145" t="str">
            <v>dinde</v>
          </cell>
          <cell r="M145">
            <v>150</v>
          </cell>
          <cell r="N145">
            <v>162</v>
          </cell>
          <cell r="O145">
            <v>36</v>
          </cell>
          <cell r="P145">
            <v>1.95</v>
          </cell>
          <cell r="Q145">
            <v>0</v>
          </cell>
          <cell r="R145">
            <v>108</v>
          </cell>
          <cell r="S145">
            <v>24</v>
          </cell>
          <cell r="T145">
            <v>1.3</v>
          </cell>
          <cell r="U145">
            <v>0</v>
          </cell>
          <cell r="V145" t="str">
            <v>courgette</v>
          </cell>
          <cell r="W145">
            <v>200</v>
          </cell>
          <cell r="X145">
            <v>38</v>
          </cell>
          <cell r="Y145">
            <v>3.6</v>
          </cell>
          <cell r="Z145">
            <v>0.4</v>
          </cell>
          <cell r="AA145">
            <v>4</v>
          </cell>
          <cell r="AB145">
            <v>19</v>
          </cell>
          <cell r="AC145">
            <v>1.8</v>
          </cell>
          <cell r="AD145">
            <v>0.2</v>
          </cell>
          <cell r="AE145">
            <v>2</v>
          </cell>
          <cell r="AF145" t="str">
            <v>tomate</v>
          </cell>
          <cell r="AG145">
            <v>50</v>
          </cell>
          <cell r="AH145">
            <v>10.5</v>
          </cell>
          <cell r="AI145">
            <v>0.4</v>
          </cell>
          <cell r="AJ145">
            <v>0.15</v>
          </cell>
          <cell r="AK145">
            <v>1.6</v>
          </cell>
          <cell r="AL145">
            <v>21</v>
          </cell>
          <cell r="AM145">
            <v>0.8</v>
          </cell>
          <cell r="AN145">
            <v>0.3</v>
          </cell>
          <cell r="AO145">
            <v>3.2</v>
          </cell>
          <cell r="AP145" t="str">
            <v>poivron</v>
          </cell>
          <cell r="AQ145">
            <v>200</v>
          </cell>
          <cell r="AR145">
            <v>40</v>
          </cell>
          <cell r="AS145">
            <v>1.6</v>
          </cell>
          <cell r="AT145">
            <v>0.6</v>
          </cell>
          <cell r="AU145">
            <v>5.2</v>
          </cell>
          <cell r="AV145">
            <v>20</v>
          </cell>
          <cell r="AW145">
            <v>0.8</v>
          </cell>
          <cell r="AX145">
            <v>0.3</v>
          </cell>
          <cell r="AY145">
            <v>2.6</v>
          </cell>
          <cell r="AZ145" t="str">
            <v>aubergine</v>
          </cell>
          <cell r="BA145">
            <v>200</v>
          </cell>
          <cell r="BB145">
            <v>46</v>
          </cell>
          <cell r="BC145">
            <v>2</v>
          </cell>
          <cell r="BD145">
            <v>0.4</v>
          </cell>
          <cell r="BE145">
            <v>6.2</v>
          </cell>
          <cell r="BF145">
            <v>23</v>
          </cell>
          <cell r="BG145">
            <v>1</v>
          </cell>
          <cell r="BH145">
            <v>0.2</v>
          </cell>
          <cell r="BI145">
            <v>3.1</v>
          </cell>
          <cell r="BJ145" t="str">
            <v>oignon</v>
          </cell>
          <cell r="BK145">
            <v>50</v>
          </cell>
          <cell r="BL145">
            <v>19.5</v>
          </cell>
          <cell r="BM145">
            <v>0.65</v>
          </cell>
          <cell r="BN145">
            <v>0.1</v>
          </cell>
          <cell r="BO145">
            <v>3.5</v>
          </cell>
          <cell r="BP145">
            <v>39</v>
          </cell>
          <cell r="BQ145">
            <v>1.3</v>
          </cell>
          <cell r="BR145">
            <v>0.2</v>
          </cell>
          <cell r="BS145">
            <v>7</v>
          </cell>
          <cell r="BT145" t="str">
            <v>huile d’olive</v>
          </cell>
          <cell r="BU145">
            <v>5</v>
          </cell>
          <cell r="BV145">
            <v>40.450000000000003</v>
          </cell>
          <cell r="BW145">
            <v>0</v>
          </cell>
          <cell r="BX145">
            <v>4.4950000000000001</v>
          </cell>
          <cell r="BY145">
            <v>0</v>
          </cell>
          <cell r="BZ145">
            <v>809</v>
          </cell>
          <cell r="CA145">
            <v>0</v>
          </cell>
          <cell r="CB145">
            <v>89.9</v>
          </cell>
          <cell r="CC145">
            <v>0</v>
          </cell>
          <cell r="CD145" t="str">
            <v>Sauce tomate maison _ MNFC</v>
          </cell>
          <cell r="CE145">
            <v>30</v>
          </cell>
          <cell r="CF145">
            <v>30.585000000000001</v>
          </cell>
          <cell r="CG145">
            <v>0.67500000000000004</v>
          </cell>
          <cell r="CH145">
            <v>1.5585000000000002</v>
          </cell>
          <cell r="CI145">
            <v>2.97</v>
          </cell>
          <cell r="CJ145">
            <v>101.95</v>
          </cell>
          <cell r="CK145">
            <v>2.25</v>
          </cell>
          <cell r="CL145">
            <v>5.1950000000000003</v>
          </cell>
          <cell r="CM145">
            <v>9.9</v>
          </cell>
          <cell r="CN145" t="str">
            <v>Herbes de provence</v>
          </cell>
          <cell r="CP145">
            <v>0</v>
          </cell>
          <cell r="CQ145">
            <v>0</v>
          </cell>
          <cell r="CR145">
            <v>0</v>
          </cell>
          <cell r="CS145">
            <v>0</v>
          </cell>
          <cell r="CT145">
            <v>0</v>
          </cell>
          <cell r="CU145">
            <v>0</v>
          </cell>
          <cell r="CV145">
            <v>0</v>
          </cell>
          <cell r="CW145">
            <v>0</v>
          </cell>
          <cell r="CZ145">
            <v>0</v>
          </cell>
          <cell r="DA145">
            <v>0</v>
          </cell>
          <cell r="DB145">
            <v>0</v>
          </cell>
          <cell r="DC145">
            <v>0</v>
          </cell>
          <cell r="DD145">
            <v>0</v>
          </cell>
          <cell r="DE145">
            <v>0</v>
          </cell>
          <cell r="DF145">
            <v>0</v>
          </cell>
          <cell r="DG145">
            <v>0</v>
          </cell>
          <cell r="DJ145">
            <v>0</v>
          </cell>
          <cell r="DK145">
            <v>0</v>
          </cell>
          <cell r="DL145">
            <v>0</v>
          </cell>
          <cell r="DM145">
            <v>0</v>
          </cell>
          <cell r="DN145">
            <v>0</v>
          </cell>
          <cell r="DO145">
            <v>0</v>
          </cell>
          <cell r="DP145">
            <v>0</v>
          </cell>
          <cell r="DQ145">
            <v>0</v>
          </cell>
          <cell r="DT145">
            <v>0</v>
          </cell>
          <cell r="DU145">
            <v>0</v>
          </cell>
          <cell r="DV145">
            <v>0</v>
          </cell>
          <cell r="DW145">
            <v>0</v>
          </cell>
          <cell r="DX145">
            <v>0</v>
          </cell>
          <cell r="DY145">
            <v>0</v>
          </cell>
          <cell r="DZ145">
            <v>0</v>
          </cell>
          <cell r="EA145">
            <v>0</v>
          </cell>
          <cell r="ED145">
            <v>0</v>
          </cell>
          <cell r="EE145">
            <v>0</v>
          </cell>
          <cell r="EF145">
            <v>0</v>
          </cell>
          <cell r="EG145">
            <v>0</v>
          </cell>
          <cell r="EH145">
            <v>0</v>
          </cell>
          <cell r="EI145">
            <v>0</v>
          </cell>
          <cell r="EJ145">
            <v>0</v>
          </cell>
          <cell r="EK145">
            <v>0</v>
          </cell>
          <cell r="EN145">
            <v>0</v>
          </cell>
          <cell r="EO145">
            <v>0</v>
          </cell>
          <cell r="EP145">
            <v>0</v>
          </cell>
          <cell r="EQ145">
            <v>0</v>
          </cell>
          <cell r="ER145">
            <v>0</v>
          </cell>
          <cell r="ES145">
            <v>0</v>
          </cell>
          <cell r="ET145">
            <v>0</v>
          </cell>
          <cell r="EU145">
            <v>0</v>
          </cell>
          <cell r="EX145">
            <v>0</v>
          </cell>
          <cell r="EY145">
            <v>0</v>
          </cell>
          <cell r="EZ145">
            <v>0</v>
          </cell>
          <cell r="FA145">
            <v>0</v>
          </cell>
          <cell r="FB145">
            <v>0</v>
          </cell>
          <cell r="FC145">
            <v>0</v>
          </cell>
          <cell r="FD145">
            <v>0</v>
          </cell>
          <cell r="FE145">
            <v>0</v>
          </cell>
          <cell r="FH145">
            <v>0</v>
          </cell>
          <cell r="FI145">
            <v>0</v>
          </cell>
          <cell r="FJ145">
            <v>0</v>
          </cell>
          <cell r="FK145">
            <v>0</v>
          </cell>
          <cell r="FL145">
            <v>0</v>
          </cell>
          <cell r="FM145">
            <v>0</v>
          </cell>
          <cell r="FN145">
            <v>0</v>
          </cell>
          <cell r="FO145">
            <v>0</v>
          </cell>
          <cell r="FR145">
            <v>0</v>
          </cell>
          <cell r="FS145">
            <v>0</v>
          </cell>
          <cell r="FT145">
            <v>0</v>
          </cell>
          <cell r="FU145">
            <v>0</v>
          </cell>
          <cell r="FV145">
            <v>0</v>
          </cell>
          <cell r="FW145">
            <v>0</v>
          </cell>
          <cell r="FX145">
            <v>0</v>
          </cell>
          <cell r="FY145">
            <v>0</v>
          </cell>
          <cell r="GB145">
            <v>0</v>
          </cell>
          <cell r="GC145">
            <v>0</v>
          </cell>
          <cell r="GD145">
            <v>0</v>
          </cell>
          <cell r="GE145">
            <v>0</v>
          </cell>
          <cell r="GF145">
            <v>0</v>
          </cell>
          <cell r="GG145">
            <v>0</v>
          </cell>
          <cell r="GH145">
            <v>0</v>
          </cell>
          <cell r="GI145">
            <v>0</v>
          </cell>
          <cell r="GL145">
            <v>0</v>
          </cell>
          <cell r="GM145">
            <v>0</v>
          </cell>
          <cell r="GN145">
            <v>0</v>
          </cell>
          <cell r="GO145">
            <v>0</v>
          </cell>
          <cell r="GP145">
            <v>0</v>
          </cell>
          <cell r="GQ145">
            <v>0</v>
          </cell>
          <cell r="GR145">
            <v>0</v>
          </cell>
          <cell r="GS145">
            <v>0</v>
          </cell>
          <cell r="GU145" t="str">
            <v>Escalope De Dinde Aux Légumes Du Soleil</v>
          </cell>
        </row>
        <row r="146">
          <cell r="E146" t="str">
            <v>Escalope De Dinde et Poêlée De Légumes</v>
          </cell>
          <cell r="F146" t="str">
            <v>Coupez vos courgettes , aubergines en rondelles et émincez votre oignon
Dans une poêle ajoutez un ﬁlet d’huile d’olive et faîtes cuire tous les ingrédients avec la sauce*.</v>
          </cell>
          <cell r="G146" t="str">
            <v>* Voir recette spécifique</v>
          </cell>
          <cell r="H146">
            <v>343.77</v>
          </cell>
          <cell r="I146">
            <v>45.456000000000003</v>
          </cell>
          <cell r="J146">
            <v>9.2270000000000003</v>
          </cell>
          <cell r="K146">
            <v>15.654</v>
          </cell>
          <cell r="L146" t="str">
            <v>dinde</v>
          </cell>
          <cell r="M146">
            <v>150</v>
          </cell>
          <cell r="N146">
            <v>162</v>
          </cell>
          <cell r="O146">
            <v>36</v>
          </cell>
          <cell r="P146">
            <v>1.95</v>
          </cell>
          <cell r="Q146">
            <v>0</v>
          </cell>
          <cell r="R146">
            <v>108</v>
          </cell>
          <cell r="S146">
            <v>24</v>
          </cell>
          <cell r="T146">
            <v>1.3</v>
          </cell>
          <cell r="U146">
            <v>0</v>
          </cell>
          <cell r="V146" t="str">
            <v>courgette</v>
          </cell>
          <cell r="W146">
            <v>200</v>
          </cell>
          <cell r="X146">
            <v>38</v>
          </cell>
          <cell r="Y146">
            <v>3.6</v>
          </cell>
          <cell r="Z146">
            <v>0.4</v>
          </cell>
          <cell r="AA146">
            <v>4</v>
          </cell>
          <cell r="AB146">
            <v>19</v>
          </cell>
          <cell r="AC146">
            <v>1.8</v>
          </cell>
          <cell r="AD146">
            <v>0.2</v>
          </cell>
          <cell r="AE146">
            <v>2</v>
          </cell>
          <cell r="AF146" t="str">
            <v>aubergine</v>
          </cell>
          <cell r="AG146">
            <v>200</v>
          </cell>
          <cell r="AH146">
            <v>46</v>
          </cell>
          <cell r="AI146">
            <v>2</v>
          </cell>
          <cell r="AJ146">
            <v>0.4</v>
          </cell>
          <cell r="AK146">
            <v>6.2</v>
          </cell>
          <cell r="AL146">
            <v>23</v>
          </cell>
          <cell r="AM146">
            <v>1</v>
          </cell>
          <cell r="AN146">
            <v>0.2</v>
          </cell>
          <cell r="AO146">
            <v>3.1</v>
          </cell>
          <cell r="AP146" t="str">
            <v>oignon</v>
          </cell>
          <cell r="AQ146">
            <v>50</v>
          </cell>
          <cell r="AR146">
            <v>19.5</v>
          </cell>
          <cell r="AS146">
            <v>0.65</v>
          </cell>
          <cell r="AT146">
            <v>0.1</v>
          </cell>
          <cell r="AU146">
            <v>3.5</v>
          </cell>
          <cell r="AV146">
            <v>39</v>
          </cell>
          <cell r="AW146">
            <v>1.3</v>
          </cell>
          <cell r="AX146">
            <v>0.2</v>
          </cell>
          <cell r="AY146">
            <v>7</v>
          </cell>
          <cell r="AZ146" t="str">
            <v>Sauce au fromage blanc curry _ MNFC</v>
          </cell>
          <cell r="BA146">
            <v>20</v>
          </cell>
          <cell r="BB146">
            <v>37.820000000000007</v>
          </cell>
          <cell r="BC146">
            <v>3.2060000000000004</v>
          </cell>
          <cell r="BD146">
            <v>1.8819999999999999</v>
          </cell>
          <cell r="BE146">
            <v>1.9540000000000004</v>
          </cell>
          <cell r="BF146">
            <v>189.10000000000002</v>
          </cell>
          <cell r="BG146">
            <v>16.03</v>
          </cell>
          <cell r="BH146">
            <v>9.41</v>
          </cell>
          <cell r="BI146">
            <v>9.7700000000000014</v>
          </cell>
          <cell r="BJ146" t="str">
            <v>huile d’olive</v>
          </cell>
          <cell r="BK146">
            <v>5</v>
          </cell>
          <cell r="BL146">
            <v>40.450000000000003</v>
          </cell>
          <cell r="BM146">
            <v>0</v>
          </cell>
          <cell r="BN146">
            <v>4.4950000000000001</v>
          </cell>
          <cell r="BO146">
            <v>0</v>
          </cell>
          <cell r="BP146">
            <v>809</v>
          </cell>
          <cell r="BQ146">
            <v>0</v>
          </cell>
          <cell r="BR146">
            <v>89.9</v>
          </cell>
          <cell r="BS146">
            <v>0</v>
          </cell>
          <cell r="BV146">
            <v>0</v>
          </cell>
          <cell r="BW146">
            <v>0</v>
          </cell>
          <cell r="BX146">
            <v>0</v>
          </cell>
          <cell r="BY146">
            <v>0</v>
          </cell>
          <cell r="BZ146">
            <v>0</v>
          </cell>
          <cell r="CA146">
            <v>0</v>
          </cell>
          <cell r="CB146">
            <v>0</v>
          </cell>
          <cell r="CC146">
            <v>0</v>
          </cell>
          <cell r="CF146">
            <v>0</v>
          </cell>
          <cell r="CG146">
            <v>0</v>
          </cell>
          <cell r="CH146">
            <v>0</v>
          </cell>
          <cell r="CI146">
            <v>0</v>
          </cell>
          <cell r="CJ146">
            <v>0</v>
          </cell>
          <cell r="CK146">
            <v>0</v>
          </cell>
          <cell r="CL146">
            <v>0</v>
          </cell>
          <cell r="CM146">
            <v>0</v>
          </cell>
          <cell r="CP146">
            <v>0</v>
          </cell>
          <cell r="CQ146">
            <v>0</v>
          </cell>
          <cell r="CR146">
            <v>0</v>
          </cell>
          <cell r="CS146">
            <v>0</v>
          </cell>
          <cell r="CT146">
            <v>0</v>
          </cell>
          <cell r="CU146">
            <v>0</v>
          </cell>
          <cell r="CV146">
            <v>0</v>
          </cell>
          <cell r="CW146">
            <v>0</v>
          </cell>
          <cell r="CZ146">
            <v>0</v>
          </cell>
          <cell r="DA146">
            <v>0</v>
          </cell>
          <cell r="DB146">
            <v>0</v>
          </cell>
          <cell r="DC146">
            <v>0</v>
          </cell>
          <cell r="DD146">
            <v>0</v>
          </cell>
          <cell r="DE146">
            <v>0</v>
          </cell>
          <cell r="DF146">
            <v>0</v>
          </cell>
          <cell r="DG146">
            <v>0</v>
          </cell>
          <cell r="DJ146">
            <v>0</v>
          </cell>
          <cell r="DK146">
            <v>0</v>
          </cell>
          <cell r="DL146">
            <v>0</v>
          </cell>
          <cell r="DM146">
            <v>0</v>
          </cell>
          <cell r="DN146">
            <v>0</v>
          </cell>
          <cell r="DO146">
            <v>0</v>
          </cell>
          <cell r="DP146">
            <v>0</v>
          </cell>
          <cell r="DQ146">
            <v>0</v>
          </cell>
          <cell r="DT146">
            <v>0</v>
          </cell>
          <cell r="DU146">
            <v>0</v>
          </cell>
          <cell r="DV146">
            <v>0</v>
          </cell>
          <cell r="DW146">
            <v>0</v>
          </cell>
          <cell r="DX146">
            <v>0</v>
          </cell>
          <cell r="DY146">
            <v>0</v>
          </cell>
          <cell r="DZ146">
            <v>0</v>
          </cell>
          <cell r="EA146">
            <v>0</v>
          </cell>
          <cell r="ED146">
            <v>0</v>
          </cell>
          <cell r="EE146">
            <v>0</v>
          </cell>
          <cell r="EF146">
            <v>0</v>
          </cell>
          <cell r="EG146">
            <v>0</v>
          </cell>
          <cell r="EH146">
            <v>0</v>
          </cell>
          <cell r="EI146">
            <v>0</v>
          </cell>
          <cell r="EJ146">
            <v>0</v>
          </cell>
          <cell r="EK146">
            <v>0</v>
          </cell>
          <cell r="EN146">
            <v>0</v>
          </cell>
          <cell r="EO146">
            <v>0</v>
          </cell>
          <cell r="EP146">
            <v>0</v>
          </cell>
          <cell r="EQ146">
            <v>0</v>
          </cell>
          <cell r="ER146">
            <v>0</v>
          </cell>
          <cell r="ES146">
            <v>0</v>
          </cell>
          <cell r="ET146">
            <v>0</v>
          </cell>
          <cell r="EU146">
            <v>0</v>
          </cell>
          <cell r="EX146">
            <v>0</v>
          </cell>
          <cell r="EY146">
            <v>0</v>
          </cell>
          <cell r="EZ146">
            <v>0</v>
          </cell>
          <cell r="FA146">
            <v>0</v>
          </cell>
          <cell r="FB146">
            <v>0</v>
          </cell>
          <cell r="FC146">
            <v>0</v>
          </cell>
          <cell r="FD146">
            <v>0</v>
          </cell>
          <cell r="FE146">
            <v>0</v>
          </cell>
          <cell r="FH146">
            <v>0</v>
          </cell>
          <cell r="FI146">
            <v>0</v>
          </cell>
          <cell r="FJ146">
            <v>0</v>
          </cell>
          <cell r="FK146">
            <v>0</v>
          </cell>
          <cell r="FL146">
            <v>0</v>
          </cell>
          <cell r="FM146">
            <v>0</v>
          </cell>
          <cell r="FN146">
            <v>0</v>
          </cell>
          <cell r="FO146">
            <v>0</v>
          </cell>
          <cell r="FR146">
            <v>0</v>
          </cell>
          <cell r="FS146">
            <v>0</v>
          </cell>
          <cell r="FT146">
            <v>0</v>
          </cell>
          <cell r="FU146">
            <v>0</v>
          </cell>
          <cell r="FV146">
            <v>0</v>
          </cell>
          <cell r="FW146">
            <v>0</v>
          </cell>
          <cell r="FX146">
            <v>0</v>
          </cell>
          <cell r="FY146">
            <v>0</v>
          </cell>
          <cell r="GB146">
            <v>0</v>
          </cell>
          <cell r="GC146">
            <v>0</v>
          </cell>
          <cell r="GD146">
            <v>0</v>
          </cell>
          <cell r="GE146">
            <v>0</v>
          </cell>
          <cell r="GF146">
            <v>0</v>
          </cell>
          <cell r="GG146">
            <v>0</v>
          </cell>
          <cell r="GH146">
            <v>0</v>
          </cell>
          <cell r="GI146">
            <v>0</v>
          </cell>
          <cell r="GL146">
            <v>0</v>
          </cell>
          <cell r="GM146">
            <v>0</v>
          </cell>
          <cell r="GN146">
            <v>0</v>
          </cell>
          <cell r="GO146">
            <v>0</v>
          </cell>
          <cell r="GP146">
            <v>0</v>
          </cell>
          <cell r="GQ146">
            <v>0</v>
          </cell>
          <cell r="GR146">
            <v>0</v>
          </cell>
          <cell r="GS146">
            <v>0</v>
          </cell>
          <cell r="GU146" t="str">
            <v>Escalope De Dinde Et Poêlée De Légumes</v>
          </cell>
        </row>
        <row r="147">
          <cell r="E147" t="str">
            <v>Escalope De Dinde et Ratatouille</v>
          </cell>
          <cell r="F147" t="str">
            <v>Dans une poêle ajoutez une c.à.c d’huile d’olive et faîtes cuire votre escalope de dinde.
Coupez votre poivron, aubergine et tomate en morceaux et les ajoutez dans la poêle avec la sauce tomate maison*.</v>
          </cell>
          <cell r="G147" t="str">
            <v>* Voir recette spécifique</v>
          </cell>
          <cell r="H147">
            <v>319.64499999999998</v>
          </cell>
          <cell r="I147">
            <v>40.625</v>
          </cell>
          <cell r="J147">
            <v>8.2645</v>
          </cell>
          <cell r="K147">
            <v>15.590000000000002</v>
          </cell>
          <cell r="L147" t="str">
            <v>dinde</v>
          </cell>
          <cell r="M147">
            <v>150</v>
          </cell>
          <cell r="N147">
            <v>162</v>
          </cell>
          <cell r="O147">
            <v>36</v>
          </cell>
          <cell r="P147">
            <v>1.95</v>
          </cell>
          <cell r="Q147">
            <v>0</v>
          </cell>
          <cell r="R147">
            <v>108</v>
          </cell>
          <cell r="S147">
            <v>24</v>
          </cell>
          <cell r="T147">
            <v>1.3</v>
          </cell>
          <cell r="U147">
            <v>0</v>
          </cell>
          <cell r="V147" t="str">
            <v>poivron</v>
          </cell>
          <cell r="W147">
            <v>200</v>
          </cell>
          <cell r="X147">
            <v>40</v>
          </cell>
          <cell r="Y147">
            <v>1.6</v>
          </cell>
          <cell r="Z147">
            <v>0.6</v>
          </cell>
          <cell r="AA147">
            <v>5.2</v>
          </cell>
          <cell r="AB147">
            <v>20</v>
          </cell>
          <cell r="AC147">
            <v>0.8</v>
          </cell>
          <cell r="AD147">
            <v>0.3</v>
          </cell>
          <cell r="AE147">
            <v>2.6</v>
          </cell>
          <cell r="AF147" t="str">
            <v>tomate</v>
          </cell>
          <cell r="AG147">
            <v>100</v>
          </cell>
          <cell r="AH147">
            <v>21</v>
          </cell>
          <cell r="AI147">
            <v>0.8</v>
          </cell>
          <cell r="AJ147">
            <v>0.3</v>
          </cell>
          <cell r="AK147">
            <v>3.2</v>
          </cell>
          <cell r="AL147">
            <v>21</v>
          </cell>
          <cell r="AM147">
            <v>0.8</v>
          </cell>
          <cell r="AN147">
            <v>0.3</v>
          </cell>
          <cell r="AO147">
            <v>3.2</v>
          </cell>
          <cell r="AP147" t="str">
            <v>huile d'olive</v>
          </cell>
          <cell r="AQ147">
            <v>5</v>
          </cell>
          <cell r="AR147">
            <v>40.450000000000003</v>
          </cell>
          <cell r="AS147">
            <v>0</v>
          </cell>
          <cell r="AT147">
            <v>4.4950000000000001</v>
          </cell>
          <cell r="AU147">
            <v>0</v>
          </cell>
          <cell r="AV147">
            <v>809</v>
          </cell>
          <cell r="AW147">
            <v>0</v>
          </cell>
          <cell r="AX147">
            <v>89.9</v>
          </cell>
          <cell r="AY147">
            <v>0</v>
          </cell>
          <cell r="AZ147" t="str">
            <v>herbes de provence</v>
          </cell>
          <cell r="BB147">
            <v>0</v>
          </cell>
          <cell r="BC147">
            <v>0</v>
          </cell>
          <cell r="BD147">
            <v>0</v>
          </cell>
          <cell r="BE147">
            <v>0</v>
          </cell>
          <cell r="BF147">
            <v>0</v>
          </cell>
          <cell r="BG147">
            <v>0</v>
          </cell>
          <cell r="BH147">
            <v>0</v>
          </cell>
          <cell r="BI147">
            <v>0</v>
          </cell>
          <cell r="BJ147" t="str">
            <v>aubergine</v>
          </cell>
          <cell r="BK147">
            <v>200</v>
          </cell>
          <cell r="BL147">
            <v>46</v>
          </cell>
          <cell r="BM147">
            <v>2</v>
          </cell>
          <cell r="BN147">
            <v>0.4</v>
          </cell>
          <cell r="BO147">
            <v>6.2</v>
          </cell>
          <cell r="BP147">
            <v>23</v>
          </cell>
          <cell r="BQ147">
            <v>1</v>
          </cell>
          <cell r="BR147">
            <v>0.2</v>
          </cell>
          <cell r="BS147">
            <v>3.1</v>
          </cell>
          <cell r="BT147" t="str">
            <v>Sauce tomate maison _ MNFC</v>
          </cell>
          <cell r="BU147">
            <v>10</v>
          </cell>
          <cell r="BV147">
            <v>10.195</v>
          </cell>
          <cell r="BW147">
            <v>0.22500000000000001</v>
          </cell>
          <cell r="BX147">
            <v>0.51950000000000007</v>
          </cell>
          <cell r="BY147">
            <v>0.99</v>
          </cell>
          <cell r="BZ147">
            <v>101.95</v>
          </cell>
          <cell r="CA147">
            <v>2.25</v>
          </cell>
          <cell r="CB147">
            <v>5.1950000000000003</v>
          </cell>
          <cell r="CC147">
            <v>9.9</v>
          </cell>
          <cell r="CF147">
            <v>0</v>
          </cell>
          <cell r="CG147">
            <v>0</v>
          </cell>
          <cell r="CH147">
            <v>0</v>
          </cell>
          <cell r="CI147">
            <v>0</v>
          </cell>
          <cell r="CJ147">
            <v>0</v>
          </cell>
          <cell r="CK147">
            <v>0</v>
          </cell>
          <cell r="CL147">
            <v>0</v>
          </cell>
          <cell r="CM147">
            <v>0</v>
          </cell>
          <cell r="CP147">
            <v>0</v>
          </cell>
          <cell r="CQ147">
            <v>0</v>
          </cell>
          <cell r="CR147">
            <v>0</v>
          </cell>
          <cell r="CS147">
            <v>0</v>
          </cell>
          <cell r="CT147">
            <v>0</v>
          </cell>
          <cell r="CU147">
            <v>0</v>
          </cell>
          <cell r="CV147">
            <v>0</v>
          </cell>
          <cell r="CW147">
            <v>0</v>
          </cell>
          <cell r="CZ147">
            <v>0</v>
          </cell>
          <cell r="DA147">
            <v>0</v>
          </cell>
          <cell r="DB147">
            <v>0</v>
          </cell>
          <cell r="DC147">
            <v>0</v>
          </cell>
          <cell r="DD147">
            <v>0</v>
          </cell>
          <cell r="DE147">
            <v>0</v>
          </cell>
          <cell r="DF147">
            <v>0</v>
          </cell>
          <cell r="DG147">
            <v>0</v>
          </cell>
          <cell r="DJ147">
            <v>0</v>
          </cell>
          <cell r="DK147">
            <v>0</v>
          </cell>
          <cell r="DL147">
            <v>0</v>
          </cell>
          <cell r="DM147">
            <v>0</v>
          </cell>
          <cell r="DN147">
            <v>0</v>
          </cell>
          <cell r="DO147">
            <v>0</v>
          </cell>
          <cell r="DP147">
            <v>0</v>
          </cell>
          <cell r="DQ147">
            <v>0</v>
          </cell>
          <cell r="DT147">
            <v>0</v>
          </cell>
          <cell r="DU147">
            <v>0</v>
          </cell>
          <cell r="DV147">
            <v>0</v>
          </cell>
          <cell r="DW147">
            <v>0</v>
          </cell>
          <cell r="DX147">
            <v>0</v>
          </cell>
          <cell r="DY147">
            <v>0</v>
          </cell>
          <cell r="DZ147">
            <v>0</v>
          </cell>
          <cell r="EA147">
            <v>0</v>
          </cell>
          <cell r="ED147">
            <v>0</v>
          </cell>
          <cell r="EE147">
            <v>0</v>
          </cell>
          <cell r="EF147">
            <v>0</v>
          </cell>
          <cell r="EG147">
            <v>0</v>
          </cell>
          <cell r="EH147">
            <v>0</v>
          </cell>
          <cell r="EI147">
            <v>0</v>
          </cell>
          <cell r="EJ147">
            <v>0</v>
          </cell>
          <cell r="EK147">
            <v>0</v>
          </cell>
          <cell r="EN147">
            <v>0</v>
          </cell>
          <cell r="EO147">
            <v>0</v>
          </cell>
          <cell r="EP147">
            <v>0</v>
          </cell>
          <cell r="EQ147">
            <v>0</v>
          </cell>
          <cell r="ER147">
            <v>0</v>
          </cell>
          <cell r="ES147">
            <v>0</v>
          </cell>
          <cell r="ET147">
            <v>0</v>
          </cell>
          <cell r="EU147">
            <v>0</v>
          </cell>
          <cell r="EX147">
            <v>0</v>
          </cell>
          <cell r="EY147">
            <v>0</v>
          </cell>
          <cell r="EZ147">
            <v>0</v>
          </cell>
          <cell r="FA147">
            <v>0</v>
          </cell>
          <cell r="FB147">
            <v>0</v>
          </cell>
          <cell r="FC147">
            <v>0</v>
          </cell>
          <cell r="FD147">
            <v>0</v>
          </cell>
          <cell r="FE147">
            <v>0</v>
          </cell>
          <cell r="FH147">
            <v>0</v>
          </cell>
          <cell r="FI147">
            <v>0</v>
          </cell>
          <cell r="FJ147">
            <v>0</v>
          </cell>
          <cell r="FK147">
            <v>0</v>
          </cell>
          <cell r="FL147">
            <v>0</v>
          </cell>
          <cell r="FM147">
            <v>0</v>
          </cell>
          <cell r="FN147">
            <v>0</v>
          </cell>
          <cell r="FO147">
            <v>0</v>
          </cell>
          <cell r="FR147">
            <v>0</v>
          </cell>
          <cell r="FS147">
            <v>0</v>
          </cell>
          <cell r="FT147">
            <v>0</v>
          </cell>
          <cell r="FU147">
            <v>0</v>
          </cell>
          <cell r="FV147">
            <v>0</v>
          </cell>
          <cell r="FW147">
            <v>0</v>
          </cell>
          <cell r="FX147">
            <v>0</v>
          </cell>
          <cell r="FY147">
            <v>0</v>
          </cell>
          <cell r="GB147">
            <v>0</v>
          </cell>
          <cell r="GC147">
            <v>0</v>
          </cell>
          <cell r="GD147">
            <v>0</v>
          </cell>
          <cell r="GE147">
            <v>0</v>
          </cell>
          <cell r="GF147">
            <v>0</v>
          </cell>
          <cell r="GG147">
            <v>0</v>
          </cell>
          <cell r="GH147">
            <v>0</v>
          </cell>
          <cell r="GI147">
            <v>0</v>
          </cell>
          <cell r="GL147">
            <v>0</v>
          </cell>
          <cell r="GM147">
            <v>0</v>
          </cell>
          <cell r="GN147">
            <v>0</v>
          </cell>
          <cell r="GO147">
            <v>0</v>
          </cell>
          <cell r="GP147">
            <v>0</v>
          </cell>
          <cell r="GQ147">
            <v>0</v>
          </cell>
          <cell r="GR147">
            <v>0</v>
          </cell>
          <cell r="GS147">
            <v>0</v>
          </cell>
          <cell r="GU147" t="str">
            <v>Escalope De Dinde Et Ratatouille</v>
          </cell>
        </row>
        <row r="148">
          <cell r="E148" t="str">
            <v>Escalope De Poulet Mariné Au Citron, Brocolis Croquants</v>
          </cell>
          <cell r="F148" t="str">
            <v>Préchauffez le four à 200 degrés.
Pour la marinade mélangez tous les ingrédients sauf le poulet.
Trempez votre escalope de poulet dans la marinade. Retirez le poulet et mettez le au four 20 minutes
Dans une casserole avec de l’eau faîtes bouillir votre brocoli, égouttez et assaisonnez.</v>
          </cell>
          <cell r="H148">
            <v>415.85</v>
          </cell>
          <cell r="I148">
            <v>47.19</v>
          </cell>
          <cell r="J148">
            <v>7.7750000000000004</v>
          </cell>
          <cell r="K148">
            <v>34.76</v>
          </cell>
          <cell r="L148" t="str">
            <v>poulet</v>
          </cell>
          <cell r="M148">
            <v>150</v>
          </cell>
          <cell r="N148">
            <v>157.5</v>
          </cell>
          <cell r="O148">
            <v>34.65</v>
          </cell>
          <cell r="P148">
            <v>1.8</v>
          </cell>
          <cell r="Q148">
            <v>0.6</v>
          </cell>
          <cell r="R148">
            <v>105</v>
          </cell>
          <cell r="S148">
            <v>23.1</v>
          </cell>
          <cell r="T148">
            <v>1.2</v>
          </cell>
          <cell r="U148">
            <v>0.4</v>
          </cell>
          <cell r="V148" t="str">
            <v>citron pressé</v>
          </cell>
          <cell r="X148">
            <v>0</v>
          </cell>
          <cell r="Y148">
            <v>0</v>
          </cell>
          <cell r="Z148">
            <v>0</v>
          </cell>
          <cell r="AA148">
            <v>0</v>
          </cell>
          <cell r="AB148">
            <v>0</v>
          </cell>
          <cell r="AC148">
            <v>0</v>
          </cell>
          <cell r="AD148">
            <v>0</v>
          </cell>
          <cell r="AE148">
            <v>0</v>
          </cell>
          <cell r="AF148" t="str">
            <v xml:space="preserve">1 gousse d’ail hachée </v>
          </cell>
          <cell r="AH148">
            <v>0</v>
          </cell>
          <cell r="AI148">
            <v>0</v>
          </cell>
          <cell r="AJ148">
            <v>0</v>
          </cell>
          <cell r="AK148">
            <v>0</v>
          </cell>
          <cell r="AL148">
            <v>0</v>
          </cell>
          <cell r="AM148">
            <v>0</v>
          </cell>
          <cell r="AN148">
            <v>0</v>
          </cell>
          <cell r="AO148">
            <v>0</v>
          </cell>
          <cell r="AP148" t="str">
            <v>Romarin et Thym</v>
          </cell>
          <cell r="AR148">
            <v>0</v>
          </cell>
          <cell r="AS148">
            <v>0</v>
          </cell>
          <cell r="AT148">
            <v>0</v>
          </cell>
          <cell r="AU148">
            <v>0</v>
          </cell>
          <cell r="AV148">
            <v>0</v>
          </cell>
          <cell r="AW148">
            <v>0</v>
          </cell>
          <cell r="AX148">
            <v>0</v>
          </cell>
          <cell r="AY148">
            <v>0</v>
          </cell>
          <cell r="AZ148" t="str">
            <v>huile d’olive</v>
          </cell>
          <cell r="BA148">
            <v>5</v>
          </cell>
          <cell r="BB148">
            <v>40.450000000000003</v>
          </cell>
          <cell r="BC148">
            <v>0</v>
          </cell>
          <cell r="BD148">
            <v>4.4950000000000001</v>
          </cell>
          <cell r="BE148">
            <v>0</v>
          </cell>
          <cell r="BF148">
            <v>809</v>
          </cell>
          <cell r="BG148">
            <v>0</v>
          </cell>
          <cell r="BH148">
            <v>89.9</v>
          </cell>
          <cell r="BI148">
            <v>0</v>
          </cell>
          <cell r="BJ148" t="str">
            <v>brocoli</v>
          </cell>
          <cell r="BK148">
            <v>250</v>
          </cell>
          <cell r="BL148">
            <v>77.5</v>
          </cell>
          <cell r="BM148">
            <v>7.5</v>
          </cell>
          <cell r="BN148">
            <v>1</v>
          </cell>
          <cell r="BO148">
            <v>6</v>
          </cell>
          <cell r="BP148">
            <v>31</v>
          </cell>
          <cell r="BQ148">
            <v>3</v>
          </cell>
          <cell r="BR148">
            <v>0.4</v>
          </cell>
          <cell r="BS148">
            <v>2.4</v>
          </cell>
          <cell r="BT148" t="str">
            <v>semoule</v>
          </cell>
          <cell r="BU148">
            <v>40</v>
          </cell>
          <cell r="BV148">
            <v>140.4</v>
          </cell>
          <cell r="BW148">
            <v>5.04</v>
          </cell>
          <cell r="BX148">
            <v>0.48</v>
          </cell>
          <cell r="BY148">
            <v>28.16</v>
          </cell>
          <cell r="BZ148">
            <v>351</v>
          </cell>
          <cell r="CA148">
            <v>12.6</v>
          </cell>
          <cell r="CB148">
            <v>1.2</v>
          </cell>
          <cell r="CC148">
            <v>70.400000000000006</v>
          </cell>
          <cell r="CF148">
            <v>0</v>
          </cell>
          <cell r="CG148">
            <v>0</v>
          </cell>
          <cell r="CH148">
            <v>0</v>
          </cell>
          <cell r="CI148">
            <v>0</v>
          </cell>
          <cell r="CJ148">
            <v>0</v>
          </cell>
          <cell r="CK148">
            <v>0</v>
          </cell>
          <cell r="CL148">
            <v>0</v>
          </cell>
          <cell r="CM148">
            <v>0</v>
          </cell>
          <cell r="CP148">
            <v>0</v>
          </cell>
          <cell r="CQ148">
            <v>0</v>
          </cell>
          <cell r="CR148">
            <v>0</v>
          </cell>
          <cell r="CS148">
            <v>0</v>
          </cell>
          <cell r="CT148">
            <v>0</v>
          </cell>
          <cell r="CU148">
            <v>0</v>
          </cell>
          <cell r="CV148">
            <v>0</v>
          </cell>
          <cell r="CW148">
            <v>0</v>
          </cell>
          <cell r="CZ148">
            <v>0</v>
          </cell>
          <cell r="DA148">
            <v>0</v>
          </cell>
          <cell r="DB148">
            <v>0</v>
          </cell>
          <cell r="DC148">
            <v>0</v>
          </cell>
          <cell r="DD148">
            <v>0</v>
          </cell>
          <cell r="DE148">
            <v>0</v>
          </cell>
          <cell r="DF148">
            <v>0</v>
          </cell>
          <cell r="DG148">
            <v>0</v>
          </cell>
          <cell r="DJ148">
            <v>0</v>
          </cell>
          <cell r="DK148">
            <v>0</v>
          </cell>
          <cell r="DL148">
            <v>0</v>
          </cell>
          <cell r="DM148">
            <v>0</v>
          </cell>
          <cell r="DN148">
            <v>0</v>
          </cell>
          <cell r="DO148">
            <v>0</v>
          </cell>
          <cell r="DP148">
            <v>0</v>
          </cell>
          <cell r="DQ148">
            <v>0</v>
          </cell>
          <cell r="DT148">
            <v>0</v>
          </cell>
          <cell r="DU148">
            <v>0</v>
          </cell>
          <cell r="DV148">
            <v>0</v>
          </cell>
          <cell r="DW148">
            <v>0</v>
          </cell>
          <cell r="DX148">
            <v>0</v>
          </cell>
          <cell r="DY148">
            <v>0</v>
          </cell>
          <cell r="DZ148">
            <v>0</v>
          </cell>
          <cell r="EA148">
            <v>0</v>
          </cell>
          <cell r="ED148">
            <v>0</v>
          </cell>
          <cell r="EE148">
            <v>0</v>
          </cell>
          <cell r="EF148">
            <v>0</v>
          </cell>
          <cell r="EG148">
            <v>0</v>
          </cell>
          <cell r="EH148">
            <v>0</v>
          </cell>
          <cell r="EI148">
            <v>0</v>
          </cell>
          <cell r="EJ148">
            <v>0</v>
          </cell>
          <cell r="EK148">
            <v>0</v>
          </cell>
          <cell r="EN148">
            <v>0</v>
          </cell>
          <cell r="EO148">
            <v>0</v>
          </cell>
          <cell r="EP148">
            <v>0</v>
          </cell>
          <cell r="EQ148">
            <v>0</v>
          </cell>
          <cell r="ER148">
            <v>0</v>
          </cell>
          <cell r="ES148">
            <v>0</v>
          </cell>
          <cell r="ET148">
            <v>0</v>
          </cell>
          <cell r="EU148">
            <v>0</v>
          </cell>
          <cell r="EX148">
            <v>0</v>
          </cell>
          <cell r="EY148">
            <v>0</v>
          </cell>
          <cell r="EZ148">
            <v>0</v>
          </cell>
          <cell r="FA148">
            <v>0</v>
          </cell>
          <cell r="FB148">
            <v>0</v>
          </cell>
          <cell r="FC148">
            <v>0</v>
          </cell>
          <cell r="FD148">
            <v>0</v>
          </cell>
          <cell r="FE148">
            <v>0</v>
          </cell>
          <cell r="FH148">
            <v>0</v>
          </cell>
          <cell r="FI148">
            <v>0</v>
          </cell>
          <cell r="FJ148">
            <v>0</v>
          </cell>
          <cell r="FK148">
            <v>0</v>
          </cell>
          <cell r="FL148">
            <v>0</v>
          </cell>
          <cell r="FM148">
            <v>0</v>
          </cell>
          <cell r="FN148">
            <v>0</v>
          </cell>
          <cell r="FO148">
            <v>0</v>
          </cell>
          <cell r="FR148">
            <v>0</v>
          </cell>
          <cell r="FS148">
            <v>0</v>
          </cell>
          <cell r="FT148">
            <v>0</v>
          </cell>
          <cell r="FU148">
            <v>0</v>
          </cell>
          <cell r="FV148">
            <v>0</v>
          </cell>
          <cell r="FW148">
            <v>0</v>
          </cell>
          <cell r="FX148">
            <v>0</v>
          </cell>
          <cell r="FY148">
            <v>0</v>
          </cell>
          <cell r="GB148">
            <v>0</v>
          </cell>
          <cell r="GC148">
            <v>0</v>
          </cell>
          <cell r="GD148">
            <v>0</v>
          </cell>
          <cell r="GE148">
            <v>0</v>
          </cell>
          <cell r="GF148">
            <v>0</v>
          </cell>
          <cell r="GG148">
            <v>0</v>
          </cell>
          <cell r="GH148">
            <v>0</v>
          </cell>
          <cell r="GI148">
            <v>0</v>
          </cell>
          <cell r="GL148">
            <v>0</v>
          </cell>
          <cell r="GM148">
            <v>0</v>
          </cell>
          <cell r="GN148">
            <v>0</v>
          </cell>
          <cell r="GO148">
            <v>0</v>
          </cell>
          <cell r="GP148">
            <v>0</v>
          </cell>
          <cell r="GQ148">
            <v>0</v>
          </cell>
          <cell r="GR148">
            <v>0</v>
          </cell>
          <cell r="GS148">
            <v>0</v>
          </cell>
          <cell r="GU148" t="str">
            <v>Escalope De Poulet Mariné Au Citron, Brocolis Croquants</v>
          </cell>
        </row>
        <row r="149">
          <cell r="E149" t="str">
            <v xml:space="preserve">Fajitas «Fitness» </v>
          </cell>
          <cell r="F149" t="str">
            <v xml:space="preserve">Écraser l'avocat à la fourchette, mélanger avec la crème, jus de citron vert et ciboulette, saler. 
Bien faire chauffer l’huile dans une poêle antiadhésive. Saisir l’émincé env. 3 min, retirer, saler, poivrer. 
Bien faire chauffer l'huile dans la même poêle. Faire sauter env. 5 min en remuant l'oignon et tous les ingrédients, épis de maïs compris, assaisonner. Ajouter la tomate avec l'émincé, le temps de bien faire chauffer. 
Préparer les tortillas au four selon le mode d'emploi sur l'emballage. Garnir de crème d’avocat, légumes, émincé, enrouler, servir avec les quartiers de citron vert. </v>
          </cell>
          <cell r="H149">
            <v>542.70000000000005</v>
          </cell>
          <cell r="I149">
            <v>45.730000000000004</v>
          </cell>
          <cell r="J149">
            <v>24.1</v>
          </cell>
          <cell r="K149">
            <v>39.480000000000004</v>
          </cell>
          <cell r="L149" t="str">
            <v>Avocat</v>
          </cell>
          <cell r="M149">
            <v>60</v>
          </cell>
          <cell r="N149">
            <v>86.4</v>
          </cell>
          <cell r="O149">
            <v>1.08</v>
          </cell>
          <cell r="P149">
            <v>8.52</v>
          </cell>
          <cell r="Q149">
            <v>0.48</v>
          </cell>
          <cell r="R149">
            <v>144</v>
          </cell>
          <cell r="S149">
            <v>1.8</v>
          </cell>
          <cell r="T149">
            <v>14.2</v>
          </cell>
          <cell r="U149">
            <v>0.8</v>
          </cell>
          <cell r="V149" t="str">
            <v>Crème Rama 7%</v>
          </cell>
          <cell r="W149">
            <v>20</v>
          </cell>
          <cell r="X149">
            <v>17</v>
          </cell>
          <cell r="Y149">
            <v>0.22</v>
          </cell>
          <cell r="Z149">
            <v>1.44</v>
          </cell>
          <cell r="AA149">
            <v>0.22</v>
          </cell>
          <cell r="AB149">
            <v>85</v>
          </cell>
          <cell r="AC149">
            <v>1.1000000000000001</v>
          </cell>
          <cell r="AD149">
            <v>7.2</v>
          </cell>
          <cell r="AE149">
            <v>1.1000000000000001</v>
          </cell>
          <cell r="AF149" t="str">
            <v xml:space="preserve">Jus De Citron Vert </v>
          </cell>
          <cell r="AG149">
            <v>10</v>
          </cell>
          <cell r="AH149">
            <v>0</v>
          </cell>
          <cell r="AI149">
            <v>0</v>
          </cell>
          <cell r="AJ149">
            <v>0</v>
          </cell>
          <cell r="AK149">
            <v>0</v>
          </cell>
          <cell r="AL149">
            <v>0</v>
          </cell>
          <cell r="AM149">
            <v>0</v>
          </cell>
          <cell r="AN149">
            <v>0</v>
          </cell>
          <cell r="AO149">
            <v>0</v>
          </cell>
          <cell r="AP149" t="str">
            <v>Ciboulette</v>
          </cell>
          <cell r="AR149">
            <v>0</v>
          </cell>
          <cell r="AS149">
            <v>0</v>
          </cell>
          <cell r="AT149">
            <v>0</v>
          </cell>
          <cell r="AU149">
            <v>0</v>
          </cell>
          <cell r="AV149">
            <v>30</v>
          </cell>
          <cell r="AW149">
            <v>3</v>
          </cell>
          <cell r="AX149">
            <v>0.6</v>
          </cell>
          <cell r="AY149">
            <v>1.9</v>
          </cell>
          <cell r="AZ149" t="str">
            <v xml:space="preserve">Sel </v>
          </cell>
          <cell r="BB149">
            <v>0</v>
          </cell>
          <cell r="BC149">
            <v>0</v>
          </cell>
          <cell r="BD149">
            <v>0</v>
          </cell>
          <cell r="BE149">
            <v>0</v>
          </cell>
          <cell r="BF149">
            <v>0</v>
          </cell>
          <cell r="BG149">
            <v>0</v>
          </cell>
          <cell r="BH149">
            <v>0</v>
          </cell>
          <cell r="BI149">
            <v>0</v>
          </cell>
          <cell r="BJ149" t="str">
            <v>Huile D'Olive</v>
          </cell>
          <cell r="BK149">
            <v>5</v>
          </cell>
          <cell r="BL149">
            <v>40.450000000000003</v>
          </cell>
          <cell r="BM149">
            <v>0</v>
          </cell>
          <cell r="BN149">
            <v>4.4950000000000001</v>
          </cell>
          <cell r="BO149">
            <v>0</v>
          </cell>
          <cell r="BP149">
            <v>809</v>
          </cell>
          <cell r="BQ149">
            <v>0</v>
          </cell>
          <cell r="BR149">
            <v>89.9</v>
          </cell>
          <cell r="BS149">
            <v>0</v>
          </cell>
          <cell r="BT149" t="str">
            <v xml:space="preserve">Veau Filet </v>
          </cell>
          <cell r="BU149">
            <v>100</v>
          </cell>
          <cell r="BV149">
            <v>119</v>
          </cell>
          <cell r="BW149">
            <v>21.2</v>
          </cell>
          <cell r="BX149">
            <v>3.8</v>
          </cell>
          <cell r="BY149">
            <v>0</v>
          </cell>
          <cell r="BZ149">
            <v>119</v>
          </cell>
          <cell r="CA149">
            <v>21.2</v>
          </cell>
          <cell r="CB149">
            <v>3.8</v>
          </cell>
          <cell r="CC149">
            <v>0</v>
          </cell>
          <cell r="CD149" t="str">
            <v/>
          </cell>
          <cell r="CF149">
            <v>0</v>
          </cell>
          <cell r="CG149">
            <v>0</v>
          </cell>
          <cell r="CH149">
            <v>0</v>
          </cell>
          <cell r="CI149">
            <v>0</v>
          </cell>
          <cell r="CJ149">
            <v>0</v>
          </cell>
          <cell r="CK149">
            <v>0</v>
          </cell>
          <cell r="CL149">
            <v>0</v>
          </cell>
          <cell r="CM149">
            <v>0</v>
          </cell>
          <cell r="CN149" t="str">
            <v xml:space="preserve">Poivre </v>
          </cell>
          <cell r="CP149">
            <v>0</v>
          </cell>
          <cell r="CQ149">
            <v>0</v>
          </cell>
          <cell r="CR149">
            <v>0</v>
          </cell>
          <cell r="CS149">
            <v>0</v>
          </cell>
          <cell r="CT149">
            <v>0</v>
          </cell>
          <cell r="CU149">
            <v>0</v>
          </cell>
          <cell r="CV149">
            <v>0</v>
          </cell>
          <cell r="CW149">
            <v>0</v>
          </cell>
          <cell r="CX149" t="str">
            <v>Huile D'Olive</v>
          </cell>
          <cell r="CY149">
            <v>5</v>
          </cell>
          <cell r="CZ149">
            <v>40.450000000000003</v>
          </cell>
          <cell r="DA149">
            <v>0</v>
          </cell>
          <cell r="DB149">
            <v>4.4950000000000001</v>
          </cell>
          <cell r="DC149">
            <v>0</v>
          </cell>
          <cell r="DD149">
            <v>809</v>
          </cell>
          <cell r="DE149">
            <v>0</v>
          </cell>
          <cell r="DF149">
            <v>89.9</v>
          </cell>
          <cell r="DG149">
            <v>0</v>
          </cell>
          <cell r="DH149" t="str">
            <v>Oignon</v>
          </cell>
          <cell r="DJ149">
            <v>0</v>
          </cell>
          <cell r="DK149">
            <v>0</v>
          </cell>
          <cell r="DL149">
            <v>0</v>
          </cell>
          <cell r="DM149">
            <v>0</v>
          </cell>
          <cell r="DN149">
            <v>39</v>
          </cell>
          <cell r="DO149">
            <v>1.3</v>
          </cell>
          <cell r="DP149">
            <v>0.2</v>
          </cell>
          <cell r="DQ149">
            <v>7</v>
          </cell>
          <cell r="DR149" t="str">
            <v>Courgette</v>
          </cell>
          <cell r="DS149">
            <v>150</v>
          </cell>
          <cell r="DT149">
            <v>28.5</v>
          </cell>
          <cell r="DU149">
            <v>2.7</v>
          </cell>
          <cell r="DV149">
            <v>0</v>
          </cell>
          <cell r="DW149">
            <v>3</v>
          </cell>
          <cell r="DX149">
            <v>19</v>
          </cell>
          <cell r="DY149">
            <v>1.8</v>
          </cell>
          <cell r="DZ149">
            <v>0</v>
          </cell>
          <cell r="EA149">
            <v>2</v>
          </cell>
          <cell r="EB149" t="str">
            <v>Poivron Rouge</v>
          </cell>
          <cell r="EC149">
            <v>150</v>
          </cell>
          <cell r="ED149">
            <v>48</v>
          </cell>
          <cell r="EE149">
            <v>1.35</v>
          </cell>
          <cell r="EF149">
            <v>0.6</v>
          </cell>
          <cell r="EG149">
            <v>7.8</v>
          </cell>
          <cell r="EH149">
            <v>32</v>
          </cell>
          <cell r="EI149">
            <v>0.9</v>
          </cell>
          <cell r="EJ149">
            <v>0.4</v>
          </cell>
          <cell r="EK149">
            <v>5.2</v>
          </cell>
          <cell r="EL149" t="str">
            <v>Maïs Doux</v>
          </cell>
          <cell r="EM149">
            <v>50</v>
          </cell>
          <cell r="EN149">
            <v>50</v>
          </cell>
          <cell r="EO149">
            <v>1.5</v>
          </cell>
          <cell r="EP149">
            <v>0.6</v>
          </cell>
          <cell r="EQ149">
            <v>9.1</v>
          </cell>
          <cell r="ER149">
            <v>100</v>
          </cell>
          <cell r="ES149">
            <v>3</v>
          </cell>
          <cell r="ET149">
            <v>1.2</v>
          </cell>
          <cell r="EU149">
            <v>18.2</v>
          </cell>
          <cell r="EV149" t="str">
            <v>Paprika</v>
          </cell>
          <cell r="EX149">
            <v>0</v>
          </cell>
          <cell r="EY149">
            <v>0</v>
          </cell>
          <cell r="EZ149">
            <v>0</v>
          </cell>
          <cell r="FA149">
            <v>0</v>
          </cell>
          <cell r="FB149">
            <v>358</v>
          </cell>
          <cell r="FC149">
            <v>14.8</v>
          </cell>
          <cell r="FD149">
            <v>13</v>
          </cell>
          <cell r="FE149">
            <v>34.9</v>
          </cell>
          <cell r="FF149" t="str">
            <v>Tomate</v>
          </cell>
          <cell r="FG149">
            <v>50</v>
          </cell>
          <cell r="FH149">
            <v>10.5</v>
          </cell>
          <cell r="FI149">
            <v>0.4</v>
          </cell>
          <cell r="FJ149">
            <v>0.15</v>
          </cell>
          <cell r="FK149">
            <v>1.6</v>
          </cell>
          <cell r="FL149">
            <v>21</v>
          </cell>
          <cell r="FM149">
            <v>0.8</v>
          </cell>
          <cell r="FN149">
            <v>0.3</v>
          </cell>
          <cell r="FO149">
            <v>3.2</v>
          </cell>
          <cell r="FP149" t="str">
            <v>Tortillas old el paso</v>
          </cell>
          <cell r="FQ149">
            <v>80</v>
          </cell>
          <cell r="FR149">
            <v>102.4</v>
          </cell>
          <cell r="FS149">
            <v>17.28</v>
          </cell>
          <cell r="FT149">
            <v>0</v>
          </cell>
          <cell r="FU149">
            <v>17.28</v>
          </cell>
          <cell r="FV149">
            <v>128</v>
          </cell>
          <cell r="FW149">
            <v>21.6</v>
          </cell>
          <cell r="FX149">
            <v>0</v>
          </cell>
          <cell r="FY149">
            <v>21.6</v>
          </cell>
          <cell r="FZ149" t="str">
            <v>1 citron vert</v>
          </cell>
          <cell r="GB149">
            <v>0</v>
          </cell>
          <cell r="GC149">
            <v>0</v>
          </cell>
          <cell r="GD149">
            <v>0</v>
          </cell>
          <cell r="GE149">
            <v>0</v>
          </cell>
          <cell r="GF149">
            <v>0</v>
          </cell>
          <cell r="GG149">
            <v>0</v>
          </cell>
          <cell r="GH149">
            <v>0</v>
          </cell>
          <cell r="GI149">
            <v>0</v>
          </cell>
          <cell r="GL149">
            <v>0</v>
          </cell>
          <cell r="GM149">
            <v>0</v>
          </cell>
          <cell r="GN149">
            <v>0</v>
          </cell>
          <cell r="GO149">
            <v>0</v>
          </cell>
          <cell r="GP149">
            <v>0</v>
          </cell>
          <cell r="GQ149">
            <v>0</v>
          </cell>
          <cell r="GR149">
            <v>0</v>
          </cell>
          <cell r="GS149">
            <v>0</v>
          </cell>
          <cell r="GU149" t="str">
            <v xml:space="preserve">Fajitas «Fitness» </v>
          </cell>
        </row>
        <row r="150">
          <cell r="E150" t="str">
            <v xml:space="preserve">Fajitas Avocat Et Poulet </v>
          </cell>
          <cell r="F150" t="str">
            <v xml:space="preserve">Fais griller la galette un petit instant dans une poêle antiadhésive, de chaque côté.
Mets tous les ingrédients dans la galette et referme là.
</v>
          </cell>
          <cell r="G150" t="str">
            <v>1 tortilla</v>
          </cell>
          <cell r="H150">
            <v>390.78</v>
          </cell>
          <cell r="I150">
            <v>30.445999999999998</v>
          </cell>
          <cell r="J150">
            <v>16.510000000000002</v>
          </cell>
          <cell r="K150">
            <v>18.786000000000001</v>
          </cell>
          <cell r="L150" t="str">
            <v>Tortillas Old El Paso</v>
          </cell>
          <cell r="M150">
            <v>41</v>
          </cell>
          <cell r="N150">
            <v>52.48</v>
          </cell>
          <cell r="O150">
            <v>8.8559999999999999</v>
          </cell>
          <cell r="P150">
            <v>0</v>
          </cell>
          <cell r="Q150">
            <v>8.8559999999999999</v>
          </cell>
          <cell r="R150">
            <v>128</v>
          </cell>
          <cell r="S150">
            <v>21.6</v>
          </cell>
          <cell r="T150">
            <v>0</v>
          </cell>
          <cell r="U150">
            <v>21.6</v>
          </cell>
          <cell r="V150" t="str">
            <v>Mozzarella</v>
          </cell>
          <cell r="W150">
            <v>50</v>
          </cell>
          <cell r="X150">
            <v>126.5</v>
          </cell>
          <cell r="Y150">
            <v>9.35</v>
          </cell>
          <cell r="Z150">
            <v>9.75</v>
          </cell>
          <cell r="AA150">
            <v>0.35</v>
          </cell>
          <cell r="AB150">
            <v>253</v>
          </cell>
          <cell r="AC150">
            <v>18.7</v>
          </cell>
          <cell r="AD150">
            <v>19.5</v>
          </cell>
          <cell r="AE150">
            <v>0.7</v>
          </cell>
          <cell r="AF150" t="str">
            <v>Avocat</v>
          </cell>
          <cell r="AG150">
            <v>40</v>
          </cell>
          <cell r="AH150">
            <v>57.6</v>
          </cell>
          <cell r="AI150">
            <v>0.72</v>
          </cell>
          <cell r="AJ150">
            <v>5.68</v>
          </cell>
          <cell r="AK150">
            <v>0.32</v>
          </cell>
          <cell r="AL150">
            <v>144</v>
          </cell>
          <cell r="AM150">
            <v>1.8</v>
          </cell>
          <cell r="AN150">
            <v>14.2</v>
          </cell>
          <cell r="AO150">
            <v>0.8</v>
          </cell>
          <cell r="AP150" t="str">
            <v>Poulet</v>
          </cell>
          <cell r="AQ150">
            <v>40</v>
          </cell>
          <cell r="AR150">
            <v>42</v>
          </cell>
          <cell r="AS150">
            <v>9.24</v>
          </cell>
          <cell r="AT150">
            <v>0.48</v>
          </cell>
          <cell r="AU150">
            <v>0.16</v>
          </cell>
          <cell r="AV150">
            <v>105</v>
          </cell>
          <cell r="AW150">
            <v>23.1</v>
          </cell>
          <cell r="AX150">
            <v>1.2</v>
          </cell>
          <cell r="AY150">
            <v>0.4</v>
          </cell>
          <cell r="AZ150" t="str">
            <v>Mayonnaise Light</v>
          </cell>
          <cell r="BA150">
            <v>20</v>
          </cell>
          <cell r="BB150">
            <v>62.2</v>
          </cell>
          <cell r="BC150">
            <v>0.78</v>
          </cell>
          <cell r="BD150">
            <v>0</v>
          </cell>
          <cell r="BE150">
            <v>0</v>
          </cell>
          <cell r="BF150">
            <v>311</v>
          </cell>
          <cell r="BG150">
            <v>3.9</v>
          </cell>
          <cell r="BH150">
            <v>0</v>
          </cell>
          <cell r="BI150">
            <v>0</v>
          </cell>
          <cell r="BJ150" t="str">
            <v>Maïs Doux</v>
          </cell>
          <cell r="BK150">
            <v>50</v>
          </cell>
          <cell r="BL150">
            <v>50</v>
          </cell>
          <cell r="BM150">
            <v>1.5</v>
          </cell>
          <cell r="BN150">
            <v>0.6</v>
          </cell>
          <cell r="BO150">
            <v>9.1</v>
          </cell>
          <cell r="BP150">
            <v>100</v>
          </cell>
          <cell r="BQ150">
            <v>3</v>
          </cell>
          <cell r="BR150">
            <v>1.2</v>
          </cell>
          <cell r="BS150">
            <v>18.2</v>
          </cell>
          <cell r="BT150" t="str">
            <v/>
          </cell>
          <cell r="BV150">
            <v>0</v>
          </cell>
          <cell r="BW150">
            <v>0</v>
          </cell>
          <cell r="BX150">
            <v>0</v>
          </cell>
          <cell r="BY150">
            <v>0</v>
          </cell>
          <cell r="BZ150">
            <v>0</v>
          </cell>
          <cell r="CA150">
            <v>0</v>
          </cell>
          <cell r="CB150">
            <v>0</v>
          </cell>
          <cell r="CC150">
            <v>0</v>
          </cell>
          <cell r="CD150" t="str">
            <v/>
          </cell>
          <cell r="CF150">
            <v>0</v>
          </cell>
          <cell r="CG150">
            <v>0</v>
          </cell>
          <cell r="CH150">
            <v>0</v>
          </cell>
          <cell r="CI150">
            <v>0</v>
          </cell>
          <cell r="CJ150">
            <v>0</v>
          </cell>
          <cell r="CK150">
            <v>0</v>
          </cell>
          <cell r="CL150">
            <v>0</v>
          </cell>
          <cell r="CM150">
            <v>0</v>
          </cell>
          <cell r="CN150" t="str">
            <v/>
          </cell>
          <cell r="CP150">
            <v>0</v>
          </cell>
          <cell r="CQ150">
            <v>0</v>
          </cell>
          <cell r="CR150">
            <v>0</v>
          </cell>
          <cell r="CS150">
            <v>0</v>
          </cell>
          <cell r="CT150">
            <v>0</v>
          </cell>
          <cell r="CU150">
            <v>0</v>
          </cell>
          <cell r="CV150">
            <v>0</v>
          </cell>
          <cell r="CW150">
            <v>0</v>
          </cell>
          <cell r="CX150" t="str">
            <v/>
          </cell>
          <cell r="CZ150">
            <v>0</v>
          </cell>
          <cell r="DA150">
            <v>0</v>
          </cell>
          <cell r="DB150">
            <v>0</v>
          </cell>
          <cell r="DC150">
            <v>0</v>
          </cell>
          <cell r="DD150">
            <v>0</v>
          </cell>
          <cell r="DE150">
            <v>0</v>
          </cell>
          <cell r="DF150">
            <v>0</v>
          </cell>
          <cell r="DG150">
            <v>0</v>
          </cell>
          <cell r="DH150" t="str">
            <v/>
          </cell>
          <cell r="DJ150">
            <v>0</v>
          </cell>
          <cell r="DK150">
            <v>0</v>
          </cell>
          <cell r="DL150">
            <v>0</v>
          </cell>
          <cell r="DM150">
            <v>0</v>
          </cell>
          <cell r="DN150">
            <v>0</v>
          </cell>
          <cell r="DO150">
            <v>0</v>
          </cell>
          <cell r="DP150">
            <v>0</v>
          </cell>
          <cell r="DQ150">
            <v>0</v>
          </cell>
          <cell r="DR150" t="str">
            <v/>
          </cell>
          <cell r="DT150">
            <v>0</v>
          </cell>
          <cell r="DU150">
            <v>0</v>
          </cell>
          <cell r="DV150">
            <v>0</v>
          </cell>
          <cell r="DW150">
            <v>0</v>
          </cell>
          <cell r="DX150">
            <v>0</v>
          </cell>
          <cell r="DY150">
            <v>0</v>
          </cell>
          <cell r="DZ150">
            <v>0</v>
          </cell>
          <cell r="EA150">
            <v>0</v>
          </cell>
          <cell r="EB150" t="str">
            <v/>
          </cell>
          <cell r="ED150">
            <v>0</v>
          </cell>
          <cell r="EE150">
            <v>0</v>
          </cell>
          <cell r="EF150">
            <v>0</v>
          </cell>
          <cell r="EG150">
            <v>0</v>
          </cell>
          <cell r="EH150">
            <v>0</v>
          </cell>
          <cell r="EI150">
            <v>0</v>
          </cell>
          <cell r="EJ150">
            <v>0</v>
          </cell>
          <cell r="EK150">
            <v>0</v>
          </cell>
          <cell r="EL150" t="str">
            <v/>
          </cell>
          <cell r="EN150">
            <v>0</v>
          </cell>
          <cell r="EO150">
            <v>0</v>
          </cell>
          <cell r="EP150">
            <v>0</v>
          </cell>
          <cell r="EQ150">
            <v>0</v>
          </cell>
          <cell r="ER150">
            <v>0</v>
          </cell>
          <cell r="ES150">
            <v>0</v>
          </cell>
          <cell r="ET150">
            <v>0</v>
          </cell>
          <cell r="EU150">
            <v>0</v>
          </cell>
          <cell r="EV150" t="str">
            <v/>
          </cell>
          <cell r="EX150">
            <v>0</v>
          </cell>
          <cell r="EY150">
            <v>0</v>
          </cell>
          <cell r="EZ150">
            <v>0</v>
          </cell>
          <cell r="FA150">
            <v>0</v>
          </cell>
          <cell r="FB150">
            <v>0</v>
          </cell>
          <cell r="FC150">
            <v>0</v>
          </cell>
          <cell r="FD150">
            <v>0</v>
          </cell>
          <cell r="FE150">
            <v>0</v>
          </cell>
          <cell r="FF150" t="str">
            <v/>
          </cell>
          <cell r="FH150">
            <v>0</v>
          </cell>
          <cell r="FI150">
            <v>0</v>
          </cell>
          <cell r="FJ150">
            <v>0</v>
          </cell>
          <cell r="FK150">
            <v>0</v>
          </cell>
          <cell r="FL150">
            <v>0</v>
          </cell>
          <cell r="FM150">
            <v>0</v>
          </cell>
          <cell r="FN150">
            <v>0</v>
          </cell>
          <cell r="FO150">
            <v>0</v>
          </cell>
          <cell r="FR150">
            <v>0</v>
          </cell>
          <cell r="FS150">
            <v>0</v>
          </cell>
          <cell r="FT150">
            <v>0</v>
          </cell>
          <cell r="FU150">
            <v>0</v>
          </cell>
          <cell r="FV150">
            <v>0</v>
          </cell>
          <cell r="FW150">
            <v>0</v>
          </cell>
          <cell r="FX150">
            <v>0</v>
          </cell>
          <cell r="FY150">
            <v>0</v>
          </cell>
          <cell r="GB150">
            <v>0</v>
          </cell>
          <cell r="GC150">
            <v>0</v>
          </cell>
          <cell r="GD150">
            <v>0</v>
          </cell>
          <cell r="GE150">
            <v>0</v>
          </cell>
          <cell r="GF150">
            <v>0</v>
          </cell>
          <cell r="GG150">
            <v>0</v>
          </cell>
          <cell r="GH150">
            <v>0</v>
          </cell>
          <cell r="GI150">
            <v>0</v>
          </cell>
          <cell r="GL150">
            <v>0</v>
          </cell>
          <cell r="GM150">
            <v>0</v>
          </cell>
          <cell r="GN150">
            <v>0</v>
          </cell>
          <cell r="GO150">
            <v>0</v>
          </cell>
          <cell r="GP150">
            <v>0</v>
          </cell>
          <cell r="GQ150">
            <v>0</v>
          </cell>
          <cell r="GR150">
            <v>0</v>
          </cell>
          <cell r="GS150">
            <v>0</v>
          </cell>
          <cell r="GU150" t="str">
            <v xml:space="preserve">Fajitas Avocat Et Poulet </v>
          </cell>
        </row>
        <row r="151">
          <cell r="E151" t="str">
            <v>Filet De Colin Citron Et Aneth En Papillote</v>
          </cell>
          <cell r="F151" t="str">
            <v>Préchauffez le four à 210 degrés.
Pelez le citron vert et couper la pulpe en morceaux.
Découpez une feuille d’aluminium et déposez le colin, assaisonnez avec l’aneth et les morceaux de citron vert.
Fermez la papillote et enfournez pendant 15 minutes. Dans une poêle faîtes cuire vos haricots vert avec un ﬁlet d’huile d’olive et une gousse d’ail hachée.</v>
          </cell>
          <cell r="G151" t="str">
            <v>Servir avec du riz</v>
          </cell>
          <cell r="H151">
            <v>324.95</v>
          </cell>
          <cell r="I151">
            <v>28.09</v>
          </cell>
          <cell r="J151">
            <v>4.3900000000000006</v>
          </cell>
          <cell r="K151">
            <v>39.769999999999996</v>
          </cell>
          <cell r="L151" t="str">
            <v>colin</v>
          </cell>
          <cell r="M151">
            <v>125</v>
          </cell>
          <cell r="N151">
            <v>123.75</v>
          </cell>
          <cell r="O151">
            <v>21.25</v>
          </cell>
          <cell r="P151">
            <v>3.75</v>
          </cell>
          <cell r="Q151">
            <v>1.25</v>
          </cell>
          <cell r="R151">
            <v>99</v>
          </cell>
          <cell r="S151">
            <v>17</v>
          </cell>
          <cell r="T151">
            <v>3</v>
          </cell>
          <cell r="U151">
            <v>1</v>
          </cell>
          <cell r="V151" t="str">
            <v>Aneth</v>
          </cell>
          <cell r="X151">
            <v>0</v>
          </cell>
          <cell r="Y151">
            <v>0</v>
          </cell>
          <cell r="Z151">
            <v>0</v>
          </cell>
          <cell r="AA151">
            <v>0</v>
          </cell>
          <cell r="AB151">
            <v>0</v>
          </cell>
          <cell r="AC151">
            <v>0</v>
          </cell>
          <cell r="AD151">
            <v>0</v>
          </cell>
          <cell r="AE151">
            <v>0</v>
          </cell>
          <cell r="AF151" t="str">
            <v xml:space="preserve">citron vert </v>
          </cell>
          <cell r="AH151">
            <v>0</v>
          </cell>
          <cell r="AI151">
            <v>0</v>
          </cell>
          <cell r="AJ151">
            <v>0</v>
          </cell>
          <cell r="AK151">
            <v>0</v>
          </cell>
          <cell r="AL151">
            <v>0</v>
          </cell>
          <cell r="AM151">
            <v>0</v>
          </cell>
          <cell r="AN151">
            <v>0</v>
          </cell>
          <cell r="AO151">
            <v>0</v>
          </cell>
          <cell r="AP151" t="str">
            <v xml:space="preserve">Haricot vert </v>
          </cell>
          <cell r="AQ151">
            <v>200</v>
          </cell>
          <cell r="AR151">
            <v>62</v>
          </cell>
          <cell r="AS151">
            <v>4.2</v>
          </cell>
          <cell r="AT151">
            <v>0.4</v>
          </cell>
          <cell r="AU151">
            <v>7.2</v>
          </cell>
          <cell r="AV151">
            <v>31</v>
          </cell>
          <cell r="AW151">
            <v>2.1</v>
          </cell>
          <cell r="AX151">
            <v>0.2</v>
          </cell>
          <cell r="AY151">
            <v>3.6</v>
          </cell>
          <cell r="AZ151" t="str">
            <v xml:space="preserve">1 gousse d’ail hachée </v>
          </cell>
          <cell r="BB151">
            <v>0</v>
          </cell>
          <cell r="BC151">
            <v>0</v>
          </cell>
          <cell r="BD151">
            <v>0</v>
          </cell>
          <cell r="BE151">
            <v>0</v>
          </cell>
          <cell r="BF151">
            <v>0</v>
          </cell>
          <cell r="BG151">
            <v>0</v>
          </cell>
          <cell r="BH151">
            <v>0</v>
          </cell>
          <cell r="BI151">
            <v>0</v>
          </cell>
          <cell r="BJ151" t="str">
            <v>riz</v>
          </cell>
          <cell r="BK151">
            <v>40</v>
          </cell>
          <cell r="BL151">
            <v>139.19999999999999</v>
          </cell>
          <cell r="BM151">
            <v>2.64</v>
          </cell>
          <cell r="BN151">
            <v>0.24</v>
          </cell>
          <cell r="BO151">
            <v>31.32</v>
          </cell>
          <cell r="BP151">
            <v>348</v>
          </cell>
          <cell r="BQ151">
            <v>6.6</v>
          </cell>
          <cell r="BR151">
            <v>0.6</v>
          </cell>
          <cell r="BS151">
            <v>78.3</v>
          </cell>
          <cell r="BV151">
            <v>0</v>
          </cell>
          <cell r="BW151">
            <v>0</v>
          </cell>
          <cell r="BX151">
            <v>0</v>
          </cell>
          <cell r="BY151">
            <v>0</v>
          </cell>
          <cell r="BZ151">
            <v>0</v>
          </cell>
          <cell r="CA151">
            <v>0</v>
          </cell>
          <cell r="CB151">
            <v>0</v>
          </cell>
          <cell r="CC151">
            <v>0</v>
          </cell>
          <cell r="CF151">
            <v>0</v>
          </cell>
          <cell r="CG151">
            <v>0</v>
          </cell>
          <cell r="CH151">
            <v>0</v>
          </cell>
          <cell r="CI151">
            <v>0</v>
          </cell>
          <cell r="CJ151">
            <v>0</v>
          </cell>
          <cell r="CK151">
            <v>0</v>
          </cell>
          <cell r="CL151">
            <v>0</v>
          </cell>
          <cell r="CM151">
            <v>0</v>
          </cell>
          <cell r="CP151">
            <v>0</v>
          </cell>
          <cell r="CQ151">
            <v>0</v>
          </cell>
          <cell r="CR151">
            <v>0</v>
          </cell>
          <cell r="CS151">
            <v>0</v>
          </cell>
          <cell r="CT151">
            <v>0</v>
          </cell>
          <cell r="CU151">
            <v>0</v>
          </cell>
          <cell r="CV151">
            <v>0</v>
          </cell>
          <cell r="CW151">
            <v>0</v>
          </cell>
          <cell r="CZ151">
            <v>0</v>
          </cell>
          <cell r="DA151">
            <v>0</v>
          </cell>
          <cell r="DB151">
            <v>0</v>
          </cell>
          <cell r="DC151">
            <v>0</v>
          </cell>
          <cell r="DD151">
            <v>0</v>
          </cell>
          <cell r="DE151">
            <v>0</v>
          </cell>
          <cell r="DF151">
            <v>0</v>
          </cell>
          <cell r="DG151">
            <v>0</v>
          </cell>
          <cell r="DJ151">
            <v>0</v>
          </cell>
          <cell r="DK151">
            <v>0</v>
          </cell>
          <cell r="DL151">
            <v>0</v>
          </cell>
          <cell r="DM151">
            <v>0</v>
          </cell>
          <cell r="DN151">
            <v>0</v>
          </cell>
          <cell r="DO151">
            <v>0</v>
          </cell>
          <cell r="DP151">
            <v>0</v>
          </cell>
          <cell r="DQ151">
            <v>0</v>
          </cell>
          <cell r="DT151">
            <v>0</v>
          </cell>
          <cell r="DU151">
            <v>0</v>
          </cell>
          <cell r="DV151">
            <v>0</v>
          </cell>
          <cell r="DW151">
            <v>0</v>
          </cell>
          <cell r="DX151">
            <v>0</v>
          </cell>
          <cell r="DY151">
            <v>0</v>
          </cell>
          <cell r="DZ151">
            <v>0</v>
          </cell>
          <cell r="EA151">
            <v>0</v>
          </cell>
          <cell r="ED151">
            <v>0</v>
          </cell>
          <cell r="EE151">
            <v>0</v>
          </cell>
          <cell r="EF151">
            <v>0</v>
          </cell>
          <cell r="EG151">
            <v>0</v>
          </cell>
          <cell r="EH151">
            <v>0</v>
          </cell>
          <cell r="EI151">
            <v>0</v>
          </cell>
          <cell r="EJ151">
            <v>0</v>
          </cell>
          <cell r="EK151">
            <v>0</v>
          </cell>
          <cell r="EN151">
            <v>0</v>
          </cell>
          <cell r="EO151">
            <v>0</v>
          </cell>
          <cell r="EP151">
            <v>0</v>
          </cell>
          <cell r="EQ151">
            <v>0</v>
          </cell>
          <cell r="ER151">
            <v>0</v>
          </cell>
          <cell r="ES151">
            <v>0</v>
          </cell>
          <cell r="ET151">
            <v>0</v>
          </cell>
          <cell r="EU151">
            <v>0</v>
          </cell>
          <cell r="EX151">
            <v>0</v>
          </cell>
          <cell r="EY151">
            <v>0</v>
          </cell>
          <cell r="EZ151">
            <v>0</v>
          </cell>
          <cell r="FA151">
            <v>0</v>
          </cell>
          <cell r="FB151">
            <v>0</v>
          </cell>
          <cell r="FC151">
            <v>0</v>
          </cell>
          <cell r="FD151">
            <v>0</v>
          </cell>
          <cell r="FE151">
            <v>0</v>
          </cell>
          <cell r="FH151">
            <v>0</v>
          </cell>
          <cell r="FI151">
            <v>0</v>
          </cell>
          <cell r="FJ151">
            <v>0</v>
          </cell>
          <cell r="FK151">
            <v>0</v>
          </cell>
          <cell r="FL151">
            <v>0</v>
          </cell>
          <cell r="FM151">
            <v>0</v>
          </cell>
          <cell r="FN151">
            <v>0</v>
          </cell>
          <cell r="FO151">
            <v>0</v>
          </cell>
          <cell r="FR151">
            <v>0</v>
          </cell>
          <cell r="FS151">
            <v>0</v>
          </cell>
          <cell r="FT151">
            <v>0</v>
          </cell>
          <cell r="FU151">
            <v>0</v>
          </cell>
          <cell r="FV151">
            <v>0</v>
          </cell>
          <cell r="FW151">
            <v>0</v>
          </cell>
          <cell r="FX151">
            <v>0</v>
          </cell>
          <cell r="FY151">
            <v>0</v>
          </cell>
          <cell r="GB151">
            <v>0</v>
          </cell>
          <cell r="GC151">
            <v>0</v>
          </cell>
          <cell r="GD151">
            <v>0</v>
          </cell>
          <cell r="GE151">
            <v>0</v>
          </cell>
          <cell r="GF151">
            <v>0</v>
          </cell>
          <cell r="GG151">
            <v>0</v>
          </cell>
          <cell r="GH151">
            <v>0</v>
          </cell>
          <cell r="GI151">
            <v>0</v>
          </cell>
          <cell r="GL151">
            <v>0</v>
          </cell>
          <cell r="GM151">
            <v>0</v>
          </cell>
          <cell r="GN151">
            <v>0</v>
          </cell>
          <cell r="GO151">
            <v>0</v>
          </cell>
          <cell r="GP151">
            <v>0</v>
          </cell>
          <cell r="GQ151">
            <v>0</v>
          </cell>
          <cell r="GR151">
            <v>0</v>
          </cell>
          <cell r="GS151">
            <v>0</v>
          </cell>
          <cell r="GU151" t="str">
            <v>Filet De Colin Citron Et Aneth En Papillote</v>
          </cell>
        </row>
        <row r="152">
          <cell r="E152" t="str">
            <v>Filet De Dinde Aux Petits Légumes</v>
          </cell>
          <cell r="F152" t="str">
            <v xml:space="preserve">Brosser les champignons et les couper en deux. 
Rincer, essuyer et détailler le filet de dinde en dés. 
Laver et épépiner le poivron, et le couper en petits dés. 
Éplucher les carottes et les pommes de terre. 
Détailler les carottes en rondelles. 
Cuire les pommes de terre dans l'eau salée environ 20 minutes.
Chauffer l'huile dans une poêle et faire sauter les lanières de dinde dans I 'huile chaude env. 3 minutes. Saler et poivrer. 
Ajouter les carottes, le poivron et les champignons et cuire brièvement. Mouiller avec le bouillon. 
Porter à ébullition et laisser frémir une quinzaine de minutes les pommes de terre. 
Délayer la farine dans la crème et l'incorporer à la préparation. Laisser mijoter encore une minute. Assaisonner de sel, poivre et noix de muscade. Saupoudrer de persil et servir.
</v>
          </cell>
          <cell r="H152">
            <v>529.63999999999987</v>
          </cell>
          <cell r="I152">
            <v>42.098999999999997</v>
          </cell>
          <cell r="J152">
            <v>16.673000000000002</v>
          </cell>
          <cell r="K152">
            <v>45.734999999999999</v>
          </cell>
          <cell r="L152" t="str">
            <v>Bouillon</v>
          </cell>
          <cell r="M152">
            <v>12</v>
          </cell>
          <cell r="N152">
            <v>26.04</v>
          </cell>
          <cell r="O152">
            <v>1.1639999999999999</v>
          </cell>
          <cell r="P152">
            <v>0.64800000000000013</v>
          </cell>
          <cell r="Q152">
            <v>3.84</v>
          </cell>
          <cell r="R152">
            <v>217</v>
          </cell>
          <cell r="S152">
            <v>9.6999999999999993</v>
          </cell>
          <cell r="T152">
            <v>5.4</v>
          </cell>
          <cell r="U152">
            <v>32</v>
          </cell>
          <cell r="V152" t="str">
            <v>Champignon</v>
          </cell>
          <cell r="W152">
            <v>125</v>
          </cell>
          <cell r="X152">
            <v>27.5</v>
          </cell>
          <cell r="Y152">
            <v>3.625</v>
          </cell>
          <cell r="Z152">
            <v>0.375</v>
          </cell>
          <cell r="AA152">
            <v>1.375</v>
          </cell>
          <cell r="AB152">
            <v>22</v>
          </cell>
          <cell r="AC152">
            <v>2.9</v>
          </cell>
          <cell r="AD152">
            <v>0.3</v>
          </cell>
          <cell r="AE152">
            <v>1.1000000000000001</v>
          </cell>
          <cell r="AF152" t="str">
            <v>Dinde</v>
          </cell>
          <cell r="AG152">
            <v>125</v>
          </cell>
          <cell r="AH152">
            <v>135</v>
          </cell>
          <cell r="AI152">
            <v>30</v>
          </cell>
          <cell r="AJ152">
            <v>1.625</v>
          </cell>
          <cell r="AK152">
            <v>0</v>
          </cell>
          <cell r="AL152">
            <v>108</v>
          </cell>
          <cell r="AM152">
            <v>24</v>
          </cell>
          <cell r="AN152">
            <v>1.3</v>
          </cell>
          <cell r="AO152">
            <v>0</v>
          </cell>
          <cell r="AP152" t="str">
            <v>Poivron</v>
          </cell>
          <cell r="AQ152">
            <v>120</v>
          </cell>
          <cell r="AR152">
            <v>24</v>
          </cell>
          <cell r="AS152">
            <v>0.96</v>
          </cell>
          <cell r="AT152">
            <v>0.36</v>
          </cell>
          <cell r="AU152">
            <v>3.12</v>
          </cell>
          <cell r="AV152">
            <v>20</v>
          </cell>
          <cell r="AW152">
            <v>0.8</v>
          </cell>
          <cell r="AX152">
            <v>0.3</v>
          </cell>
          <cell r="AY152">
            <v>2.6</v>
          </cell>
          <cell r="AZ152" t="str">
            <v>Carotte</v>
          </cell>
          <cell r="BA152">
            <v>125</v>
          </cell>
          <cell r="BB152">
            <v>47.5</v>
          </cell>
          <cell r="BC152">
            <v>1</v>
          </cell>
          <cell r="BD152">
            <v>0.375</v>
          </cell>
          <cell r="BE152">
            <v>8.25</v>
          </cell>
          <cell r="BF152">
            <v>38</v>
          </cell>
          <cell r="BG152">
            <v>0.8</v>
          </cell>
          <cell r="BH152">
            <v>0.3</v>
          </cell>
          <cell r="BI152">
            <v>6.6</v>
          </cell>
          <cell r="BJ152" t="str">
            <v>Pomme De Terre</v>
          </cell>
          <cell r="BK152">
            <v>100</v>
          </cell>
          <cell r="BL152">
            <v>76</v>
          </cell>
          <cell r="BM152">
            <v>2</v>
          </cell>
          <cell r="BN152">
            <v>0.1</v>
          </cell>
          <cell r="BO152">
            <v>15.6</v>
          </cell>
          <cell r="BP152">
            <v>76</v>
          </cell>
          <cell r="BQ152">
            <v>2</v>
          </cell>
          <cell r="BR152">
            <v>0.1</v>
          </cell>
          <cell r="BS152">
            <v>15.6</v>
          </cell>
          <cell r="BT152" t="str">
            <v xml:space="preserve">Sel &amp; Poivre </v>
          </cell>
          <cell r="BV152">
            <v>0</v>
          </cell>
          <cell r="BW152">
            <v>0</v>
          </cell>
          <cell r="BX152">
            <v>0</v>
          </cell>
          <cell r="BY152">
            <v>0</v>
          </cell>
          <cell r="BZ152">
            <v>0</v>
          </cell>
          <cell r="CA152">
            <v>0</v>
          </cell>
          <cell r="CB152">
            <v>0</v>
          </cell>
          <cell r="CC152">
            <v>0</v>
          </cell>
          <cell r="CD152" t="str">
            <v>Huile D'Olive</v>
          </cell>
          <cell r="CE152">
            <v>10</v>
          </cell>
          <cell r="CF152">
            <v>80.900000000000006</v>
          </cell>
          <cell r="CG152">
            <v>0</v>
          </cell>
          <cell r="CH152">
            <v>8.99</v>
          </cell>
          <cell r="CI152">
            <v>0</v>
          </cell>
          <cell r="CJ152">
            <v>809</v>
          </cell>
          <cell r="CK152">
            <v>0</v>
          </cell>
          <cell r="CL152">
            <v>89.9</v>
          </cell>
          <cell r="CM152">
            <v>0</v>
          </cell>
          <cell r="CN152" t="str">
            <v xml:space="preserve">Noix De Muscade Râpée </v>
          </cell>
          <cell r="CP152">
            <v>0</v>
          </cell>
          <cell r="CQ152">
            <v>0</v>
          </cell>
          <cell r="CR152">
            <v>0</v>
          </cell>
          <cell r="CS152">
            <v>0</v>
          </cell>
          <cell r="CT152">
            <v>0</v>
          </cell>
          <cell r="CU152">
            <v>0</v>
          </cell>
          <cell r="CV152">
            <v>0</v>
          </cell>
          <cell r="CW152">
            <v>0</v>
          </cell>
          <cell r="CX152" t="str">
            <v>Farine Complète</v>
          </cell>
          <cell r="CY152">
            <v>20</v>
          </cell>
          <cell r="CZ152">
            <v>70.2</v>
          </cell>
          <cell r="DA152">
            <v>2.8</v>
          </cell>
          <cell r="DB152">
            <v>0.6</v>
          </cell>
          <cell r="DC152">
            <v>13</v>
          </cell>
          <cell r="DD152">
            <v>351</v>
          </cell>
          <cell r="DE152">
            <v>14</v>
          </cell>
          <cell r="DF152">
            <v>3</v>
          </cell>
          <cell r="DG152">
            <v>65</v>
          </cell>
          <cell r="DH152" t="str">
            <v xml:space="preserve">1Cs De Fines Herbes Ciselées </v>
          </cell>
          <cell r="DJ152">
            <v>0</v>
          </cell>
          <cell r="DK152">
            <v>0</v>
          </cell>
          <cell r="DL152">
            <v>0</v>
          </cell>
          <cell r="DM152">
            <v>0</v>
          </cell>
          <cell r="DN152">
            <v>0</v>
          </cell>
          <cell r="DO152">
            <v>0</v>
          </cell>
          <cell r="DP152">
            <v>0</v>
          </cell>
          <cell r="DQ152">
            <v>0</v>
          </cell>
          <cell r="DR152" t="str">
            <v xml:space="preserve">1Cs De Persil Ciselé </v>
          </cell>
          <cell r="DT152">
            <v>0</v>
          </cell>
          <cell r="DU152">
            <v>0</v>
          </cell>
          <cell r="DV152">
            <v>0</v>
          </cell>
          <cell r="DW152">
            <v>0</v>
          </cell>
          <cell r="DX152">
            <v>0</v>
          </cell>
          <cell r="DY152">
            <v>0</v>
          </cell>
          <cell r="DZ152">
            <v>0</v>
          </cell>
          <cell r="EA152">
            <v>0</v>
          </cell>
          <cell r="EB152" t="str">
            <v>Crème Rama 7%</v>
          </cell>
          <cell r="EC152">
            <v>50</v>
          </cell>
          <cell r="ED152">
            <v>42.5</v>
          </cell>
          <cell r="EE152">
            <v>0.55000000000000004</v>
          </cell>
          <cell r="EF152">
            <v>3.6</v>
          </cell>
          <cell r="EG152">
            <v>0.55000000000000004</v>
          </cell>
          <cell r="EH152">
            <v>85</v>
          </cell>
          <cell r="EI152">
            <v>1.1000000000000001</v>
          </cell>
          <cell r="EJ152">
            <v>7.2</v>
          </cell>
          <cell r="EK152">
            <v>1.1000000000000001</v>
          </cell>
          <cell r="EL152" t="str">
            <v/>
          </cell>
          <cell r="EN152">
            <v>0</v>
          </cell>
          <cell r="EO152">
            <v>0</v>
          </cell>
          <cell r="EP152">
            <v>0</v>
          </cell>
          <cell r="EQ152">
            <v>0</v>
          </cell>
          <cell r="ER152">
            <v>0</v>
          </cell>
          <cell r="ES152">
            <v>0</v>
          </cell>
          <cell r="ET152">
            <v>0</v>
          </cell>
          <cell r="EU152">
            <v>0</v>
          </cell>
          <cell r="EV152" t="str">
            <v/>
          </cell>
          <cell r="EX152">
            <v>0</v>
          </cell>
          <cell r="EY152">
            <v>0</v>
          </cell>
          <cell r="EZ152">
            <v>0</v>
          </cell>
          <cell r="FA152">
            <v>0</v>
          </cell>
          <cell r="FB152">
            <v>0</v>
          </cell>
          <cell r="FC152">
            <v>0</v>
          </cell>
          <cell r="FD152">
            <v>0</v>
          </cell>
          <cell r="FE152">
            <v>0</v>
          </cell>
          <cell r="FF152" t="str">
            <v/>
          </cell>
          <cell r="FH152">
            <v>0</v>
          </cell>
          <cell r="FI152">
            <v>0</v>
          </cell>
          <cell r="FJ152">
            <v>0</v>
          </cell>
          <cell r="FK152">
            <v>0</v>
          </cell>
          <cell r="FL152">
            <v>0</v>
          </cell>
          <cell r="FM152">
            <v>0</v>
          </cell>
          <cell r="FN152">
            <v>0</v>
          </cell>
          <cell r="FO152">
            <v>0</v>
          </cell>
          <cell r="FR152">
            <v>0</v>
          </cell>
          <cell r="FS152">
            <v>0</v>
          </cell>
          <cell r="FT152">
            <v>0</v>
          </cell>
          <cell r="FU152">
            <v>0</v>
          </cell>
          <cell r="FV152">
            <v>0</v>
          </cell>
          <cell r="FW152">
            <v>0</v>
          </cell>
          <cell r="FX152">
            <v>0</v>
          </cell>
          <cell r="FY152">
            <v>0</v>
          </cell>
          <cell r="GB152">
            <v>0</v>
          </cell>
          <cell r="GC152">
            <v>0</v>
          </cell>
          <cell r="GD152">
            <v>0</v>
          </cell>
          <cell r="GE152">
            <v>0</v>
          </cell>
          <cell r="GF152">
            <v>0</v>
          </cell>
          <cell r="GG152">
            <v>0</v>
          </cell>
          <cell r="GH152">
            <v>0</v>
          </cell>
          <cell r="GI152">
            <v>0</v>
          </cell>
          <cell r="GL152">
            <v>0</v>
          </cell>
          <cell r="GM152">
            <v>0</v>
          </cell>
          <cell r="GN152">
            <v>0</v>
          </cell>
          <cell r="GO152">
            <v>0</v>
          </cell>
          <cell r="GP152">
            <v>0</v>
          </cell>
          <cell r="GQ152">
            <v>0</v>
          </cell>
          <cell r="GR152">
            <v>0</v>
          </cell>
          <cell r="GS152">
            <v>0</v>
          </cell>
          <cell r="GU152" t="str">
            <v>Filet De Dinde Aux Petits Légumes</v>
          </cell>
        </row>
        <row r="153">
          <cell r="E153" t="str">
            <v>Filet De Saumon Et Légumes Au Four</v>
          </cell>
          <cell r="F153" t="str">
            <v xml:space="preserve">Lavez les courgettes et les oignons verts. Coupez-les en fines tranches et placez-les dans un bol.
Coupez les tomates cerise en deux et ajoutez-les également au bol.
Mélangez les légumes en y ajoutant une cuillère à soupe de jus de citron, une cuillère à café d'huile d'olive, du sel, du poivre, de la poudre de paprika, du piment en poudre et du thym. Répartissez ensuite les légumes sur une plaque de cuisson recouverte de papier sulfurisé.
Placez le saumon sur le lit de légumes.
Pressez la gousse d'ail et répartissez-la sur le saumon et les légumes.
Distribuez le reste du jus de citron sur la préparation et assaisonnez le tout de sel et de poivre.
Placez la plaque de cuisson au four à 180°C pendant 28 minutes, et laissez cuire jusqu'à ce que les légumes soient dorés.
Sortez le plat du four, et saupoudrez-le d'aneth et de thym.
</v>
          </cell>
          <cell r="H153">
            <v>475.68</v>
          </cell>
          <cell r="I153">
            <v>36.012</v>
          </cell>
          <cell r="J153">
            <v>30.091000000000001</v>
          </cell>
          <cell r="K153">
            <v>13.940999999999999</v>
          </cell>
          <cell r="L153" t="str">
            <v>Courgette</v>
          </cell>
          <cell r="M153">
            <v>230</v>
          </cell>
          <cell r="N153">
            <v>43.7</v>
          </cell>
          <cell r="O153">
            <v>4.1399999999999997</v>
          </cell>
          <cell r="P153">
            <v>0.46</v>
          </cell>
          <cell r="Q153">
            <v>4.5999999999999996</v>
          </cell>
          <cell r="R153">
            <v>19</v>
          </cell>
          <cell r="S153">
            <v>1.8</v>
          </cell>
          <cell r="T153">
            <v>0.2</v>
          </cell>
          <cell r="U153">
            <v>2</v>
          </cell>
          <cell r="V153" t="str">
            <v>Oignon Vert</v>
          </cell>
          <cell r="W153">
            <v>40</v>
          </cell>
          <cell r="X153">
            <v>12.8</v>
          </cell>
          <cell r="Y153">
            <v>0.73199999999999998</v>
          </cell>
          <cell r="Z153">
            <v>7.5999999999999998E-2</v>
          </cell>
          <cell r="AA153">
            <v>2.9360000000000004</v>
          </cell>
          <cell r="AB153">
            <v>32</v>
          </cell>
          <cell r="AC153">
            <v>1.83</v>
          </cell>
          <cell r="AD153">
            <v>0.19</v>
          </cell>
          <cell r="AE153">
            <v>7.34</v>
          </cell>
          <cell r="AF153" t="str">
            <v>Tomate</v>
          </cell>
          <cell r="AG153">
            <v>120</v>
          </cell>
          <cell r="AH153">
            <v>25.2</v>
          </cell>
          <cell r="AI153">
            <v>0.96</v>
          </cell>
          <cell r="AJ153">
            <v>0.36</v>
          </cell>
          <cell r="AK153">
            <v>3.84</v>
          </cell>
          <cell r="AL153">
            <v>21</v>
          </cell>
          <cell r="AM153">
            <v>0.8</v>
          </cell>
          <cell r="AN153">
            <v>0.3</v>
          </cell>
          <cell r="AO153">
            <v>3.2</v>
          </cell>
          <cell r="AP153" t="str">
            <v>Jus De Citron</v>
          </cell>
          <cell r="AQ153">
            <v>30</v>
          </cell>
          <cell r="AR153">
            <v>9</v>
          </cell>
          <cell r="AS153">
            <v>0.12</v>
          </cell>
          <cell r="AT153">
            <v>0.09</v>
          </cell>
          <cell r="AU153">
            <v>1.83</v>
          </cell>
          <cell r="AV153">
            <v>30</v>
          </cell>
          <cell r="AW153">
            <v>0.4</v>
          </cell>
          <cell r="AX153">
            <v>0.3</v>
          </cell>
          <cell r="AY153">
            <v>6.1</v>
          </cell>
          <cell r="AZ153" t="str">
            <v>Huile D'Olive</v>
          </cell>
          <cell r="BA153">
            <v>10</v>
          </cell>
          <cell r="BB153">
            <v>80.900000000000006</v>
          </cell>
          <cell r="BC153">
            <v>0</v>
          </cell>
          <cell r="BD153">
            <v>8.99</v>
          </cell>
          <cell r="BE153">
            <v>0</v>
          </cell>
          <cell r="BF153">
            <v>809</v>
          </cell>
          <cell r="BG153">
            <v>0</v>
          </cell>
          <cell r="BH153">
            <v>89.9</v>
          </cell>
          <cell r="BI153">
            <v>0</v>
          </cell>
          <cell r="BJ153" t="str">
            <v>Sel &amp; Poivre</v>
          </cell>
          <cell r="BL153">
            <v>0</v>
          </cell>
          <cell r="BM153">
            <v>0</v>
          </cell>
          <cell r="BN153">
            <v>0</v>
          </cell>
          <cell r="BO153">
            <v>0</v>
          </cell>
          <cell r="BP153">
            <v>0</v>
          </cell>
          <cell r="BQ153">
            <v>0</v>
          </cell>
          <cell r="BR153">
            <v>0</v>
          </cell>
          <cell r="BS153">
            <v>0</v>
          </cell>
          <cell r="BT153" t="str">
            <v>Paprika</v>
          </cell>
          <cell r="BV153">
            <v>0</v>
          </cell>
          <cell r="BW153">
            <v>0</v>
          </cell>
          <cell r="BX153">
            <v>0</v>
          </cell>
          <cell r="BY153">
            <v>0</v>
          </cell>
          <cell r="BZ153">
            <v>358</v>
          </cell>
          <cell r="CA153">
            <v>14.8</v>
          </cell>
          <cell r="CB153">
            <v>13</v>
          </cell>
          <cell r="CC153">
            <v>34.9</v>
          </cell>
          <cell r="CD153" t="str">
            <v>Piment Rouge</v>
          </cell>
          <cell r="CF153">
            <v>0</v>
          </cell>
          <cell r="CG153">
            <v>0</v>
          </cell>
          <cell r="CH153">
            <v>0</v>
          </cell>
          <cell r="CI153">
            <v>0</v>
          </cell>
          <cell r="CJ153">
            <v>0</v>
          </cell>
          <cell r="CK153">
            <v>0</v>
          </cell>
          <cell r="CL153">
            <v>0</v>
          </cell>
          <cell r="CM153">
            <v>0</v>
          </cell>
          <cell r="CN153" t="str">
            <v>Thym (À Votre Convenance)</v>
          </cell>
          <cell r="CP153">
            <v>0</v>
          </cell>
          <cell r="CQ153">
            <v>0</v>
          </cell>
          <cell r="CR153">
            <v>0</v>
          </cell>
          <cell r="CS153">
            <v>0</v>
          </cell>
          <cell r="CT153">
            <v>0</v>
          </cell>
          <cell r="CU153">
            <v>0</v>
          </cell>
          <cell r="CV153">
            <v>0</v>
          </cell>
          <cell r="CW153">
            <v>0</v>
          </cell>
          <cell r="CX153" t="str">
            <v>Saumon</v>
          </cell>
          <cell r="CY153">
            <v>150</v>
          </cell>
          <cell r="CZ153">
            <v>300</v>
          </cell>
          <cell r="DA153">
            <v>29.85</v>
          </cell>
          <cell r="DB153">
            <v>20.100000000000001</v>
          </cell>
          <cell r="DC153">
            <v>0</v>
          </cell>
          <cell r="DD153">
            <v>200</v>
          </cell>
          <cell r="DE153">
            <v>19.899999999999999</v>
          </cell>
          <cell r="DF153">
            <v>13.4</v>
          </cell>
          <cell r="DG153">
            <v>0</v>
          </cell>
          <cell r="DH153" t="str">
            <v>Ail</v>
          </cell>
          <cell r="DI153">
            <v>3</v>
          </cell>
          <cell r="DJ153">
            <v>4.08</v>
          </cell>
          <cell r="DK153">
            <v>0.21</v>
          </cell>
          <cell r="DL153">
            <v>1.4999999999999999E-2</v>
          </cell>
          <cell r="DM153">
            <v>0.73499999999999999</v>
          </cell>
          <cell r="DN153">
            <v>136</v>
          </cell>
          <cell r="DO153">
            <v>7</v>
          </cell>
          <cell r="DP153">
            <v>0.5</v>
          </cell>
          <cell r="DQ153">
            <v>24.5</v>
          </cell>
          <cell r="DR153" t="str">
            <v>Aneth</v>
          </cell>
          <cell r="DT153">
            <v>0</v>
          </cell>
          <cell r="DU153">
            <v>0</v>
          </cell>
          <cell r="DV153">
            <v>0</v>
          </cell>
          <cell r="DW153">
            <v>0</v>
          </cell>
          <cell r="DX153">
            <v>0</v>
          </cell>
          <cell r="DY153">
            <v>0</v>
          </cell>
          <cell r="DZ153">
            <v>0</v>
          </cell>
          <cell r="EA153">
            <v>0</v>
          </cell>
          <cell r="EB153" t="str">
            <v/>
          </cell>
          <cell r="ED153">
            <v>0</v>
          </cell>
          <cell r="EE153">
            <v>0</v>
          </cell>
          <cell r="EF153">
            <v>0</v>
          </cell>
          <cell r="EG153">
            <v>0</v>
          </cell>
          <cell r="EH153">
            <v>0</v>
          </cell>
          <cell r="EI153">
            <v>0</v>
          </cell>
          <cell r="EJ153">
            <v>0</v>
          </cell>
          <cell r="EK153">
            <v>0</v>
          </cell>
          <cell r="EL153" t="str">
            <v/>
          </cell>
          <cell r="EN153">
            <v>0</v>
          </cell>
          <cell r="EO153">
            <v>0</v>
          </cell>
          <cell r="EP153">
            <v>0</v>
          </cell>
          <cell r="EQ153">
            <v>0</v>
          </cell>
          <cell r="ER153">
            <v>0</v>
          </cell>
          <cell r="ES153">
            <v>0</v>
          </cell>
          <cell r="ET153">
            <v>0</v>
          </cell>
          <cell r="EU153">
            <v>0</v>
          </cell>
          <cell r="EV153" t="str">
            <v/>
          </cell>
          <cell r="EX153">
            <v>0</v>
          </cell>
          <cell r="EY153">
            <v>0</v>
          </cell>
          <cell r="EZ153">
            <v>0</v>
          </cell>
          <cell r="FA153">
            <v>0</v>
          </cell>
          <cell r="FB153">
            <v>0</v>
          </cell>
          <cell r="FC153">
            <v>0</v>
          </cell>
          <cell r="FD153">
            <v>0</v>
          </cell>
          <cell r="FE153">
            <v>0</v>
          </cell>
          <cell r="FF153" t="str">
            <v/>
          </cell>
          <cell r="FH153">
            <v>0</v>
          </cell>
          <cell r="FI153">
            <v>0</v>
          </cell>
          <cell r="FJ153">
            <v>0</v>
          </cell>
          <cell r="FK153">
            <v>0</v>
          </cell>
          <cell r="FL153">
            <v>0</v>
          </cell>
          <cell r="FM153">
            <v>0</v>
          </cell>
          <cell r="FN153">
            <v>0</v>
          </cell>
          <cell r="FO153">
            <v>0</v>
          </cell>
          <cell r="FR153">
            <v>0</v>
          </cell>
          <cell r="FS153">
            <v>0</v>
          </cell>
          <cell r="FT153">
            <v>0</v>
          </cell>
          <cell r="FU153">
            <v>0</v>
          </cell>
          <cell r="FV153">
            <v>0</v>
          </cell>
          <cell r="FW153">
            <v>0</v>
          </cell>
          <cell r="FX153">
            <v>0</v>
          </cell>
          <cell r="FY153">
            <v>0</v>
          </cell>
          <cell r="GB153">
            <v>0</v>
          </cell>
          <cell r="GC153">
            <v>0</v>
          </cell>
          <cell r="GD153">
            <v>0</v>
          </cell>
          <cell r="GE153">
            <v>0</v>
          </cell>
          <cell r="GF153">
            <v>0</v>
          </cell>
          <cell r="GG153">
            <v>0</v>
          </cell>
          <cell r="GH153">
            <v>0</v>
          </cell>
          <cell r="GI153">
            <v>0</v>
          </cell>
          <cell r="GL153">
            <v>0</v>
          </cell>
          <cell r="GM153">
            <v>0</v>
          </cell>
          <cell r="GN153">
            <v>0</v>
          </cell>
          <cell r="GO153">
            <v>0</v>
          </cell>
          <cell r="GP153">
            <v>0</v>
          </cell>
          <cell r="GQ153">
            <v>0</v>
          </cell>
          <cell r="GR153">
            <v>0</v>
          </cell>
          <cell r="GS153">
            <v>0</v>
          </cell>
          <cell r="GU153" t="str">
            <v>Filet De Saumon Et Légumes Au Four</v>
          </cell>
        </row>
        <row r="154">
          <cell r="E154" t="str">
            <v>Flan À L’Asperge Blanche</v>
          </cell>
          <cell r="F154" t="str">
            <v>Préchauffer le four à 180° .
Mettre tous les ingrédients (sauf la ciboulette) dans un bol et mixer le tout ; puis ajouter la ciboulette.
Verser la préparation dans des moules en silicone et enfourner le tout une trentaine de minutes.
Servir les petits flan avec une salade ou les emporter pour un apéro dinatoire Healthy.</v>
          </cell>
          <cell r="H154">
            <v>335</v>
          </cell>
          <cell r="I154">
            <v>15.65</v>
          </cell>
          <cell r="J154">
            <v>25.5</v>
          </cell>
          <cell r="K154">
            <v>9.4500000000000011</v>
          </cell>
          <cell r="L154" t="str">
            <v>Asperge</v>
          </cell>
          <cell r="M154">
            <v>50</v>
          </cell>
          <cell r="N154">
            <v>13.5</v>
          </cell>
          <cell r="O154">
            <v>1.1000000000000001</v>
          </cell>
          <cell r="P154">
            <v>0.1</v>
          </cell>
          <cell r="Q154">
            <v>1.65</v>
          </cell>
          <cell r="R154">
            <v>27</v>
          </cell>
          <cell r="S154">
            <v>2.2000000000000002</v>
          </cell>
          <cell r="T154">
            <v>0.2</v>
          </cell>
          <cell r="U154">
            <v>3.3</v>
          </cell>
          <cell r="V154" t="str">
            <v>Oignon</v>
          </cell>
          <cell r="W154">
            <v>50</v>
          </cell>
          <cell r="X154">
            <v>19.5</v>
          </cell>
          <cell r="Y154">
            <v>0.65</v>
          </cell>
          <cell r="Z154">
            <v>0.1</v>
          </cell>
          <cell r="AA154">
            <v>3.5</v>
          </cell>
          <cell r="AB154">
            <v>39</v>
          </cell>
          <cell r="AC154">
            <v>1.3</v>
          </cell>
          <cell r="AD154">
            <v>0.2</v>
          </cell>
          <cell r="AE154">
            <v>7</v>
          </cell>
          <cell r="AF154" t="str">
            <v>Rama Cremefine 15% </v>
          </cell>
          <cell r="AG154">
            <v>100</v>
          </cell>
          <cell r="AH154">
            <v>160</v>
          </cell>
          <cell r="AI154">
            <v>2</v>
          </cell>
          <cell r="AJ154">
            <v>15</v>
          </cell>
          <cell r="AK154">
            <v>4</v>
          </cell>
          <cell r="AL154">
            <v>160</v>
          </cell>
          <cell r="AM154">
            <v>2</v>
          </cell>
          <cell r="AN154">
            <v>15</v>
          </cell>
          <cell r="AO154">
            <v>4</v>
          </cell>
          <cell r="AP154" t="str">
            <v>Œuf</v>
          </cell>
          <cell r="AQ154">
            <v>100</v>
          </cell>
          <cell r="AR154">
            <v>142</v>
          </cell>
          <cell r="AS154">
            <v>11.9</v>
          </cell>
          <cell r="AT154">
            <v>10.3</v>
          </cell>
          <cell r="AU154">
            <v>0.3</v>
          </cell>
          <cell r="AV154">
            <v>142</v>
          </cell>
          <cell r="AW154">
            <v>11.9</v>
          </cell>
          <cell r="AX154">
            <v>10.3</v>
          </cell>
          <cell r="AY154">
            <v>0.3</v>
          </cell>
          <cell r="AZ154" t="str">
            <v>Epices  Ciboulette Poivre À Volonté</v>
          </cell>
          <cell r="BB154">
            <v>0</v>
          </cell>
          <cell r="BC154">
            <v>0</v>
          </cell>
          <cell r="BD154">
            <v>0</v>
          </cell>
          <cell r="BE154">
            <v>0</v>
          </cell>
          <cell r="BF154">
            <v>0</v>
          </cell>
          <cell r="BG154">
            <v>0</v>
          </cell>
          <cell r="BH154">
            <v>0</v>
          </cell>
          <cell r="BI154">
            <v>0</v>
          </cell>
          <cell r="BJ154" t="str">
            <v/>
          </cell>
          <cell r="BL154">
            <v>0</v>
          </cell>
          <cell r="BM154">
            <v>0</v>
          </cell>
          <cell r="BN154">
            <v>0</v>
          </cell>
          <cell r="BO154">
            <v>0</v>
          </cell>
          <cell r="BP154">
            <v>0</v>
          </cell>
          <cell r="BQ154">
            <v>0</v>
          </cell>
          <cell r="BR154">
            <v>0</v>
          </cell>
          <cell r="BS154">
            <v>0</v>
          </cell>
          <cell r="BT154" t="str">
            <v/>
          </cell>
          <cell r="BV154">
            <v>0</v>
          </cell>
          <cell r="BW154">
            <v>0</v>
          </cell>
          <cell r="BX154">
            <v>0</v>
          </cell>
          <cell r="BY154">
            <v>0</v>
          </cell>
          <cell r="BZ154">
            <v>0</v>
          </cell>
          <cell r="CA154">
            <v>0</v>
          </cell>
          <cell r="CB154">
            <v>0</v>
          </cell>
          <cell r="CC154">
            <v>0</v>
          </cell>
          <cell r="CD154" t="str">
            <v/>
          </cell>
          <cell r="CF154">
            <v>0</v>
          </cell>
          <cell r="CG154">
            <v>0</v>
          </cell>
          <cell r="CH154">
            <v>0</v>
          </cell>
          <cell r="CI154">
            <v>0</v>
          </cell>
          <cell r="CJ154">
            <v>0</v>
          </cell>
          <cell r="CK154">
            <v>0</v>
          </cell>
          <cell r="CL154">
            <v>0</v>
          </cell>
          <cell r="CM154">
            <v>0</v>
          </cell>
          <cell r="CN154" t="str">
            <v/>
          </cell>
          <cell r="CP154">
            <v>0</v>
          </cell>
          <cell r="CQ154">
            <v>0</v>
          </cell>
          <cell r="CR154">
            <v>0</v>
          </cell>
          <cell r="CS154">
            <v>0</v>
          </cell>
          <cell r="CT154">
            <v>0</v>
          </cell>
          <cell r="CU154">
            <v>0</v>
          </cell>
          <cell r="CV154">
            <v>0</v>
          </cell>
          <cell r="CW154">
            <v>0</v>
          </cell>
          <cell r="CX154" t="str">
            <v/>
          </cell>
          <cell r="CZ154">
            <v>0</v>
          </cell>
          <cell r="DA154">
            <v>0</v>
          </cell>
          <cell r="DB154">
            <v>0</v>
          </cell>
          <cell r="DC154">
            <v>0</v>
          </cell>
          <cell r="DD154">
            <v>0</v>
          </cell>
          <cell r="DE154">
            <v>0</v>
          </cell>
          <cell r="DF154">
            <v>0</v>
          </cell>
          <cell r="DG154">
            <v>0</v>
          </cell>
          <cell r="DH154" t="str">
            <v/>
          </cell>
          <cell r="DJ154">
            <v>0</v>
          </cell>
          <cell r="DK154">
            <v>0</v>
          </cell>
          <cell r="DL154">
            <v>0</v>
          </cell>
          <cell r="DM154">
            <v>0</v>
          </cell>
          <cell r="DN154">
            <v>0</v>
          </cell>
          <cell r="DO154">
            <v>0</v>
          </cell>
          <cell r="DP154">
            <v>0</v>
          </cell>
          <cell r="DQ154">
            <v>0</v>
          </cell>
          <cell r="DR154" t="str">
            <v/>
          </cell>
          <cell r="DT154">
            <v>0</v>
          </cell>
          <cell r="DU154">
            <v>0</v>
          </cell>
          <cell r="DV154">
            <v>0</v>
          </cell>
          <cell r="DW154">
            <v>0</v>
          </cell>
          <cell r="DX154">
            <v>0</v>
          </cell>
          <cell r="DY154">
            <v>0</v>
          </cell>
          <cell r="DZ154">
            <v>0</v>
          </cell>
          <cell r="EA154">
            <v>0</v>
          </cell>
          <cell r="EB154" t="str">
            <v/>
          </cell>
          <cell r="ED154">
            <v>0</v>
          </cell>
          <cell r="EE154">
            <v>0</v>
          </cell>
          <cell r="EF154">
            <v>0</v>
          </cell>
          <cell r="EG154">
            <v>0</v>
          </cell>
          <cell r="EH154">
            <v>0</v>
          </cell>
          <cell r="EI154">
            <v>0</v>
          </cell>
          <cell r="EJ154">
            <v>0</v>
          </cell>
          <cell r="EK154">
            <v>0</v>
          </cell>
          <cell r="EL154" t="str">
            <v/>
          </cell>
          <cell r="EN154">
            <v>0</v>
          </cell>
          <cell r="EO154">
            <v>0</v>
          </cell>
          <cell r="EP154">
            <v>0</v>
          </cell>
          <cell r="EQ154">
            <v>0</v>
          </cell>
          <cell r="ER154">
            <v>0</v>
          </cell>
          <cell r="ES154">
            <v>0</v>
          </cell>
          <cell r="ET154">
            <v>0</v>
          </cell>
          <cell r="EU154">
            <v>0</v>
          </cell>
          <cell r="EV154" t="str">
            <v/>
          </cell>
          <cell r="EX154">
            <v>0</v>
          </cell>
          <cell r="EY154">
            <v>0</v>
          </cell>
          <cell r="EZ154">
            <v>0</v>
          </cell>
          <cell r="FA154">
            <v>0</v>
          </cell>
          <cell r="FB154">
            <v>0</v>
          </cell>
          <cell r="FC154">
            <v>0</v>
          </cell>
          <cell r="FD154">
            <v>0</v>
          </cell>
          <cell r="FE154">
            <v>0</v>
          </cell>
          <cell r="FF154" t="str">
            <v/>
          </cell>
          <cell r="FH154">
            <v>0</v>
          </cell>
          <cell r="FI154">
            <v>0</v>
          </cell>
          <cell r="FJ154">
            <v>0</v>
          </cell>
          <cell r="FK154">
            <v>0</v>
          </cell>
          <cell r="FL154">
            <v>0</v>
          </cell>
          <cell r="FM154">
            <v>0</v>
          </cell>
          <cell r="FN154">
            <v>0</v>
          </cell>
          <cell r="FO154">
            <v>0</v>
          </cell>
          <cell r="FR154">
            <v>0</v>
          </cell>
          <cell r="FS154">
            <v>0</v>
          </cell>
          <cell r="FT154">
            <v>0</v>
          </cell>
          <cell r="FU154">
            <v>0</v>
          </cell>
          <cell r="FV154">
            <v>0</v>
          </cell>
          <cell r="FW154">
            <v>0</v>
          </cell>
          <cell r="FX154">
            <v>0</v>
          </cell>
          <cell r="FY154">
            <v>0</v>
          </cell>
          <cell r="GB154">
            <v>0</v>
          </cell>
          <cell r="GC154">
            <v>0</v>
          </cell>
          <cell r="GD154">
            <v>0</v>
          </cell>
          <cell r="GE154">
            <v>0</v>
          </cell>
          <cell r="GF154">
            <v>0</v>
          </cell>
          <cell r="GG154">
            <v>0</v>
          </cell>
          <cell r="GH154">
            <v>0</v>
          </cell>
          <cell r="GI154">
            <v>0</v>
          </cell>
          <cell r="GL154">
            <v>0</v>
          </cell>
          <cell r="GM154">
            <v>0</v>
          </cell>
          <cell r="GN154">
            <v>0</v>
          </cell>
          <cell r="GO154">
            <v>0</v>
          </cell>
          <cell r="GP154">
            <v>0</v>
          </cell>
          <cell r="GQ154">
            <v>0</v>
          </cell>
          <cell r="GR154">
            <v>0</v>
          </cell>
          <cell r="GS154">
            <v>0</v>
          </cell>
          <cell r="GU154" t="str">
            <v>Flan À L’Asperge Blanche</v>
          </cell>
        </row>
        <row r="155">
          <cell r="E155" t="str">
            <v>Flocons D'Avoine À La Poire Au Four</v>
          </cell>
          <cell r="F155" t="str">
            <v xml:space="preserve">Préchauffez votre four à 200°C.
Retirez les graines de la poire, coupez-la en petits cubes et placez le tout dans un petit plat à gratin.
Dans un bol, mélangez le lait d'amande, les graines de lin moulues, le miel, la cannelle et les flocons d'avoine et versez le tout sur les morceaux de poire. Mélangez.
Enfournez votre mélange pendant environ 30 minutes.
</v>
          </cell>
          <cell r="H155">
            <v>328.29999999999995</v>
          </cell>
          <cell r="I155">
            <v>15.84</v>
          </cell>
          <cell r="J155">
            <v>5.6099999999999994</v>
          </cell>
          <cell r="K155">
            <v>48.73</v>
          </cell>
          <cell r="L155" t="str">
            <v>Poire</v>
          </cell>
          <cell r="M155">
            <v>200</v>
          </cell>
          <cell r="N155">
            <v>116</v>
          </cell>
          <cell r="O155">
            <v>0.8</v>
          </cell>
          <cell r="P155">
            <v>0.6</v>
          </cell>
          <cell r="Q155">
            <v>24.4</v>
          </cell>
          <cell r="R155">
            <v>58</v>
          </cell>
          <cell r="S155">
            <v>0.4</v>
          </cell>
          <cell r="T155">
            <v>0.3</v>
          </cell>
          <cell r="U155">
            <v>12.2</v>
          </cell>
          <cell r="V155" t="str">
            <v>Lait Protéiné</v>
          </cell>
          <cell r="W155">
            <v>150</v>
          </cell>
          <cell r="X155">
            <v>58.5</v>
          </cell>
          <cell r="Y155">
            <v>10.5</v>
          </cell>
          <cell r="Z155">
            <v>0.15</v>
          </cell>
          <cell r="AA155">
            <v>3.75</v>
          </cell>
          <cell r="AB155">
            <v>39</v>
          </cell>
          <cell r="AC155">
            <v>7</v>
          </cell>
          <cell r="AD155">
            <v>0.1</v>
          </cell>
          <cell r="AE155">
            <v>2.5</v>
          </cell>
          <cell r="AF155" t="str">
            <v>Graine De Lin</v>
          </cell>
          <cell r="AG155">
            <v>10</v>
          </cell>
          <cell r="AH155">
            <v>47.2</v>
          </cell>
          <cell r="AI155">
            <v>1.79</v>
          </cell>
          <cell r="AJ155">
            <v>3.36</v>
          </cell>
          <cell r="AK155">
            <v>1.08</v>
          </cell>
          <cell r="AL155">
            <v>472</v>
          </cell>
          <cell r="AM155">
            <v>17.899999999999999</v>
          </cell>
          <cell r="AN155">
            <v>33.6</v>
          </cell>
          <cell r="AO155">
            <v>10.8</v>
          </cell>
          <cell r="AP155" t="str">
            <v>Miel</v>
          </cell>
          <cell r="AQ155">
            <v>10</v>
          </cell>
          <cell r="AR155">
            <v>32.200000000000003</v>
          </cell>
          <cell r="AS155">
            <v>0.05</v>
          </cell>
          <cell r="AT155">
            <v>0</v>
          </cell>
          <cell r="AU155">
            <v>8</v>
          </cell>
          <cell r="AV155">
            <v>322</v>
          </cell>
          <cell r="AW155">
            <v>0.5</v>
          </cell>
          <cell r="AX155">
            <v>0</v>
          </cell>
          <cell r="AY155">
            <v>80</v>
          </cell>
          <cell r="AZ155" t="str">
            <v>Cannelle</v>
          </cell>
          <cell r="BB155">
            <v>0</v>
          </cell>
          <cell r="BC155">
            <v>0</v>
          </cell>
          <cell r="BD155">
            <v>0</v>
          </cell>
          <cell r="BE155">
            <v>0</v>
          </cell>
          <cell r="BF155">
            <v>297</v>
          </cell>
          <cell r="BG155">
            <v>3.8</v>
          </cell>
          <cell r="BH155">
            <v>1</v>
          </cell>
          <cell r="BI155">
            <v>27.2</v>
          </cell>
          <cell r="BJ155" t="str">
            <v xml:space="preserve">Flocons D’Avoine </v>
          </cell>
          <cell r="BK155">
            <v>20</v>
          </cell>
          <cell r="BL155">
            <v>74.400000000000006</v>
          </cell>
          <cell r="BM155">
            <v>2.7</v>
          </cell>
          <cell r="BN155">
            <v>1.5</v>
          </cell>
          <cell r="BO155">
            <v>11.5</v>
          </cell>
          <cell r="BP155">
            <v>372</v>
          </cell>
          <cell r="BQ155">
            <v>13.5</v>
          </cell>
          <cell r="BR155">
            <v>7.5</v>
          </cell>
          <cell r="BS155">
            <v>57.5</v>
          </cell>
          <cell r="BT155" t="str">
            <v/>
          </cell>
          <cell r="BV155">
            <v>0</v>
          </cell>
          <cell r="BW155">
            <v>0</v>
          </cell>
          <cell r="BX155">
            <v>0</v>
          </cell>
          <cell r="BY155">
            <v>0</v>
          </cell>
          <cell r="BZ155">
            <v>0</v>
          </cell>
          <cell r="CA155">
            <v>0</v>
          </cell>
          <cell r="CB155">
            <v>0</v>
          </cell>
          <cell r="CC155">
            <v>0</v>
          </cell>
          <cell r="CD155" t="str">
            <v/>
          </cell>
          <cell r="CF155">
            <v>0</v>
          </cell>
          <cell r="CG155">
            <v>0</v>
          </cell>
          <cell r="CH155">
            <v>0</v>
          </cell>
          <cell r="CI155">
            <v>0</v>
          </cell>
          <cell r="CJ155">
            <v>0</v>
          </cell>
          <cell r="CK155">
            <v>0</v>
          </cell>
          <cell r="CL155">
            <v>0</v>
          </cell>
          <cell r="CM155">
            <v>0</v>
          </cell>
          <cell r="CN155" t="str">
            <v/>
          </cell>
          <cell r="CP155">
            <v>0</v>
          </cell>
          <cell r="CQ155">
            <v>0</v>
          </cell>
          <cell r="CR155">
            <v>0</v>
          </cell>
          <cell r="CS155">
            <v>0</v>
          </cell>
          <cell r="CT155">
            <v>0</v>
          </cell>
          <cell r="CU155">
            <v>0</v>
          </cell>
          <cell r="CV155">
            <v>0</v>
          </cell>
          <cell r="CW155">
            <v>0</v>
          </cell>
          <cell r="CX155" t="str">
            <v/>
          </cell>
          <cell r="CZ155">
            <v>0</v>
          </cell>
          <cell r="DA155">
            <v>0</v>
          </cell>
          <cell r="DB155">
            <v>0</v>
          </cell>
          <cell r="DC155">
            <v>0</v>
          </cell>
          <cell r="DD155">
            <v>0</v>
          </cell>
          <cell r="DE155">
            <v>0</v>
          </cell>
          <cell r="DF155">
            <v>0</v>
          </cell>
          <cell r="DG155">
            <v>0</v>
          </cell>
          <cell r="DH155" t="str">
            <v/>
          </cell>
          <cell r="DJ155">
            <v>0</v>
          </cell>
          <cell r="DK155">
            <v>0</v>
          </cell>
          <cell r="DL155">
            <v>0</v>
          </cell>
          <cell r="DM155">
            <v>0</v>
          </cell>
          <cell r="DN155">
            <v>0</v>
          </cell>
          <cell r="DO155">
            <v>0</v>
          </cell>
          <cell r="DP155">
            <v>0</v>
          </cell>
          <cell r="DQ155">
            <v>0</v>
          </cell>
          <cell r="DR155" t="str">
            <v/>
          </cell>
          <cell r="DT155">
            <v>0</v>
          </cell>
          <cell r="DU155">
            <v>0</v>
          </cell>
          <cell r="DV155">
            <v>0</v>
          </cell>
          <cell r="DW155">
            <v>0</v>
          </cell>
          <cell r="DX155">
            <v>0</v>
          </cell>
          <cell r="DY155">
            <v>0</v>
          </cell>
          <cell r="DZ155">
            <v>0</v>
          </cell>
          <cell r="EA155">
            <v>0</v>
          </cell>
          <cell r="EB155" t="str">
            <v/>
          </cell>
          <cell r="ED155">
            <v>0</v>
          </cell>
          <cell r="EE155">
            <v>0</v>
          </cell>
          <cell r="EF155">
            <v>0</v>
          </cell>
          <cell r="EG155">
            <v>0</v>
          </cell>
          <cell r="EH155">
            <v>0</v>
          </cell>
          <cell r="EI155">
            <v>0</v>
          </cell>
          <cell r="EJ155">
            <v>0</v>
          </cell>
          <cell r="EK155">
            <v>0</v>
          </cell>
          <cell r="EL155" t="str">
            <v/>
          </cell>
          <cell r="EN155">
            <v>0</v>
          </cell>
          <cell r="EO155">
            <v>0</v>
          </cell>
          <cell r="EP155">
            <v>0</v>
          </cell>
          <cell r="EQ155">
            <v>0</v>
          </cell>
          <cell r="ER155">
            <v>0</v>
          </cell>
          <cell r="ES155">
            <v>0</v>
          </cell>
          <cell r="ET155">
            <v>0</v>
          </cell>
          <cell r="EU155">
            <v>0</v>
          </cell>
          <cell r="EV155" t="str">
            <v/>
          </cell>
          <cell r="EX155">
            <v>0</v>
          </cell>
          <cell r="EY155">
            <v>0</v>
          </cell>
          <cell r="EZ155">
            <v>0</v>
          </cell>
          <cell r="FA155">
            <v>0</v>
          </cell>
          <cell r="FB155">
            <v>0</v>
          </cell>
          <cell r="FC155">
            <v>0</v>
          </cell>
          <cell r="FD155">
            <v>0</v>
          </cell>
          <cell r="FE155">
            <v>0</v>
          </cell>
          <cell r="FF155" t="str">
            <v/>
          </cell>
          <cell r="FH155">
            <v>0</v>
          </cell>
          <cell r="FI155">
            <v>0</v>
          </cell>
          <cell r="FJ155">
            <v>0</v>
          </cell>
          <cell r="FK155">
            <v>0</v>
          </cell>
          <cell r="FL155">
            <v>0</v>
          </cell>
          <cell r="FM155">
            <v>0</v>
          </cell>
          <cell r="FN155">
            <v>0</v>
          </cell>
          <cell r="FO155">
            <v>0</v>
          </cell>
          <cell r="FR155">
            <v>0</v>
          </cell>
          <cell r="FS155">
            <v>0</v>
          </cell>
          <cell r="FT155">
            <v>0</v>
          </cell>
          <cell r="FU155">
            <v>0</v>
          </cell>
          <cell r="FV155">
            <v>0</v>
          </cell>
          <cell r="FW155">
            <v>0</v>
          </cell>
          <cell r="FX155">
            <v>0</v>
          </cell>
          <cell r="FY155">
            <v>0</v>
          </cell>
          <cell r="GB155">
            <v>0</v>
          </cell>
          <cell r="GC155">
            <v>0</v>
          </cell>
          <cell r="GD155">
            <v>0</v>
          </cell>
          <cell r="GE155">
            <v>0</v>
          </cell>
          <cell r="GF155">
            <v>0</v>
          </cell>
          <cell r="GG155">
            <v>0</v>
          </cell>
          <cell r="GH155">
            <v>0</v>
          </cell>
          <cell r="GI155">
            <v>0</v>
          </cell>
          <cell r="GL155">
            <v>0</v>
          </cell>
          <cell r="GM155">
            <v>0</v>
          </cell>
          <cell r="GN155">
            <v>0</v>
          </cell>
          <cell r="GO155">
            <v>0</v>
          </cell>
          <cell r="GP155">
            <v>0</v>
          </cell>
          <cell r="GQ155">
            <v>0</v>
          </cell>
          <cell r="GR155">
            <v>0</v>
          </cell>
          <cell r="GS155">
            <v>0</v>
          </cell>
          <cell r="GU155" t="str">
            <v>Flocons D'Avoine À La Poire Au Four</v>
          </cell>
        </row>
        <row r="156">
          <cell r="E156" t="str">
            <v>Foie De Veau &amp; Légumes</v>
          </cell>
          <cell r="F156" t="str">
            <v xml:space="preserve">Faire cuire les légumes à la vapeur.
Mettre un filet d'huile sur les légumes au moment de servir.
Faire revenir à la poêle le foie et assaisonnez. </v>
          </cell>
          <cell r="H156">
            <v>444.9</v>
          </cell>
          <cell r="I156">
            <v>25.8</v>
          </cell>
          <cell r="J156">
            <v>25.79</v>
          </cell>
          <cell r="K156">
            <v>23.2</v>
          </cell>
          <cell r="L156" t="str">
            <v>Foie De Veau</v>
          </cell>
          <cell r="M156">
            <v>100</v>
          </cell>
          <cell r="N156">
            <v>226</v>
          </cell>
          <cell r="O156">
            <v>17.8</v>
          </cell>
          <cell r="P156">
            <v>15.9</v>
          </cell>
          <cell r="Q156">
            <v>2.8</v>
          </cell>
          <cell r="R156">
            <v>226</v>
          </cell>
          <cell r="S156">
            <v>17.8</v>
          </cell>
          <cell r="T156">
            <v>15.9</v>
          </cell>
          <cell r="U156">
            <v>2.8</v>
          </cell>
          <cell r="V156" t="str">
            <v>Brocoli</v>
          </cell>
          <cell r="W156">
            <v>200</v>
          </cell>
          <cell r="X156">
            <v>62</v>
          </cell>
          <cell r="Y156">
            <v>6</v>
          </cell>
          <cell r="Z156">
            <v>0.8</v>
          </cell>
          <cell r="AA156">
            <v>4.8</v>
          </cell>
          <cell r="AB156">
            <v>31</v>
          </cell>
          <cell r="AC156">
            <v>3</v>
          </cell>
          <cell r="AD156">
            <v>0.4</v>
          </cell>
          <cell r="AE156">
            <v>2.4</v>
          </cell>
          <cell r="AF156" t="str">
            <v>Huile D'Olive</v>
          </cell>
          <cell r="AG156">
            <v>10</v>
          </cell>
          <cell r="AH156">
            <v>80.900000000000006</v>
          </cell>
          <cell r="AI156">
            <v>0</v>
          </cell>
          <cell r="AJ156">
            <v>8.99</v>
          </cell>
          <cell r="AK156">
            <v>0</v>
          </cell>
          <cell r="AL156">
            <v>809</v>
          </cell>
          <cell r="AM156">
            <v>0</v>
          </cell>
          <cell r="AN156">
            <v>89.9</v>
          </cell>
          <cell r="AO156">
            <v>0</v>
          </cell>
          <cell r="AP156" t="str">
            <v>Pomme De Terre</v>
          </cell>
          <cell r="AQ156">
            <v>100</v>
          </cell>
          <cell r="AR156">
            <v>76</v>
          </cell>
          <cell r="AS156">
            <v>2</v>
          </cell>
          <cell r="AT156">
            <v>0.1</v>
          </cell>
          <cell r="AU156">
            <v>15.6</v>
          </cell>
          <cell r="AV156">
            <v>76</v>
          </cell>
          <cell r="AW156">
            <v>2</v>
          </cell>
          <cell r="AX156">
            <v>0.1</v>
          </cell>
          <cell r="AY156">
            <v>15.6</v>
          </cell>
          <cell r="AZ156" t="str">
            <v/>
          </cell>
          <cell r="BB156">
            <v>0</v>
          </cell>
          <cell r="BC156">
            <v>0</v>
          </cell>
          <cell r="BD156">
            <v>0</v>
          </cell>
          <cell r="BE156">
            <v>0</v>
          </cell>
          <cell r="BF156">
            <v>0</v>
          </cell>
          <cell r="BG156">
            <v>0</v>
          </cell>
          <cell r="BH156">
            <v>0</v>
          </cell>
          <cell r="BI156">
            <v>0</v>
          </cell>
          <cell r="BJ156" t="str">
            <v/>
          </cell>
          <cell r="BL156">
            <v>0</v>
          </cell>
          <cell r="BM156">
            <v>0</v>
          </cell>
          <cell r="BN156">
            <v>0</v>
          </cell>
          <cell r="BO156">
            <v>0</v>
          </cell>
          <cell r="BP156">
            <v>0</v>
          </cell>
          <cell r="BQ156">
            <v>0</v>
          </cell>
          <cell r="BR156">
            <v>0</v>
          </cell>
          <cell r="BS156">
            <v>0</v>
          </cell>
          <cell r="BT156" t="str">
            <v/>
          </cell>
          <cell r="BV156">
            <v>0</v>
          </cell>
          <cell r="BW156">
            <v>0</v>
          </cell>
          <cell r="BX156">
            <v>0</v>
          </cell>
          <cell r="BY156">
            <v>0</v>
          </cell>
          <cell r="BZ156">
            <v>0</v>
          </cell>
          <cell r="CA156">
            <v>0</v>
          </cell>
          <cell r="CB156">
            <v>0</v>
          </cell>
          <cell r="CC156">
            <v>0</v>
          </cell>
          <cell r="CD156" t="str">
            <v/>
          </cell>
          <cell r="CF156">
            <v>0</v>
          </cell>
          <cell r="CG156">
            <v>0</v>
          </cell>
          <cell r="CH156">
            <v>0</v>
          </cell>
          <cell r="CI156">
            <v>0</v>
          </cell>
          <cell r="CJ156">
            <v>0</v>
          </cell>
          <cell r="CK156">
            <v>0</v>
          </cell>
          <cell r="CL156">
            <v>0</v>
          </cell>
          <cell r="CM156">
            <v>0</v>
          </cell>
          <cell r="CN156" t="str">
            <v/>
          </cell>
          <cell r="CP156">
            <v>0</v>
          </cell>
          <cell r="CQ156">
            <v>0</v>
          </cell>
          <cell r="CR156">
            <v>0</v>
          </cell>
          <cell r="CS156">
            <v>0</v>
          </cell>
          <cell r="CT156">
            <v>0</v>
          </cell>
          <cell r="CU156">
            <v>0</v>
          </cell>
          <cell r="CV156">
            <v>0</v>
          </cell>
          <cell r="CW156">
            <v>0</v>
          </cell>
          <cell r="CX156" t="str">
            <v/>
          </cell>
          <cell r="CZ156">
            <v>0</v>
          </cell>
          <cell r="DA156">
            <v>0</v>
          </cell>
          <cell r="DB156">
            <v>0</v>
          </cell>
          <cell r="DC156">
            <v>0</v>
          </cell>
          <cell r="DD156">
            <v>0</v>
          </cell>
          <cell r="DE156">
            <v>0</v>
          </cell>
          <cell r="DF156">
            <v>0</v>
          </cell>
          <cell r="DG156">
            <v>0</v>
          </cell>
          <cell r="DH156" t="str">
            <v/>
          </cell>
          <cell r="DJ156">
            <v>0</v>
          </cell>
          <cell r="DK156">
            <v>0</v>
          </cell>
          <cell r="DL156">
            <v>0</v>
          </cell>
          <cell r="DM156">
            <v>0</v>
          </cell>
          <cell r="DN156">
            <v>0</v>
          </cell>
          <cell r="DO156">
            <v>0</v>
          </cell>
          <cell r="DP156">
            <v>0</v>
          </cell>
          <cell r="DQ156">
            <v>0</v>
          </cell>
          <cell r="DR156" t="str">
            <v/>
          </cell>
          <cell r="DT156">
            <v>0</v>
          </cell>
          <cell r="DU156">
            <v>0</v>
          </cell>
          <cell r="DV156">
            <v>0</v>
          </cell>
          <cell r="DW156">
            <v>0</v>
          </cell>
          <cell r="DX156">
            <v>0</v>
          </cell>
          <cell r="DY156">
            <v>0</v>
          </cell>
          <cell r="DZ156">
            <v>0</v>
          </cell>
          <cell r="EA156">
            <v>0</v>
          </cell>
          <cell r="EB156" t="str">
            <v/>
          </cell>
          <cell r="ED156">
            <v>0</v>
          </cell>
          <cell r="EE156">
            <v>0</v>
          </cell>
          <cell r="EF156">
            <v>0</v>
          </cell>
          <cell r="EG156">
            <v>0</v>
          </cell>
          <cell r="EH156">
            <v>0</v>
          </cell>
          <cell r="EI156">
            <v>0</v>
          </cell>
          <cell r="EJ156">
            <v>0</v>
          </cell>
          <cell r="EK156">
            <v>0</v>
          </cell>
          <cell r="EL156" t="str">
            <v/>
          </cell>
          <cell r="EN156">
            <v>0</v>
          </cell>
          <cell r="EO156">
            <v>0</v>
          </cell>
          <cell r="EP156">
            <v>0</v>
          </cell>
          <cell r="EQ156">
            <v>0</v>
          </cell>
          <cell r="ER156">
            <v>0</v>
          </cell>
          <cell r="ES156">
            <v>0</v>
          </cell>
          <cell r="ET156">
            <v>0</v>
          </cell>
          <cell r="EU156">
            <v>0</v>
          </cell>
          <cell r="EV156" t="str">
            <v/>
          </cell>
          <cell r="EX156">
            <v>0</v>
          </cell>
          <cell r="EY156">
            <v>0</v>
          </cell>
          <cell r="EZ156">
            <v>0</v>
          </cell>
          <cell r="FA156">
            <v>0</v>
          </cell>
          <cell r="FB156">
            <v>0</v>
          </cell>
          <cell r="FC156">
            <v>0</v>
          </cell>
          <cell r="FD156">
            <v>0</v>
          </cell>
          <cell r="FE156">
            <v>0</v>
          </cell>
          <cell r="FF156" t="str">
            <v/>
          </cell>
          <cell r="FH156">
            <v>0</v>
          </cell>
          <cell r="FI156">
            <v>0</v>
          </cell>
          <cell r="FJ156">
            <v>0</v>
          </cell>
          <cell r="FK156">
            <v>0</v>
          </cell>
          <cell r="FL156">
            <v>0</v>
          </cell>
          <cell r="FM156">
            <v>0</v>
          </cell>
          <cell r="FN156">
            <v>0</v>
          </cell>
          <cell r="FO156">
            <v>0</v>
          </cell>
          <cell r="FR156">
            <v>0</v>
          </cell>
          <cell r="FS156">
            <v>0</v>
          </cell>
          <cell r="FT156">
            <v>0</v>
          </cell>
          <cell r="FU156">
            <v>0</v>
          </cell>
          <cell r="FV156">
            <v>0</v>
          </cell>
          <cell r="FW156">
            <v>0</v>
          </cell>
          <cell r="FX156">
            <v>0</v>
          </cell>
          <cell r="FY156">
            <v>0</v>
          </cell>
          <cell r="GB156">
            <v>0</v>
          </cell>
          <cell r="GC156">
            <v>0</v>
          </cell>
          <cell r="GD156">
            <v>0</v>
          </cell>
          <cell r="GE156">
            <v>0</v>
          </cell>
          <cell r="GF156">
            <v>0</v>
          </cell>
          <cell r="GG156">
            <v>0</v>
          </cell>
          <cell r="GH156">
            <v>0</v>
          </cell>
          <cell r="GI156">
            <v>0</v>
          </cell>
          <cell r="GL156">
            <v>0</v>
          </cell>
          <cell r="GM156">
            <v>0</v>
          </cell>
          <cell r="GN156">
            <v>0</v>
          </cell>
          <cell r="GO156">
            <v>0</v>
          </cell>
          <cell r="GP156">
            <v>0</v>
          </cell>
          <cell r="GQ156">
            <v>0</v>
          </cell>
          <cell r="GR156">
            <v>0</v>
          </cell>
          <cell r="GS156">
            <v>0</v>
          </cell>
          <cell r="GU156" t="str">
            <v>Foie De Veau &amp; Légumes</v>
          </cell>
        </row>
        <row r="157">
          <cell r="E157" t="str">
            <v xml:space="preserve">Fondant Au Chocolat </v>
          </cell>
          <cell r="F157" t="str">
            <v xml:space="preserve">Préchauffez le four à 180°.
Faites fondre le chocolat au bain-marie et mélangez le avec le reste des ingrédients.
Versez la préparation dans un petit ramequin.
Enfournez une quinzaine de minutes.
</v>
          </cell>
          <cell r="H157">
            <v>494.4</v>
          </cell>
          <cell r="I157">
            <v>12.305</v>
          </cell>
          <cell r="J157">
            <v>40.494999999999997</v>
          </cell>
          <cell r="K157">
            <v>14.635000000000002</v>
          </cell>
          <cell r="L157" t="str">
            <v>Chocolat Noir 85%</v>
          </cell>
          <cell r="M157">
            <v>50</v>
          </cell>
          <cell r="N157">
            <v>292</v>
          </cell>
          <cell r="O157">
            <v>6.25</v>
          </cell>
          <cell r="P157">
            <v>23</v>
          </cell>
          <cell r="Q157">
            <v>9.5</v>
          </cell>
          <cell r="R157">
            <v>584</v>
          </cell>
          <cell r="S157">
            <v>12.5</v>
          </cell>
          <cell r="T157">
            <v>46</v>
          </cell>
          <cell r="U157">
            <v>19</v>
          </cell>
          <cell r="V157" t="str">
            <v>Œuf</v>
          </cell>
          <cell r="W157">
            <v>50</v>
          </cell>
          <cell r="X157">
            <v>71</v>
          </cell>
          <cell r="Y157">
            <v>5.95</v>
          </cell>
          <cell r="Z157">
            <v>5.15</v>
          </cell>
          <cell r="AA157">
            <v>0.15</v>
          </cell>
          <cell r="AB157">
            <v>142</v>
          </cell>
          <cell r="AC157">
            <v>11.9</v>
          </cell>
          <cell r="AD157">
            <v>10.3</v>
          </cell>
          <cell r="AE157">
            <v>0.3</v>
          </cell>
          <cell r="AF157" t="str">
            <v>Beurre</v>
          </cell>
          <cell r="AG157">
            <v>15</v>
          </cell>
          <cell r="AH157">
            <v>111.9</v>
          </cell>
          <cell r="AI157">
            <v>0.105</v>
          </cell>
          <cell r="AJ157">
            <v>12.345000000000001</v>
          </cell>
          <cell r="AK157">
            <v>0.105</v>
          </cell>
          <cell r="AL157">
            <v>746</v>
          </cell>
          <cell r="AM157">
            <v>0.7</v>
          </cell>
          <cell r="AN157">
            <v>82.3</v>
          </cell>
          <cell r="AO157">
            <v>0.7</v>
          </cell>
          <cell r="AP157" t="str">
            <v>Sucre Roux</v>
          </cell>
          <cell r="AQ157">
            <v>5</v>
          </cell>
          <cell r="AR157">
            <v>19.5</v>
          </cell>
          <cell r="AS157">
            <v>0</v>
          </cell>
          <cell r="AT157">
            <v>0</v>
          </cell>
          <cell r="AU157">
            <v>4.88</v>
          </cell>
          <cell r="AV157">
            <v>390</v>
          </cell>
          <cell r="AW157">
            <v>0</v>
          </cell>
          <cell r="AX157">
            <v>0</v>
          </cell>
          <cell r="AY157">
            <v>97.6</v>
          </cell>
          <cell r="AZ157" t="str">
            <v/>
          </cell>
          <cell r="BB157">
            <v>0</v>
          </cell>
          <cell r="BC157">
            <v>0</v>
          </cell>
          <cell r="BD157">
            <v>0</v>
          </cell>
          <cell r="BE157">
            <v>0</v>
          </cell>
          <cell r="BF157">
            <v>0</v>
          </cell>
          <cell r="BG157">
            <v>0</v>
          </cell>
          <cell r="BH157">
            <v>0</v>
          </cell>
          <cell r="BI157">
            <v>0</v>
          </cell>
          <cell r="BJ157" t="str">
            <v/>
          </cell>
          <cell r="BL157">
            <v>0</v>
          </cell>
          <cell r="BM157">
            <v>0</v>
          </cell>
          <cell r="BN157">
            <v>0</v>
          </cell>
          <cell r="BO157">
            <v>0</v>
          </cell>
          <cell r="BP157">
            <v>0</v>
          </cell>
          <cell r="BQ157">
            <v>0</v>
          </cell>
          <cell r="BR157">
            <v>0</v>
          </cell>
          <cell r="BS157">
            <v>0</v>
          </cell>
          <cell r="BT157" t="str">
            <v/>
          </cell>
          <cell r="BV157">
            <v>0</v>
          </cell>
          <cell r="BW157">
            <v>0</v>
          </cell>
          <cell r="BX157">
            <v>0</v>
          </cell>
          <cell r="BY157">
            <v>0</v>
          </cell>
          <cell r="BZ157">
            <v>0</v>
          </cell>
          <cell r="CA157">
            <v>0</v>
          </cell>
          <cell r="CB157">
            <v>0</v>
          </cell>
          <cell r="CC157">
            <v>0</v>
          </cell>
          <cell r="CD157" t="str">
            <v/>
          </cell>
          <cell r="CF157">
            <v>0</v>
          </cell>
          <cell r="CG157">
            <v>0</v>
          </cell>
          <cell r="CH157">
            <v>0</v>
          </cell>
          <cell r="CI157">
            <v>0</v>
          </cell>
          <cell r="CJ157">
            <v>0</v>
          </cell>
          <cell r="CK157">
            <v>0</v>
          </cell>
          <cell r="CL157">
            <v>0</v>
          </cell>
          <cell r="CM157">
            <v>0</v>
          </cell>
          <cell r="CN157" t="str">
            <v/>
          </cell>
          <cell r="CP157">
            <v>0</v>
          </cell>
          <cell r="CQ157">
            <v>0</v>
          </cell>
          <cell r="CR157">
            <v>0</v>
          </cell>
          <cell r="CS157">
            <v>0</v>
          </cell>
          <cell r="CT157">
            <v>0</v>
          </cell>
          <cell r="CU157">
            <v>0</v>
          </cell>
          <cell r="CV157">
            <v>0</v>
          </cell>
          <cell r="CW157">
            <v>0</v>
          </cell>
          <cell r="CX157" t="str">
            <v/>
          </cell>
          <cell r="CZ157">
            <v>0</v>
          </cell>
          <cell r="DA157">
            <v>0</v>
          </cell>
          <cell r="DB157">
            <v>0</v>
          </cell>
          <cell r="DC157">
            <v>0</v>
          </cell>
          <cell r="DD157">
            <v>0</v>
          </cell>
          <cell r="DE157">
            <v>0</v>
          </cell>
          <cell r="DF157">
            <v>0</v>
          </cell>
          <cell r="DG157">
            <v>0</v>
          </cell>
          <cell r="DH157" t="str">
            <v/>
          </cell>
          <cell r="DJ157">
            <v>0</v>
          </cell>
          <cell r="DK157">
            <v>0</v>
          </cell>
          <cell r="DL157">
            <v>0</v>
          </cell>
          <cell r="DM157">
            <v>0</v>
          </cell>
          <cell r="DN157">
            <v>0</v>
          </cell>
          <cell r="DO157">
            <v>0</v>
          </cell>
          <cell r="DP157">
            <v>0</v>
          </cell>
          <cell r="DQ157">
            <v>0</v>
          </cell>
          <cell r="DR157" t="str">
            <v/>
          </cell>
          <cell r="DT157">
            <v>0</v>
          </cell>
          <cell r="DU157">
            <v>0</v>
          </cell>
          <cell r="DV157">
            <v>0</v>
          </cell>
          <cell r="DW157">
            <v>0</v>
          </cell>
          <cell r="DX157">
            <v>0</v>
          </cell>
          <cell r="DY157">
            <v>0</v>
          </cell>
          <cell r="DZ157">
            <v>0</v>
          </cell>
          <cell r="EA157">
            <v>0</v>
          </cell>
          <cell r="EB157" t="str">
            <v/>
          </cell>
          <cell r="ED157">
            <v>0</v>
          </cell>
          <cell r="EE157">
            <v>0</v>
          </cell>
          <cell r="EF157">
            <v>0</v>
          </cell>
          <cell r="EG157">
            <v>0</v>
          </cell>
          <cell r="EH157">
            <v>0</v>
          </cell>
          <cell r="EI157">
            <v>0</v>
          </cell>
          <cell r="EJ157">
            <v>0</v>
          </cell>
          <cell r="EK157">
            <v>0</v>
          </cell>
          <cell r="EL157" t="str">
            <v/>
          </cell>
          <cell r="EN157">
            <v>0</v>
          </cell>
          <cell r="EO157">
            <v>0</v>
          </cell>
          <cell r="EP157">
            <v>0</v>
          </cell>
          <cell r="EQ157">
            <v>0</v>
          </cell>
          <cell r="ER157">
            <v>0</v>
          </cell>
          <cell r="ES157">
            <v>0</v>
          </cell>
          <cell r="ET157">
            <v>0</v>
          </cell>
          <cell r="EU157">
            <v>0</v>
          </cell>
          <cell r="EV157" t="str">
            <v/>
          </cell>
          <cell r="EX157">
            <v>0</v>
          </cell>
          <cell r="EY157">
            <v>0</v>
          </cell>
          <cell r="EZ157">
            <v>0</v>
          </cell>
          <cell r="FA157">
            <v>0</v>
          </cell>
          <cell r="FB157">
            <v>0</v>
          </cell>
          <cell r="FC157">
            <v>0</v>
          </cell>
          <cell r="FD157">
            <v>0</v>
          </cell>
          <cell r="FE157">
            <v>0</v>
          </cell>
          <cell r="FF157" t="str">
            <v/>
          </cell>
          <cell r="FH157">
            <v>0</v>
          </cell>
          <cell r="FI157">
            <v>0</v>
          </cell>
          <cell r="FJ157">
            <v>0</v>
          </cell>
          <cell r="FK157">
            <v>0</v>
          </cell>
          <cell r="FL157">
            <v>0</v>
          </cell>
          <cell r="FM157">
            <v>0</v>
          </cell>
          <cell r="FN157">
            <v>0</v>
          </cell>
          <cell r="FO157">
            <v>0</v>
          </cell>
          <cell r="FR157">
            <v>0</v>
          </cell>
          <cell r="FS157">
            <v>0</v>
          </cell>
          <cell r="FT157">
            <v>0</v>
          </cell>
          <cell r="FU157">
            <v>0</v>
          </cell>
          <cell r="FV157">
            <v>0</v>
          </cell>
          <cell r="FW157">
            <v>0</v>
          </cell>
          <cell r="FX157">
            <v>0</v>
          </cell>
          <cell r="FY157">
            <v>0</v>
          </cell>
          <cell r="GB157">
            <v>0</v>
          </cell>
          <cell r="GC157">
            <v>0</v>
          </cell>
          <cell r="GD157">
            <v>0</v>
          </cell>
          <cell r="GE157">
            <v>0</v>
          </cell>
          <cell r="GF157">
            <v>0</v>
          </cell>
          <cell r="GG157">
            <v>0</v>
          </cell>
          <cell r="GH157">
            <v>0</v>
          </cell>
          <cell r="GI157">
            <v>0</v>
          </cell>
          <cell r="GL157">
            <v>0</v>
          </cell>
          <cell r="GM157">
            <v>0</v>
          </cell>
          <cell r="GN157">
            <v>0</v>
          </cell>
          <cell r="GO157">
            <v>0</v>
          </cell>
          <cell r="GP157">
            <v>0</v>
          </cell>
          <cell r="GQ157">
            <v>0</v>
          </cell>
          <cell r="GR157">
            <v>0</v>
          </cell>
          <cell r="GS157">
            <v>0</v>
          </cell>
          <cell r="GU157" t="str">
            <v xml:space="preserve">Fondant Au Chocolat </v>
          </cell>
        </row>
        <row r="158">
          <cell r="E158" t="str">
            <v>Fondue De Poireaux À La Muscade</v>
          </cell>
          <cell r="F158" t="str">
            <v>Fendre les poireaux en petits tronçons.
Faites fondre le beurre dans une casserole et ajoutes-y les tronçons de poireaux, puis assaisonnez.
Couvrez et laissez cuire à couvert, à feu très doux, pendant une dizaine de minutes. Si nécessaire, ajoutez un peu d’eau en cours de cuisson.
Ajoutez ensuite la crème et la muscade, puis laissez cuire 5 minutes supplémentaires sur le feu</v>
          </cell>
          <cell r="H158">
            <v>308.7</v>
          </cell>
          <cell r="I158">
            <v>23.265000000000001</v>
          </cell>
          <cell r="J158">
            <v>19.495000000000001</v>
          </cell>
          <cell r="K158">
            <v>7.6750000000000007</v>
          </cell>
          <cell r="L158" t="str">
            <v>Poireau</v>
          </cell>
          <cell r="M158">
            <v>150</v>
          </cell>
          <cell r="N158">
            <v>45</v>
          </cell>
          <cell r="O158">
            <v>2.4</v>
          </cell>
          <cell r="P158">
            <v>0.45</v>
          </cell>
          <cell r="Q158">
            <v>5.55</v>
          </cell>
          <cell r="R158">
            <v>30</v>
          </cell>
          <cell r="S158">
            <v>1.6</v>
          </cell>
          <cell r="T158">
            <v>0.3</v>
          </cell>
          <cell r="U158">
            <v>3.7</v>
          </cell>
          <cell r="V158" t="str">
            <v>Beurre</v>
          </cell>
          <cell r="W158">
            <v>15</v>
          </cell>
          <cell r="X158">
            <v>111.9</v>
          </cell>
          <cell r="Y158">
            <v>0.105</v>
          </cell>
          <cell r="Z158">
            <v>12.345000000000001</v>
          </cell>
          <cell r="AA158">
            <v>0.105</v>
          </cell>
          <cell r="AB158">
            <v>746</v>
          </cell>
          <cell r="AC158">
            <v>0.7</v>
          </cell>
          <cell r="AD158">
            <v>82.3</v>
          </cell>
          <cell r="AE158">
            <v>0.7</v>
          </cell>
          <cell r="AF158" t="str">
            <v>Rama Cremefine 15% </v>
          </cell>
          <cell r="AG158">
            <v>38</v>
          </cell>
          <cell r="AH158">
            <v>60.8</v>
          </cell>
          <cell r="AI158">
            <v>0.76</v>
          </cell>
          <cell r="AJ158">
            <v>5.7</v>
          </cell>
          <cell r="AK158">
            <v>1.52</v>
          </cell>
          <cell r="AL158">
            <v>160</v>
          </cell>
          <cell r="AM158">
            <v>2</v>
          </cell>
          <cell r="AN158">
            <v>15</v>
          </cell>
          <cell r="AO158">
            <v>4</v>
          </cell>
          <cell r="AP158" t="str">
            <v>Epices : Muscade Poivre À Volonté</v>
          </cell>
          <cell r="AR158">
            <v>0</v>
          </cell>
          <cell r="AS158">
            <v>0</v>
          </cell>
          <cell r="AT158">
            <v>0</v>
          </cell>
          <cell r="AU158">
            <v>0</v>
          </cell>
          <cell r="AV158">
            <v>0</v>
          </cell>
          <cell r="AW158">
            <v>0</v>
          </cell>
          <cell r="AX158">
            <v>0</v>
          </cell>
          <cell r="AY158">
            <v>0</v>
          </cell>
          <cell r="AZ158" t="str">
            <v>Poitrine De Dinde</v>
          </cell>
          <cell r="BA158">
            <v>100</v>
          </cell>
          <cell r="BB158">
            <v>91</v>
          </cell>
          <cell r="BC158">
            <v>20</v>
          </cell>
          <cell r="BD158">
            <v>1</v>
          </cell>
          <cell r="BE158">
            <v>0.5</v>
          </cell>
          <cell r="BF158">
            <v>91</v>
          </cell>
          <cell r="BG158">
            <v>20</v>
          </cell>
          <cell r="BH158">
            <v>1</v>
          </cell>
          <cell r="BI158">
            <v>0.5</v>
          </cell>
          <cell r="BJ158" t="str">
            <v/>
          </cell>
          <cell r="BL158">
            <v>0</v>
          </cell>
          <cell r="BM158">
            <v>0</v>
          </cell>
          <cell r="BN158">
            <v>0</v>
          </cell>
          <cell r="BO158">
            <v>0</v>
          </cell>
          <cell r="BP158">
            <v>0</v>
          </cell>
          <cell r="BQ158">
            <v>0</v>
          </cell>
          <cell r="BR158">
            <v>0</v>
          </cell>
          <cell r="BS158">
            <v>0</v>
          </cell>
          <cell r="BT158" t="str">
            <v/>
          </cell>
          <cell r="BV158">
            <v>0</v>
          </cell>
          <cell r="BW158">
            <v>0</v>
          </cell>
          <cell r="BX158">
            <v>0</v>
          </cell>
          <cell r="BY158">
            <v>0</v>
          </cell>
          <cell r="BZ158">
            <v>0</v>
          </cell>
          <cell r="CA158">
            <v>0</v>
          </cell>
          <cell r="CB158">
            <v>0</v>
          </cell>
          <cell r="CC158">
            <v>0</v>
          </cell>
          <cell r="CD158" t="str">
            <v/>
          </cell>
          <cell r="CF158">
            <v>0</v>
          </cell>
          <cell r="CG158">
            <v>0</v>
          </cell>
          <cell r="CH158">
            <v>0</v>
          </cell>
          <cell r="CI158">
            <v>0</v>
          </cell>
          <cell r="CJ158">
            <v>0</v>
          </cell>
          <cell r="CK158">
            <v>0</v>
          </cell>
          <cell r="CL158">
            <v>0</v>
          </cell>
          <cell r="CM158">
            <v>0</v>
          </cell>
          <cell r="CN158" t="str">
            <v/>
          </cell>
          <cell r="CP158">
            <v>0</v>
          </cell>
          <cell r="CQ158">
            <v>0</v>
          </cell>
          <cell r="CR158">
            <v>0</v>
          </cell>
          <cell r="CS158">
            <v>0</v>
          </cell>
          <cell r="CT158">
            <v>0</v>
          </cell>
          <cell r="CU158">
            <v>0</v>
          </cell>
          <cell r="CV158">
            <v>0</v>
          </cell>
          <cell r="CW158">
            <v>0</v>
          </cell>
          <cell r="CX158" t="str">
            <v/>
          </cell>
          <cell r="CZ158">
            <v>0</v>
          </cell>
          <cell r="DA158">
            <v>0</v>
          </cell>
          <cell r="DB158">
            <v>0</v>
          </cell>
          <cell r="DC158">
            <v>0</v>
          </cell>
          <cell r="DD158">
            <v>0</v>
          </cell>
          <cell r="DE158">
            <v>0</v>
          </cell>
          <cell r="DF158">
            <v>0</v>
          </cell>
          <cell r="DG158">
            <v>0</v>
          </cell>
          <cell r="DH158" t="str">
            <v/>
          </cell>
          <cell r="DJ158">
            <v>0</v>
          </cell>
          <cell r="DK158">
            <v>0</v>
          </cell>
          <cell r="DL158">
            <v>0</v>
          </cell>
          <cell r="DM158">
            <v>0</v>
          </cell>
          <cell r="DN158">
            <v>0</v>
          </cell>
          <cell r="DO158">
            <v>0</v>
          </cell>
          <cell r="DP158">
            <v>0</v>
          </cell>
          <cell r="DQ158">
            <v>0</v>
          </cell>
          <cell r="DR158" t="str">
            <v/>
          </cell>
          <cell r="DT158">
            <v>0</v>
          </cell>
          <cell r="DU158">
            <v>0</v>
          </cell>
          <cell r="DV158">
            <v>0</v>
          </cell>
          <cell r="DW158">
            <v>0</v>
          </cell>
          <cell r="DX158">
            <v>0</v>
          </cell>
          <cell r="DY158">
            <v>0</v>
          </cell>
          <cell r="DZ158">
            <v>0</v>
          </cell>
          <cell r="EA158">
            <v>0</v>
          </cell>
          <cell r="EB158" t="str">
            <v/>
          </cell>
          <cell r="ED158">
            <v>0</v>
          </cell>
          <cell r="EE158">
            <v>0</v>
          </cell>
          <cell r="EF158">
            <v>0</v>
          </cell>
          <cell r="EG158">
            <v>0</v>
          </cell>
          <cell r="EH158">
            <v>0</v>
          </cell>
          <cell r="EI158">
            <v>0</v>
          </cell>
          <cell r="EJ158">
            <v>0</v>
          </cell>
          <cell r="EK158">
            <v>0</v>
          </cell>
          <cell r="EL158" t="str">
            <v/>
          </cell>
          <cell r="EN158">
            <v>0</v>
          </cell>
          <cell r="EO158">
            <v>0</v>
          </cell>
          <cell r="EP158">
            <v>0</v>
          </cell>
          <cell r="EQ158">
            <v>0</v>
          </cell>
          <cell r="ER158">
            <v>0</v>
          </cell>
          <cell r="ES158">
            <v>0</v>
          </cell>
          <cell r="ET158">
            <v>0</v>
          </cell>
          <cell r="EU158">
            <v>0</v>
          </cell>
          <cell r="EV158" t="str">
            <v/>
          </cell>
          <cell r="EX158">
            <v>0</v>
          </cell>
          <cell r="EY158">
            <v>0</v>
          </cell>
          <cell r="EZ158">
            <v>0</v>
          </cell>
          <cell r="FA158">
            <v>0</v>
          </cell>
          <cell r="FB158">
            <v>0</v>
          </cell>
          <cell r="FC158">
            <v>0</v>
          </cell>
          <cell r="FD158">
            <v>0</v>
          </cell>
          <cell r="FE158">
            <v>0</v>
          </cell>
          <cell r="FF158" t="str">
            <v/>
          </cell>
          <cell r="FH158">
            <v>0</v>
          </cell>
          <cell r="FI158">
            <v>0</v>
          </cell>
          <cell r="FJ158">
            <v>0</v>
          </cell>
          <cell r="FK158">
            <v>0</v>
          </cell>
          <cell r="FL158">
            <v>0</v>
          </cell>
          <cell r="FM158">
            <v>0</v>
          </cell>
          <cell r="FN158">
            <v>0</v>
          </cell>
          <cell r="FO158">
            <v>0</v>
          </cell>
          <cell r="FR158">
            <v>0</v>
          </cell>
          <cell r="FS158">
            <v>0</v>
          </cell>
          <cell r="FT158">
            <v>0</v>
          </cell>
          <cell r="FU158">
            <v>0</v>
          </cell>
          <cell r="FV158">
            <v>0</v>
          </cell>
          <cell r="FW158">
            <v>0</v>
          </cell>
          <cell r="FX158">
            <v>0</v>
          </cell>
          <cell r="FY158">
            <v>0</v>
          </cell>
          <cell r="GB158">
            <v>0</v>
          </cell>
          <cell r="GC158">
            <v>0</v>
          </cell>
          <cell r="GD158">
            <v>0</v>
          </cell>
          <cell r="GE158">
            <v>0</v>
          </cell>
          <cell r="GF158">
            <v>0</v>
          </cell>
          <cell r="GG158">
            <v>0</v>
          </cell>
          <cell r="GH158">
            <v>0</v>
          </cell>
          <cell r="GI158">
            <v>0</v>
          </cell>
          <cell r="GL158">
            <v>0</v>
          </cell>
          <cell r="GM158">
            <v>0</v>
          </cell>
          <cell r="GN158">
            <v>0</v>
          </cell>
          <cell r="GO158">
            <v>0</v>
          </cell>
          <cell r="GP158">
            <v>0</v>
          </cell>
          <cell r="GQ158">
            <v>0</v>
          </cell>
          <cell r="GR158">
            <v>0</v>
          </cell>
          <cell r="GS158">
            <v>0</v>
          </cell>
          <cell r="GU158" t="str">
            <v>Fondue De Poireaux À La Muscade</v>
          </cell>
        </row>
        <row r="159">
          <cell r="E159" t="str">
            <v>Fromage Blanc Au Citron Et Aux Amandes</v>
          </cell>
          <cell r="F159" t="str">
            <v xml:space="preserve">Mélangez le fromage blanc et le lait dans un bol.
Ajoutez le jus de citron.
Coupez grossièrement les amandes en petits morceaux à l'aide d'un couteau. Décorez le fromage blanc au citron avec les amandes et les graines de chia.
</v>
          </cell>
          <cell r="H159">
            <v>321.45</v>
          </cell>
          <cell r="I159">
            <v>31.75</v>
          </cell>
          <cell r="J159">
            <v>13.6</v>
          </cell>
          <cell r="K159">
            <v>15.19</v>
          </cell>
          <cell r="L159" t="str">
            <v>Lait Protéiné</v>
          </cell>
          <cell r="M159">
            <v>75</v>
          </cell>
          <cell r="N159">
            <v>29.25</v>
          </cell>
          <cell r="O159">
            <v>5.25</v>
          </cell>
          <cell r="P159">
            <v>7.4999999999999997E-2</v>
          </cell>
          <cell r="Q159">
            <v>1.875</v>
          </cell>
          <cell r="R159">
            <v>39</v>
          </cell>
          <cell r="S159">
            <v>7</v>
          </cell>
          <cell r="T159">
            <v>0.1</v>
          </cell>
          <cell r="U159">
            <v>2.5</v>
          </cell>
          <cell r="V159" t="str">
            <v>Jus De Citron</v>
          </cell>
          <cell r="W159">
            <v>15</v>
          </cell>
          <cell r="X159">
            <v>4.5</v>
          </cell>
          <cell r="Y159">
            <v>0.06</v>
          </cell>
          <cell r="Z159">
            <v>4.4999999999999998E-2</v>
          </cell>
          <cell r="AA159">
            <v>0.91500000000000004</v>
          </cell>
          <cell r="AB159">
            <v>30</v>
          </cell>
          <cell r="AC159">
            <v>0.4</v>
          </cell>
          <cell r="AD159">
            <v>0.3</v>
          </cell>
          <cell r="AE159">
            <v>6.1</v>
          </cell>
          <cell r="AF159" t="str">
            <v>Amande</v>
          </cell>
          <cell r="AG159">
            <v>20</v>
          </cell>
          <cell r="AH159">
            <v>115.2</v>
          </cell>
          <cell r="AI159">
            <v>4.24</v>
          </cell>
          <cell r="AJ159">
            <v>9.98</v>
          </cell>
          <cell r="AK159">
            <v>0.8</v>
          </cell>
          <cell r="AL159">
            <v>576</v>
          </cell>
          <cell r="AM159">
            <v>21.2</v>
          </cell>
          <cell r="AN159">
            <v>49.9</v>
          </cell>
          <cell r="AO159">
            <v>4</v>
          </cell>
          <cell r="AP159" t="str">
            <v>Graines De Chia</v>
          </cell>
          <cell r="AQ159">
            <v>10</v>
          </cell>
          <cell r="AR159">
            <v>43</v>
          </cell>
          <cell r="AS159">
            <v>2.2000000000000002</v>
          </cell>
          <cell r="AT159">
            <v>3</v>
          </cell>
          <cell r="AU159">
            <v>0.35</v>
          </cell>
          <cell r="AV159">
            <v>430</v>
          </cell>
          <cell r="AW159">
            <v>22</v>
          </cell>
          <cell r="AX159">
            <v>30</v>
          </cell>
          <cell r="AY159">
            <v>3.5</v>
          </cell>
          <cell r="AZ159" t="str">
            <v>Slimline Blanc Battu Nature</v>
          </cell>
          <cell r="BA159">
            <v>250</v>
          </cell>
          <cell r="BB159">
            <v>129.5</v>
          </cell>
          <cell r="BC159">
            <v>20</v>
          </cell>
          <cell r="BD159">
            <v>0.5</v>
          </cell>
          <cell r="BE159">
            <v>11.25</v>
          </cell>
          <cell r="BF159">
            <v>51.8</v>
          </cell>
          <cell r="BG159">
            <v>8</v>
          </cell>
          <cell r="BH159">
            <v>0.2</v>
          </cell>
          <cell r="BI159">
            <v>4.5</v>
          </cell>
          <cell r="BL159">
            <v>0</v>
          </cell>
          <cell r="BM159">
            <v>0</v>
          </cell>
          <cell r="BN159">
            <v>0</v>
          </cell>
          <cell r="BO159">
            <v>0</v>
          </cell>
          <cell r="BP159">
            <v>0</v>
          </cell>
          <cell r="BQ159">
            <v>0</v>
          </cell>
          <cell r="BR159">
            <v>0</v>
          </cell>
          <cell r="BS159">
            <v>0</v>
          </cell>
          <cell r="BT159" t="str">
            <v/>
          </cell>
          <cell r="BV159">
            <v>0</v>
          </cell>
          <cell r="BW159">
            <v>0</v>
          </cell>
          <cell r="BX159">
            <v>0</v>
          </cell>
          <cell r="BY159">
            <v>0</v>
          </cell>
          <cell r="BZ159">
            <v>0</v>
          </cell>
          <cell r="CA159">
            <v>0</v>
          </cell>
          <cell r="CB159">
            <v>0</v>
          </cell>
          <cell r="CC159">
            <v>0</v>
          </cell>
          <cell r="CD159" t="str">
            <v/>
          </cell>
          <cell r="CF159">
            <v>0</v>
          </cell>
          <cell r="CG159">
            <v>0</v>
          </cell>
          <cell r="CH159">
            <v>0</v>
          </cell>
          <cell r="CI159">
            <v>0</v>
          </cell>
          <cell r="CJ159">
            <v>0</v>
          </cell>
          <cell r="CK159">
            <v>0</v>
          </cell>
          <cell r="CL159">
            <v>0</v>
          </cell>
          <cell r="CM159">
            <v>0</v>
          </cell>
          <cell r="CN159" t="str">
            <v/>
          </cell>
          <cell r="CP159">
            <v>0</v>
          </cell>
          <cell r="CQ159">
            <v>0</v>
          </cell>
          <cell r="CR159">
            <v>0</v>
          </cell>
          <cell r="CS159">
            <v>0</v>
          </cell>
          <cell r="CT159">
            <v>0</v>
          </cell>
          <cell r="CU159">
            <v>0</v>
          </cell>
          <cell r="CV159">
            <v>0</v>
          </cell>
          <cell r="CW159">
            <v>0</v>
          </cell>
          <cell r="CX159" t="str">
            <v/>
          </cell>
          <cell r="CZ159">
            <v>0</v>
          </cell>
          <cell r="DA159">
            <v>0</v>
          </cell>
          <cell r="DB159">
            <v>0</v>
          </cell>
          <cell r="DC159">
            <v>0</v>
          </cell>
          <cell r="DD159">
            <v>0</v>
          </cell>
          <cell r="DE159">
            <v>0</v>
          </cell>
          <cell r="DF159">
            <v>0</v>
          </cell>
          <cell r="DG159">
            <v>0</v>
          </cell>
          <cell r="DH159" t="str">
            <v/>
          </cell>
          <cell r="DJ159">
            <v>0</v>
          </cell>
          <cell r="DK159">
            <v>0</v>
          </cell>
          <cell r="DL159">
            <v>0</v>
          </cell>
          <cell r="DM159">
            <v>0</v>
          </cell>
          <cell r="DN159">
            <v>0</v>
          </cell>
          <cell r="DO159">
            <v>0</v>
          </cell>
          <cell r="DP159">
            <v>0</v>
          </cell>
          <cell r="DQ159">
            <v>0</v>
          </cell>
          <cell r="DR159" t="str">
            <v/>
          </cell>
          <cell r="DT159">
            <v>0</v>
          </cell>
          <cell r="DU159">
            <v>0</v>
          </cell>
          <cell r="DV159">
            <v>0</v>
          </cell>
          <cell r="DW159">
            <v>0</v>
          </cell>
          <cell r="DX159">
            <v>0</v>
          </cell>
          <cell r="DY159">
            <v>0</v>
          </cell>
          <cell r="DZ159">
            <v>0</v>
          </cell>
          <cell r="EA159">
            <v>0</v>
          </cell>
          <cell r="EB159" t="str">
            <v/>
          </cell>
          <cell r="ED159">
            <v>0</v>
          </cell>
          <cell r="EE159">
            <v>0</v>
          </cell>
          <cell r="EF159">
            <v>0</v>
          </cell>
          <cell r="EG159">
            <v>0</v>
          </cell>
          <cell r="EH159">
            <v>0</v>
          </cell>
          <cell r="EI159">
            <v>0</v>
          </cell>
          <cell r="EJ159">
            <v>0</v>
          </cell>
          <cell r="EK159">
            <v>0</v>
          </cell>
          <cell r="EL159" t="str">
            <v/>
          </cell>
          <cell r="EN159">
            <v>0</v>
          </cell>
          <cell r="EO159">
            <v>0</v>
          </cell>
          <cell r="EP159">
            <v>0</v>
          </cell>
          <cell r="EQ159">
            <v>0</v>
          </cell>
          <cell r="ER159">
            <v>0</v>
          </cell>
          <cell r="ES159">
            <v>0</v>
          </cell>
          <cell r="ET159">
            <v>0</v>
          </cell>
          <cell r="EU159">
            <v>0</v>
          </cell>
          <cell r="EV159" t="str">
            <v/>
          </cell>
          <cell r="EX159">
            <v>0</v>
          </cell>
          <cell r="EY159">
            <v>0</v>
          </cell>
          <cell r="EZ159">
            <v>0</v>
          </cell>
          <cell r="FA159">
            <v>0</v>
          </cell>
          <cell r="FB159">
            <v>0</v>
          </cell>
          <cell r="FC159">
            <v>0</v>
          </cell>
          <cell r="FD159">
            <v>0</v>
          </cell>
          <cell r="FE159">
            <v>0</v>
          </cell>
          <cell r="FF159" t="str">
            <v/>
          </cell>
          <cell r="FH159">
            <v>0</v>
          </cell>
          <cell r="FI159">
            <v>0</v>
          </cell>
          <cell r="FJ159">
            <v>0</v>
          </cell>
          <cell r="FK159">
            <v>0</v>
          </cell>
          <cell r="FL159">
            <v>0</v>
          </cell>
          <cell r="FM159">
            <v>0</v>
          </cell>
          <cell r="FN159">
            <v>0</v>
          </cell>
          <cell r="FO159">
            <v>0</v>
          </cell>
          <cell r="FR159">
            <v>0</v>
          </cell>
          <cell r="FS159">
            <v>0</v>
          </cell>
          <cell r="FT159">
            <v>0</v>
          </cell>
          <cell r="FU159">
            <v>0</v>
          </cell>
          <cell r="FV159">
            <v>0</v>
          </cell>
          <cell r="FW159">
            <v>0</v>
          </cell>
          <cell r="FX159">
            <v>0</v>
          </cell>
          <cell r="FY159">
            <v>0</v>
          </cell>
          <cell r="GB159">
            <v>0</v>
          </cell>
          <cell r="GC159">
            <v>0</v>
          </cell>
          <cell r="GD159">
            <v>0</v>
          </cell>
          <cell r="GE159">
            <v>0</v>
          </cell>
          <cell r="GF159">
            <v>0</v>
          </cell>
          <cell r="GG159">
            <v>0</v>
          </cell>
          <cell r="GH159">
            <v>0</v>
          </cell>
          <cell r="GI159">
            <v>0</v>
          </cell>
          <cell r="GL159">
            <v>0</v>
          </cell>
          <cell r="GM159">
            <v>0</v>
          </cell>
          <cell r="GN159">
            <v>0</v>
          </cell>
          <cell r="GO159">
            <v>0</v>
          </cell>
          <cell r="GP159">
            <v>0</v>
          </cell>
          <cell r="GQ159">
            <v>0</v>
          </cell>
          <cell r="GR159">
            <v>0</v>
          </cell>
          <cell r="GS159">
            <v>0</v>
          </cell>
          <cell r="GU159" t="str">
            <v>Fromage Blanc Au Citron Et Aux Amandes</v>
          </cell>
        </row>
        <row r="160">
          <cell r="E160" t="str">
            <v>Fromage Blanc Framboises</v>
          </cell>
          <cell r="F160" t="str">
            <v>Ajoutez le fromage blanc dans un petit bol, versez la stevia et remuer.
Versez les framboises encore congelées sur le fromage blanc
Saupoudrez avec les amandes effilées. Attendre quelques minutes et déguster</v>
          </cell>
          <cell r="H160">
            <v>214.6</v>
          </cell>
          <cell r="I160">
            <v>23.6</v>
          </cell>
          <cell r="J160">
            <v>8.0950000000000006</v>
          </cell>
          <cell r="K160">
            <v>11.450000000000001</v>
          </cell>
          <cell r="L160" t="str">
            <v>Séré Maigre</v>
          </cell>
          <cell r="M160">
            <v>200</v>
          </cell>
          <cell r="N160">
            <v>110</v>
          </cell>
          <cell r="O160">
            <v>20</v>
          </cell>
          <cell r="P160">
            <v>0.4</v>
          </cell>
          <cell r="Q160">
            <v>8.4</v>
          </cell>
          <cell r="R160">
            <v>55</v>
          </cell>
          <cell r="S160">
            <v>10</v>
          </cell>
          <cell r="T160">
            <v>0.2</v>
          </cell>
          <cell r="U160">
            <v>4.2</v>
          </cell>
          <cell r="V160" t="str">
            <v>Stevia</v>
          </cell>
          <cell r="W160">
            <v>5</v>
          </cell>
          <cell r="X160">
            <v>0</v>
          </cell>
          <cell r="Y160">
            <v>0</v>
          </cell>
          <cell r="Z160">
            <v>0</v>
          </cell>
          <cell r="AA160">
            <v>0</v>
          </cell>
          <cell r="AB160">
            <v>0</v>
          </cell>
          <cell r="AC160">
            <v>0</v>
          </cell>
          <cell r="AD160">
            <v>0</v>
          </cell>
          <cell r="AE160">
            <v>0</v>
          </cell>
          <cell r="AF160" t="str">
            <v>Framboise</v>
          </cell>
          <cell r="AG160">
            <v>35</v>
          </cell>
          <cell r="AH160">
            <v>18.2</v>
          </cell>
          <cell r="AI160">
            <v>0.42</v>
          </cell>
          <cell r="AJ160">
            <v>0.21</v>
          </cell>
          <cell r="AK160">
            <v>2.4500000000000002</v>
          </cell>
          <cell r="AL160">
            <v>52</v>
          </cell>
          <cell r="AM160">
            <v>1.2</v>
          </cell>
          <cell r="AN160">
            <v>0.6</v>
          </cell>
          <cell r="AO160">
            <v>7</v>
          </cell>
          <cell r="AP160" t="str">
            <v>Amande</v>
          </cell>
          <cell r="AQ160">
            <v>15</v>
          </cell>
          <cell r="AR160">
            <v>86.4</v>
          </cell>
          <cell r="AS160">
            <v>3.18</v>
          </cell>
          <cell r="AT160">
            <v>7.4850000000000003</v>
          </cell>
          <cell r="AU160">
            <v>0.6</v>
          </cell>
          <cell r="AV160">
            <v>576</v>
          </cell>
          <cell r="AW160">
            <v>21.2</v>
          </cell>
          <cell r="AX160">
            <v>49.9</v>
          </cell>
          <cell r="AY160">
            <v>4</v>
          </cell>
          <cell r="AZ160" t="str">
            <v/>
          </cell>
          <cell r="BB160">
            <v>0</v>
          </cell>
          <cell r="BC160">
            <v>0</v>
          </cell>
          <cell r="BD160">
            <v>0</v>
          </cell>
          <cell r="BE160">
            <v>0</v>
          </cell>
          <cell r="BF160">
            <v>0</v>
          </cell>
          <cell r="BG160">
            <v>0</v>
          </cell>
          <cell r="BH160">
            <v>0</v>
          </cell>
          <cell r="BI160">
            <v>0</v>
          </cell>
          <cell r="BJ160" t="str">
            <v/>
          </cell>
          <cell r="BL160">
            <v>0</v>
          </cell>
          <cell r="BM160">
            <v>0</v>
          </cell>
          <cell r="BN160">
            <v>0</v>
          </cell>
          <cell r="BO160">
            <v>0</v>
          </cell>
          <cell r="BP160">
            <v>0</v>
          </cell>
          <cell r="BQ160">
            <v>0</v>
          </cell>
          <cell r="BR160">
            <v>0</v>
          </cell>
          <cell r="BS160">
            <v>0</v>
          </cell>
          <cell r="BT160" t="str">
            <v/>
          </cell>
          <cell r="BV160">
            <v>0</v>
          </cell>
          <cell r="BW160">
            <v>0</v>
          </cell>
          <cell r="BX160">
            <v>0</v>
          </cell>
          <cell r="BY160">
            <v>0</v>
          </cell>
          <cell r="BZ160">
            <v>0</v>
          </cell>
          <cell r="CA160">
            <v>0</v>
          </cell>
          <cell r="CB160">
            <v>0</v>
          </cell>
          <cell r="CC160">
            <v>0</v>
          </cell>
          <cell r="CD160" t="str">
            <v/>
          </cell>
          <cell r="CF160">
            <v>0</v>
          </cell>
          <cell r="CG160">
            <v>0</v>
          </cell>
          <cell r="CH160">
            <v>0</v>
          </cell>
          <cell r="CI160">
            <v>0</v>
          </cell>
          <cell r="CJ160">
            <v>0</v>
          </cell>
          <cell r="CK160">
            <v>0</v>
          </cell>
          <cell r="CL160">
            <v>0</v>
          </cell>
          <cell r="CM160">
            <v>0</v>
          </cell>
          <cell r="CN160" t="str">
            <v/>
          </cell>
          <cell r="CP160">
            <v>0</v>
          </cell>
          <cell r="CQ160">
            <v>0</v>
          </cell>
          <cell r="CR160">
            <v>0</v>
          </cell>
          <cell r="CS160">
            <v>0</v>
          </cell>
          <cell r="CT160">
            <v>0</v>
          </cell>
          <cell r="CU160">
            <v>0</v>
          </cell>
          <cell r="CV160">
            <v>0</v>
          </cell>
          <cell r="CW160">
            <v>0</v>
          </cell>
          <cell r="CX160" t="str">
            <v/>
          </cell>
          <cell r="CZ160">
            <v>0</v>
          </cell>
          <cell r="DA160">
            <v>0</v>
          </cell>
          <cell r="DB160">
            <v>0</v>
          </cell>
          <cell r="DC160">
            <v>0</v>
          </cell>
          <cell r="DD160">
            <v>0</v>
          </cell>
          <cell r="DE160">
            <v>0</v>
          </cell>
          <cell r="DF160">
            <v>0</v>
          </cell>
          <cell r="DG160">
            <v>0</v>
          </cell>
          <cell r="DH160" t="str">
            <v/>
          </cell>
          <cell r="DJ160">
            <v>0</v>
          </cell>
          <cell r="DK160">
            <v>0</v>
          </cell>
          <cell r="DL160">
            <v>0</v>
          </cell>
          <cell r="DM160">
            <v>0</v>
          </cell>
          <cell r="DN160">
            <v>0</v>
          </cell>
          <cell r="DO160">
            <v>0</v>
          </cell>
          <cell r="DP160">
            <v>0</v>
          </cell>
          <cell r="DQ160">
            <v>0</v>
          </cell>
          <cell r="DR160" t="str">
            <v/>
          </cell>
          <cell r="DT160">
            <v>0</v>
          </cell>
          <cell r="DU160">
            <v>0</v>
          </cell>
          <cell r="DV160">
            <v>0</v>
          </cell>
          <cell r="DW160">
            <v>0</v>
          </cell>
          <cell r="DX160">
            <v>0</v>
          </cell>
          <cell r="DY160">
            <v>0</v>
          </cell>
          <cell r="DZ160">
            <v>0</v>
          </cell>
          <cell r="EA160">
            <v>0</v>
          </cell>
          <cell r="EB160" t="str">
            <v/>
          </cell>
          <cell r="ED160">
            <v>0</v>
          </cell>
          <cell r="EE160">
            <v>0</v>
          </cell>
          <cell r="EF160">
            <v>0</v>
          </cell>
          <cell r="EG160">
            <v>0</v>
          </cell>
          <cell r="EH160">
            <v>0</v>
          </cell>
          <cell r="EI160">
            <v>0</v>
          </cell>
          <cell r="EJ160">
            <v>0</v>
          </cell>
          <cell r="EK160">
            <v>0</v>
          </cell>
          <cell r="EL160" t="str">
            <v/>
          </cell>
          <cell r="EN160">
            <v>0</v>
          </cell>
          <cell r="EO160">
            <v>0</v>
          </cell>
          <cell r="EP160">
            <v>0</v>
          </cell>
          <cell r="EQ160">
            <v>0</v>
          </cell>
          <cell r="ER160">
            <v>0</v>
          </cell>
          <cell r="ES160">
            <v>0</v>
          </cell>
          <cell r="ET160">
            <v>0</v>
          </cell>
          <cell r="EU160">
            <v>0</v>
          </cell>
          <cell r="EV160" t="str">
            <v/>
          </cell>
          <cell r="EX160">
            <v>0</v>
          </cell>
          <cell r="EY160">
            <v>0</v>
          </cell>
          <cell r="EZ160">
            <v>0</v>
          </cell>
          <cell r="FA160">
            <v>0</v>
          </cell>
          <cell r="FB160">
            <v>0</v>
          </cell>
          <cell r="FC160">
            <v>0</v>
          </cell>
          <cell r="FD160">
            <v>0</v>
          </cell>
          <cell r="FE160">
            <v>0</v>
          </cell>
          <cell r="FF160" t="str">
            <v/>
          </cell>
          <cell r="FH160">
            <v>0</v>
          </cell>
          <cell r="FI160">
            <v>0</v>
          </cell>
          <cell r="FJ160">
            <v>0</v>
          </cell>
          <cell r="FK160">
            <v>0</v>
          </cell>
          <cell r="FL160">
            <v>0</v>
          </cell>
          <cell r="FM160">
            <v>0</v>
          </cell>
          <cell r="FN160">
            <v>0</v>
          </cell>
          <cell r="FO160">
            <v>0</v>
          </cell>
          <cell r="FR160">
            <v>0</v>
          </cell>
          <cell r="FS160">
            <v>0</v>
          </cell>
          <cell r="FT160">
            <v>0</v>
          </cell>
          <cell r="FU160">
            <v>0</v>
          </cell>
          <cell r="FV160">
            <v>0</v>
          </cell>
          <cell r="FW160">
            <v>0</v>
          </cell>
          <cell r="FX160">
            <v>0</v>
          </cell>
          <cell r="FY160">
            <v>0</v>
          </cell>
          <cell r="GB160">
            <v>0</v>
          </cell>
          <cell r="GC160">
            <v>0</v>
          </cell>
          <cell r="GD160">
            <v>0</v>
          </cell>
          <cell r="GE160">
            <v>0</v>
          </cell>
          <cell r="GF160">
            <v>0</v>
          </cell>
          <cell r="GG160">
            <v>0</v>
          </cell>
          <cell r="GH160">
            <v>0</v>
          </cell>
          <cell r="GI160">
            <v>0</v>
          </cell>
          <cell r="GL160">
            <v>0</v>
          </cell>
          <cell r="GM160">
            <v>0</v>
          </cell>
          <cell r="GN160">
            <v>0</v>
          </cell>
          <cell r="GO160">
            <v>0</v>
          </cell>
          <cell r="GP160">
            <v>0</v>
          </cell>
          <cell r="GQ160">
            <v>0</v>
          </cell>
          <cell r="GR160">
            <v>0</v>
          </cell>
          <cell r="GS160">
            <v>0</v>
          </cell>
          <cell r="GU160" t="str">
            <v>Fromage Blanc Framboises</v>
          </cell>
        </row>
        <row r="161">
          <cell r="E161" t="str">
            <v xml:space="preserve">Fromage Blanc Tonus </v>
          </cell>
          <cell r="F161" t="str">
            <v xml:space="preserve">Dresser le fromage blanc dans un bol
Y répartir la banane et tous les ingrédients, cacao en poudre compris, faire couler le miel par-dessus. </v>
          </cell>
          <cell r="H161">
            <v>374.9</v>
          </cell>
          <cell r="I161">
            <v>21.750000000000004</v>
          </cell>
          <cell r="J161">
            <v>7.4200000000000008</v>
          </cell>
          <cell r="K161">
            <v>54.94</v>
          </cell>
          <cell r="L161" t="str">
            <v>Blanc Battu</v>
          </cell>
          <cell r="M161">
            <v>200</v>
          </cell>
          <cell r="N161">
            <v>86</v>
          </cell>
          <cell r="O161">
            <v>15.2</v>
          </cell>
          <cell r="P161">
            <v>0.2</v>
          </cell>
          <cell r="Q161">
            <v>5.8</v>
          </cell>
          <cell r="R161">
            <v>43</v>
          </cell>
          <cell r="S161">
            <v>7.6</v>
          </cell>
          <cell r="T161">
            <v>0.1</v>
          </cell>
          <cell r="U161">
            <v>2.9</v>
          </cell>
          <cell r="V161" t="str">
            <v>Banane</v>
          </cell>
          <cell r="W161">
            <v>100</v>
          </cell>
          <cell r="X161">
            <v>95</v>
          </cell>
          <cell r="Y161">
            <v>1.1000000000000001</v>
          </cell>
          <cell r="Z161">
            <v>0.3</v>
          </cell>
          <cell r="AA161">
            <v>21</v>
          </cell>
          <cell r="AB161">
            <v>95</v>
          </cell>
          <cell r="AC161">
            <v>1.1000000000000001</v>
          </cell>
          <cell r="AD161">
            <v>0.3</v>
          </cell>
          <cell r="AE161">
            <v>21</v>
          </cell>
          <cell r="AF161" t="str">
            <v>Framboise</v>
          </cell>
          <cell r="AG161">
            <v>100</v>
          </cell>
          <cell r="AH161">
            <v>52</v>
          </cell>
          <cell r="AI161">
            <v>1.2</v>
          </cell>
          <cell r="AJ161">
            <v>0.6</v>
          </cell>
          <cell r="AK161">
            <v>7</v>
          </cell>
          <cell r="AL161">
            <v>52</v>
          </cell>
          <cell r="AM161">
            <v>1.2</v>
          </cell>
          <cell r="AN161">
            <v>0.6</v>
          </cell>
          <cell r="AO161">
            <v>7</v>
          </cell>
          <cell r="AP161" t="str">
            <v xml:space="preserve">Flocons D’Avoine </v>
          </cell>
          <cell r="AQ161">
            <v>10</v>
          </cell>
          <cell r="AR161">
            <v>37.200000000000003</v>
          </cell>
          <cell r="AS161">
            <v>1.35</v>
          </cell>
          <cell r="AT161">
            <v>0.75</v>
          </cell>
          <cell r="AU161">
            <v>5.75</v>
          </cell>
          <cell r="AV161">
            <v>372</v>
          </cell>
          <cell r="AW161">
            <v>13.5</v>
          </cell>
          <cell r="AX161">
            <v>7.5</v>
          </cell>
          <cell r="AY161">
            <v>57.5</v>
          </cell>
          <cell r="AZ161" t="str">
            <v>Noix De Coco</v>
          </cell>
          <cell r="BA161">
            <v>10</v>
          </cell>
          <cell r="BB161">
            <v>49.7</v>
          </cell>
          <cell r="BC161">
            <v>0.89</v>
          </cell>
          <cell r="BD161">
            <v>4.2</v>
          </cell>
          <cell r="BE161">
            <v>1.6</v>
          </cell>
          <cell r="BF161">
            <v>497</v>
          </cell>
          <cell r="BG161">
            <v>8.9</v>
          </cell>
          <cell r="BH161">
            <v>42</v>
          </cell>
          <cell r="BI161">
            <v>16</v>
          </cell>
          <cell r="BJ161" t="str">
            <v>Cacao Maigre</v>
          </cell>
          <cell r="BK161">
            <v>10</v>
          </cell>
          <cell r="BL161">
            <v>22.8</v>
          </cell>
          <cell r="BM161">
            <v>1.96</v>
          </cell>
          <cell r="BN161">
            <v>1.37</v>
          </cell>
          <cell r="BO161">
            <v>5.79</v>
          </cell>
          <cell r="BP161">
            <v>228</v>
          </cell>
          <cell r="BQ161">
            <v>19.600000000000001</v>
          </cell>
          <cell r="BR161">
            <v>13.7</v>
          </cell>
          <cell r="BS161">
            <v>57.9</v>
          </cell>
          <cell r="BT161" t="str">
            <v>Miel</v>
          </cell>
          <cell r="BU161">
            <v>10</v>
          </cell>
          <cell r="BV161">
            <v>32.200000000000003</v>
          </cell>
          <cell r="BW161">
            <v>0.05</v>
          </cell>
          <cell r="BX161">
            <v>0</v>
          </cell>
          <cell r="BY161">
            <v>8</v>
          </cell>
          <cell r="BZ161">
            <v>322</v>
          </cell>
          <cell r="CA161">
            <v>0.5</v>
          </cell>
          <cell r="CB161">
            <v>0</v>
          </cell>
          <cell r="CC161">
            <v>80</v>
          </cell>
          <cell r="CD161" t="str">
            <v/>
          </cell>
          <cell r="CF161">
            <v>0</v>
          </cell>
          <cell r="CG161">
            <v>0</v>
          </cell>
          <cell r="CH161">
            <v>0</v>
          </cell>
          <cell r="CI161">
            <v>0</v>
          </cell>
          <cell r="CJ161">
            <v>0</v>
          </cell>
          <cell r="CK161">
            <v>0</v>
          </cell>
          <cell r="CL161">
            <v>0</v>
          </cell>
          <cell r="CM161">
            <v>0</v>
          </cell>
          <cell r="CN161" t="str">
            <v/>
          </cell>
          <cell r="CP161">
            <v>0</v>
          </cell>
          <cell r="CQ161">
            <v>0</v>
          </cell>
          <cell r="CR161">
            <v>0</v>
          </cell>
          <cell r="CS161">
            <v>0</v>
          </cell>
          <cell r="CT161">
            <v>0</v>
          </cell>
          <cell r="CU161">
            <v>0</v>
          </cell>
          <cell r="CV161">
            <v>0</v>
          </cell>
          <cell r="CW161">
            <v>0</v>
          </cell>
          <cell r="CX161" t="str">
            <v/>
          </cell>
          <cell r="CZ161">
            <v>0</v>
          </cell>
          <cell r="DA161">
            <v>0</v>
          </cell>
          <cell r="DB161">
            <v>0</v>
          </cell>
          <cell r="DC161">
            <v>0</v>
          </cell>
          <cell r="DD161">
            <v>0</v>
          </cell>
          <cell r="DE161">
            <v>0</v>
          </cell>
          <cell r="DF161">
            <v>0</v>
          </cell>
          <cell r="DG161">
            <v>0</v>
          </cell>
          <cell r="DH161" t="str">
            <v/>
          </cell>
          <cell r="DJ161">
            <v>0</v>
          </cell>
          <cell r="DK161">
            <v>0</v>
          </cell>
          <cell r="DL161">
            <v>0</v>
          </cell>
          <cell r="DM161">
            <v>0</v>
          </cell>
          <cell r="DN161">
            <v>0</v>
          </cell>
          <cell r="DO161">
            <v>0</v>
          </cell>
          <cell r="DP161">
            <v>0</v>
          </cell>
          <cell r="DQ161">
            <v>0</v>
          </cell>
          <cell r="DR161" t="str">
            <v/>
          </cell>
          <cell r="DT161">
            <v>0</v>
          </cell>
          <cell r="DU161">
            <v>0</v>
          </cell>
          <cell r="DV161">
            <v>0</v>
          </cell>
          <cell r="DW161">
            <v>0</v>
          </cell>
          <cell r="DX161">
            <v>0</v>
          </cell>
          <cell r="DY161">
            <v>0</v>
          </cell>
          <cell r="DZ161">
            <v>0</v>
          </cell>
          <cell r="EA161">
            <v>0</v>
          </cell>
          <cell r="EB161" t="str">
            <v/>
          </cell>
          <cell r="ED161">
            <v>0</v>
          </cell>
          <cell r="EE161">
            <v>0</v>
          </cell>
          <cell r="EF161">
            <v>0</v>
          </cell>
          <cell r="EG161">
            <v>0</v>
          </cell>
          <cell r="EH161">
            <v>0</v>
          </cell>
          <cell r="EI161">
            <v>0</v>
          </cell>
          <cell r="EJ161">
            <v>0</v>
          </cell>
          <cell r="EK161">
            <v>0</v>
          </cell>
          <cell r="EL161" t="str">
            <v/>
          </cell>
          <cell r="EN161">
            <v>0</v>
          </cell>
          <cell r="EO161">
            <v>0</v>
          </cell>
          <cell r="EP161">
            <v>0</v>
          </cell>
          <cell r="EQ161">
            <v>0</v>
          </cell>
          <cell r="ER161">
            <v>0</v>
          </cell>
          <cell r="ES161">
            <v>0</v>
          </cell>
          <cell r="ET161">
            <v>0</v>
          </cell>
          <cell r="EU161">
            <v>0</v>
          </cell>
          <cell r="EV161" t="str">
            <v/>
          </cell>
          <cell r="EX161">
            <v>0</v>
          </cell>
          <cell r="EY161">
            <v>0</v>
          </cell>
          <cell r="EZ161">
            <v>0</v>
          </cell>
          <cell r="FA161">
            <v>0</v>
          </cell>
          <cell r="FB161">
            <v>0</v>
          </cell>
          <cell r="FC161">
            <v>0</v>
          </cell>
          <cell r="FD161">
            <v>0</v>
          </cell>
          <cell r="FE161">
            <v>0</v>
          </cell>
          <cell r="FF161" t="str">
            <v/>
          </cell>
          <cell r="FH161">
            <v>0</v>
          </cell>
          <cell r="FI161">
            <v>0</v>
          </cell>
          <cell r="FJ161">
            <v>0</v>
          </cell>
          <cell r="FK161">
            <v>0</v>
          </cell>
          <cell r="FL161">
            <v>0</v>
          </cell>
          <cell r="FM161">
            <v>0</v>
          </cell>
          <cell r="FN161">
            <v>0</v>
          </cell>
          <cell r="FO161">
            <v>0</v>
          </cell>
          <cell r="FR161">
            <v>0</v>
          </cell>
          <cell r="FS161">
            <v>0</v>
          </cell>
          <cell r="FT161">
            <v>0</v>
          </cell>
          <cell r="FU161">
            <v>0</v>
          </cell>
          <cell r="FV161">
            <v>0</v>
          </cell>
          <cell r="FW161">
            <v>0</v>
          </cell>
          <cell r="FX161">
            <v>0</v>
          </cell>
          <cell r="FY161">
            <v>0</v>
          </cell>
          <cell r="GB161">
            <v>0</v>
          </cell>
          <cell r="GC161">
            <v>0</v>
          </cell>
          <cell r="GD161">
            <v>0</v>
          </cell>
          <cell r="GE161">
            <v>0</v>
          </cell>
          <cell r="GF161">
            <v>0</v>
          </cell>
          <cell r="GG161">
            <v>0</v>
          </cell>
          <cell r="GH161">
            <v>0</v>
          </cell>
          <cell r="GI161">
            <v>0</v>
          </cell>
          <cell r="GL161">
            <v>0</v>
          </cell>
          <cell r="GM161">
            <v>0</v>
          </cell>
          <cell r="GN161">
            <v>0</v>
          </cell>
          <cell r="GO161">
            <v>0</v>
          </cell>
          <cell r="GP161">
            <v>0</v>
          </cell>
          <cell r="GQ161">
            <v>0</v>
          </cell>
          <cell r="GR161">
            <v>0</v>
          </cell>
          <cell r="GS161">
            <v>0</v>
          </cell>
          <cell r="GU161" t="str">
            <v xml:space="preserve">Fromage Blanc Tonus </v>
          </cell>
        </row>
        <row r="162">
          <cell r="E162" t="str">
            <v>Fruits &amp; Bretzel</v>
          </cell>
          <cell r="F162" t="str">
            <v>Pas de recettes</v>
          </cell>
          <cell r="H162">
            <v>212.05</v>
          </cell>
          <cell r="I162">
            <v>14.61</v>
          </cell>
          <cell r="J162">
            <v>3.4299999999999997</v>
          </cell>
          <cell r="K162">
            <v>26.849999999999998</v>
          </cell>
          <cell r="L162" t="str">
            <v>Pomme</v>
          </cell>
          <cell r="M162">
            <v>100</v>
          </cell>
          <cell r="N162">
            <v>55</v>
          </cell>
          <cell r="O162">
            <v>0.3</v>
          </cell>
          <cell r="P162">
            <v>0.3</v>
          </cell>
          <cell r="Q162">
            <v>11.7</v>
          </cell>
          <cell r="R162">
            <v>55</v>
          </cell>
          <cell r="S162">
            <v>0.3</v>
          </cell>
          <cell r="T162">
            <v>0.3</v>
          </cell>
          <cell r="U162">
            <v>11.7</v>
          </cell>
          <cell r="V162" t="str">
            <v>Cannelle</v>
          </cell>
          <cell r="W162">
            <v>5</v>
          </cell>
          <cell r="X162">
            <v>14.85</v>
          </cell>
          <cell r="Y162">
            <v>0.19</v>
          </cell>
          <cell r="Z162">
            <v>0.05</v>
          </cell>
          <cell r="AA162">
            <v>1.36</v>
          </cell>
          <cell r="AB162">
            <v>297</v>
          </cell>
          <cell r="AC162">
            <v>3.8</v>
          </cell>
          <cell r="AD162">
            <v>1</v>
          </cell>
          <cell r="AE162">
            <v>27.2</v>
          </cell>
          <cell r="AF162" t="str">
            <v>Pretzel Chiefs</v>
          </cell>
          <cell r="AG162">
            <v>30</v>
          </cell>
          <cell r="AH162">
            <v>122.7</v>
          </cell>
          <cell r="AI162">
            <v>10.62</v>
          </cell>
          <cell r="AJ162">
            <v>3.03</v>
          </cell>
          <cell r="AK162">
            <v>12.54</v>
          </cell>
          <cell r="AL162">
            <v>409</v>
          </cell>
          <cell r="AM162">
            <v>35.4</v>
          </cell>
          <cell r="AN162">
            <v>10.1</v>
          </cell>
          <cell r="AO162">
            <v>41.8</v>
          </cell>
          <cell r="AP162" t="str">
            <v>Lait Protéiné</v>
          </cell>
          <cell r="AQ162">
            <v>50</v>
          </cell>
          <cell r="AR162">
            <v>19.5</v>
          </cell>
          <cell r="AS162">
            <v>3.5</v>
          </cell>
          <cell r="AT162">
            <v>0.05</v>
          </cell>
          <cell r="AU162">
            <v>1.25</v>
          </cell>
          <cell r="AV162">
            <v>39</v>
          </cell>
          <cell r="AW162">
            <v>7</v>
          </cell>
          <cell r="AX162">
            <v>0.1</v>
          </cell>
          <cell r="AY162">
            <v>2.5</v>
          </cell>
          <cell r="AZ162" t="str">
            <v/>
          </cell>
          <cell r="BB162">
            <v>0</v>
          </cell>
          <cell r="BC162">
            <v>0</v>
          </cell>
          <cell r="BD162">
            <v>0</v>
          </cell>
          <cell r="BE162">
            <v>0</v>
          </cell>
          <cell r="BF162">
            <v>0</v>
          </cell>
          <cell r="BG162">
            <v>0</v>
          </cell>
          <cell r="BH162">
            <v>0</v>
          </cell>
          <cell r="BI162">
            <v>0</v>
          </cell>
          <cell r="BJ162" t="str">
            <v/>
          </cell>
          <cell r="BL162">
            <v>0</v>
          </cell>
          <cell r="BM162">
            <v>0</v>
          </cell>
          <cell r="BN162">
            <v>0</v>
          </cell>
          <cell r="BO162">
            <v>0</v>
          </cell>
          <cell r="BP162">
            <v>0</v>
          </cell>
          <cell r="BQ162">
            <v>0</v>
          </cell>
          <cell r="BR162">
            <v>0</v>
          </cell>
          <cell r="BS162">
            <v>0</v>
          </cell>
          <cell r="BT162" t="str">
            <v/>
          </cell>
          <cell r="BV162">
            <v>0</v>
          </cell>
          <cell r="BW162">
            <v>0</v>
          </cell>
          <cell r="BX162">
            <v>0</v>
          </cell>
          <cell r="BY162">
            <v>0</v>
          </cell>
          <cell r="BZ162">
            <v>0</v>
          </cell>
          <cell r="CA162">
            <v>0</v>
          </cell>
          <cell r="CB162">
            <v>0</v>
          </cell>
          <cell r="CC162">
            <v>0</v>
          </cell>
          <cell r="CD162" t="str">
            <v/>
          </cell>
          <cell r="CF162">
            <v>0</v>
          </cell>
          <cell r="CG162">
            <v>0</v>
          </cell>
          <cell r="CH162">
            <v>0</v>
          </cell>
          <cell r="CI162">
            <v>0</v>
          </cell>
          <cell r="CJ162">
            <v>0</v>
          </cell>
          <cell r="CK162">
            <v>0</v>
          </cell>
          <cell r="CL162">
            <v>0</v>
          </cell>
          <cell r="CM162">
            <v>0</v>
          </cell>
          <cell r="CN162" t="str">
            <v/>
          </cell>
          <cell r="CP162">
            <v>0</v>
          </cell>
          <cell r="CQ162">
            <v>0</v>
          </cell>
          <cell r="CR162">
            <v>0</v>
          </cell>
          <cell r="CS162">
            <v>0</v>
          </cell>
          <cell r="CT162">
            <v>0</v>
          </cell>
          <cell r="CU162">
            <v>0</v>
          </cell>
          <cell r="CV162">
            <v>0</v>
          </cell>
          <cell r="CW162">
            <v>0</v>
          </cell>
          <cell r="CX162" t="str">
            <v/>
          </cell>
          <cell r="CZ162">
            <v>0</v>
          </cell>
          <cell r="DA162">
            <v>0</v>
          </cell>
          <cell r="DB162">
            <v>0</v>
          </cell>
          <cell r="DC162">
            <v>0</v>
          </cell>
          <cell r="DD162">
            <v>0</v>
          </cell>
          <cell r="DE162">
            <v>0</v>
          </cell>
          <cell r="DF162">
            <v>0</v>
          </cell>
          <cell r="DG162">
            <v>0</v>
          </cell>
          <cell r="DH162" t="str">
            <v/>
          </cell>
          <cell r="DJ162">
            <v>0</v>
          </cell>
          <cell r="DK162">
            <v>0</v>
          </cell>
          <cell r="DL162">
            <v>0</v>
          </cell>
          <cell r="DM162">
            <v>0</v>
          </cell>
          <cell r="DN162">
            <v>0</v>
          </cell>
          <cell r="DO162">
            <v>0</v>
          </cell>
          <cell r="DP162">
            <v>0</v>
          </cell>
          <cell r="DQ162">
            <v>0</v>
          </cell>
          <cell r="DR162" t="str">
            <v/>
          </cell>
          <cell r="DT162">
            <v>0</v>
          </cell>
          <cell r="DU162">
            <v>0</v>
          </cell>
          <cell r="DV162">
            <v>0</v>
          </cell>
          <cell r="DW162">
            <v>0</v>
          </cell>
          <cell r="DX162">
            <v>0</v>
          </cell>
          <cell r="DY162">
            <v>0</v>
          </cell>
          <cell r="DZ162">
            <v>0</v>
          </cell>
          <cell r="EA162">
            <v>0</v>
          </cell>
          <cell r="EB162" t="str">
            <v/>
          </cell>
          <cell r="ED162">
            <v>0</v>
          </cell>
          <cell r="EE162">
            <v>0</v>
          </cell>
          <cell r="EF162">
            <v>0</v>
          </cell>
          <cell r="EG162">
            <v>0</v>
          </cell>
          <cell r="EH162">
            <v>0</v>
          </cell>
          <cell r="EI162">
            <v>0</v>
          </cell>
          <cell r="EJ162">
            <v>0</v>
          </cell>
          <cell r="EK162">
            <v>0</v>
          </cell>
          <cell r="EL162" t="str">
            <v/>
          </cell>
          <cell r="EN162">
            <v>0</v>
          </cell>
          <cell r="EO162">
            <v>0</v>
          </cell>
          <cell r="EP162">
            <v>0</v>
          </cell>
          <cell r="EQ162">
            <v>0</v>
          </cell>
          <cell r="ER162">
            <v>0</v>
          </cell>
          <cell r="ES162">
            <v>0</v>
          </cell>
          <cell r="ET162">
            <v>0</v>
          </cell>
          <cell r="EU162">
            <v>0</v>
          </cell>
          <cell r="EV162" t="str">
            <v/>
          </cell>
          <cell r="EX162">
            <v>0</v>
          </cell>
          <cell r="EY162">
            <v>0</v>
          </cell>
          <cell r="EZ162">
            <v>0</v>
          </cell>
          <cell r="FA162">
            <v>0</v>
          </cell>
          <cell r="FB162">
            <v>0</v>
          </cell>
          <cell r="FC162">
            <v>0</v>
          </cell>
          <cell r="FD162">
            <v>0</v>
          </cell>
          <cell r="FE162">
            <v>0</v>
          </cell>
          <cell r="FF162" t="str">
            <v/>
          </cell>
          <cell r="FH162">
            <v>0</v>
          </cell>
          <cell r="FI162">
            <v>0</v>
          </cell>
          <cell r="FJ162">
            <v>0</v>
          </cell>
          <cell r="FK162">
            <v>0</v>
          </cell>
          <cell r="FL162">
            <v>0</v>
          </cell>
          <cell r="FM162">
            <v>0</v>
          </cell>
          <cell r="FN162">
            <v>0</v>
          </cell>
          <cell r="FO162">
            <v>0</v>
          </cell>
          <cell r="FR162">
            <v>0</v>
          </cell>
          <cell r="FS162">
            <v>0</v>
          </cell>
          <cell r="FT162">
            <v>0</v>
          </cell>
          <cell r="FU162">
            <v>0</v>
          </cell>
          <cell r="FV162">
            <v>0</v>
          </cell>
          <cell r="FW162">
            <v>0</v>
          </cell>
          <cell r="FX162">
            <v>0</v>
          </cell>
          <cell r="FY162">
            <v>0</v>
          </cell>
          <cell r="GB162">
            <v>0</v>
          </cell>
          <cell r="GC162">
            <v>0</v>
          </cell>
          <cell r="GD162">
            <v>0</v>
          </cell>
          <cell r="GE162">
            <v>0</v>
          </cell>
          <cell r="GF162">
            <v>0</v>
          </cell>
          <cell r="GG162">
            <v>0</v>
          </cell>
          <cell r="GH162">
            <v>0</v>
          </cell>
          <cell r="GI162">
            <v>0</v>
          </cell>
          <cell r="GL162">
            <v>0</v>
          </cell>
          <cell r="GM162">
            <v>0</v>
          </cell>
          <cell r="GN162">
            <v>0</v>
          </cell>
          <cell r="GO162">
            <v>0</v>
          </cell>
          <cell r="GP162">
            <v>0</v>
          </cell>
          <cell r="GQ162">
            <v>0</v>
          </cell>
          <cell r="GR162">
            <v>0</v>
          </cell>
          <cell r="GS162">
            <v>0</v>
          </cell>
          <cell r="GU162" t="str">
            <v>Fruits &amp; Bretzel</v>
          </cell>
        </row>
        <row r="163">
          <cell r="E163" t="str">
            <v>Fruits &amp; Séré</v>
          </cell>
          <cell r="F163" t="str">
            <v>Pas de recettes</v>
          </cell>
          <cell r="H163">
            <v>147.6</v>
          </cell>
          <cell r="I163">
            <v>20.56</v>
          </cell>
          <cell r="J163">
            <v>0.56000000000000005</v>
          </cell>
          <cell r="K163">
            <v>16.399999999999999</v>
          </cell>
          <cell r="L163" t="str">
            <v>Séré Maigre</v>
          </cell>
          <cell r="M163">
            <v>200</v>
          </cell>
          <cell r="N163">
            <v>110</v>
          </cell>
          <cell r="O163">
            <v>20</v>
          </cell>
          <cell r="P163">
            <v>0.4</v>
          </cell>
          <cell r="Q163">
            <v>8.4</v>
          </cell>
          <cell r="R163">
            <v>55</v>
          </cell>
          <cell r="S163">
            <v>10</v>
          </cell>
          <cell r="T163">
            <v>0.2</v>
          </cell>
          <cell r="U163">
            <v>4.2</v>
          </cell>
          <cell r="V163" t="str">
            <v>Mandarine</v>
          </cell>
          <cell r="W163">
            <v>80</v>
          </cell>
          <cell r="X163">
            <v>37.6</v>
          </cell>
          <cell r="Y163">
            <v>0.56000000000000005</v>
          </cell>
          <cell r="Z163">
            <v>0.16</v>
          </cell>
          <cell r="AA163">
            <v>8</v>
          </cell>
          <cell r="AB163">
            <v>47</v>
          </cell>
          <cell r="AC163">
            <v>0.7</v>
          </cell>
          <cell r="AD163">
            <v>0.2</v>
          </cell>
          <cell r="AE163">
            <v>10</v>
          </cell>
          <cell r="AF163" t="str">
            <v/>
          </cell>
          <cell r="AH163">
            <v>0</v>
          </cell>
          <cell r="AI163">
            <v>0</v>
          </cell>
          <cell r="AJ163">
            <v>0</v>
          </cell>
          <cell r="AK163">
            <v>0</v>
          </cell>
          <cell r="AL163">
            <v>0</v>
          </cell>
          <cell r="AM163">
            <v>0</v>
          </cell>
          <cell r="AN163">
            <v>0</v>
          </cell>
          <cell r="AO163">
            <v>0</v>
          </cell>
          <cell r="AP163" t="str">
            <v/>
          </cell>
          <cell r="AR163">
            <v>0</v>
          </cell>
          <cell r="AS163">
            <v>0</v>
          </cell>
          <cell r="AT163">
            <v>0</v>
          </cell>
          <cell r="AU163">
            <v>0</v>
          </cell>
          <cell r="AV163">
            <v>0</v>
          </cell>
          <cell r="AW163">
            <v>0</v>
          </cell>
          <cell r="AX163">
            <v>0</v>
          </cell>
          <cell r="AY163">
            <v>0</v>
          </cell>
          <cell r="AZ163" t="str">
            <v/>
          </cell>
          <cell r="BB163">
            <v>0</v>
          </cell>
          <cell r="BC163">
            <v>0</v>
          </cell>
          <cell r="BD163">
            <v>0</v>
          </cell>
          <cell r="BE163">
            <v>0</v>
          </cell>
          <cell r="BF163">
            <v>0</v>
          </cell>
          <cell r="BG163">
            <v>0</v>
          </cell>
          <cell r="BH163">
            <v>0</v>
          </cell>
          <cell r="BI163">
            <v>0</v>
          </cell>
          <cell r="BJ163" t="str">
            <v/>
          </cell>
          <cell r="BL163">
            <v>0</v>
          </cell>
          <cell r="BM163">
            <v>0</v>
          </cell>
          <cell r="BN163">
            <v>0</v>
          </cell>
          <cell r="BO163">
            <v>0</v>
          </cell>
          <cell r="BP163">
            <v>0</v>
          </cell>
          <cell r="BQ163">
            <v>0</v>
          </cell>
          <cell r="BR163">
            <v>0</v>
          </cell>
          <cell r="BS163">
            <v>0</v>
          </cell>
          <cell r="BT163" t="str">
            <v/>
          </cell>
          <cell r="BV163">
            <v>0</v>
          </cell>
          <cell r="BW163">
            <v>0</v>
          </cell>
          <cell r="BX163">
            <v>0</v>
          </cell>
          <cell r="BY163">
            <v>0</v>
          </cell>
          <cell r="BZ163">
            <v>0</v>
          </cell>
          <cell r="CA163">
            <v>0</v>
          </cell>
          <cell r="CB163">
            <v>0</v>
          </cell>
          <cell r="CC163">
            <v>0</v>
          </cell>
          <cell r="CD163" t="str">
            <v/>
          </cell>
          <cell r="CF163">
            <v>0</v>
          </cell>
          <cell r="CG163">
            <v>0</v>
          </cell>
          <cell r="CH163">
            <v>0</v>
          </cell>
          <cell r="CI163">
            <v>0</v>
          </cell>
          <cell r="CJ163">
            <v>0</v>
          </cell>
          <cell r="CK163">
            <v>0</v>
          </cell>
          <cell r="CL163">
            <v>0</v>
          </cell>
          <cell r="CM163">
            <v>0</v>
          </cell>
          <cell r="CN163" t="str">
            <v/>
          </cell>
          <cell r="CP163">
            <v>0</v>
          </cell>
          <cell r="CQ163">
            <v>0</v>
          </cell>
          <cell r="CR163">
            <v>0</v>
          </cell>
          <cell r="CS163">
            <v>0</v>
          </cell>
          <cell r="CT163">
            <v>0</v>
          </cell>
          <cell r="CU163">
            <v>0</v>
          </cell>
          <cell r="CV163">
            <v>0</v>
          </cell>
          <cell r="CW163">
            <v>0</v>
          </cell>
          <cell r="CX163" t="str">
            <v/>
          </cell>
          <cell r="CZ163">
            <v>0</v>
          </cell>
          <cell r="DA163">
            <v>0</v>
          </cell>
          <cell r="DB163">
            <v>0</v>
          </cell>
          <cell r="DC163">
            <v>0</v>
          </cell>
          <cell r="DD163">
            <v>0</v>
          </cell>
          <cell r="DE163">
            <v>0</v>
          </cell>
          <cell r="DF163">
            <v>0</v>
          </cell>
          <cell r="DG163">
            <v>0</v>
          </cell>
          <cell r="DH163" t="str">
            <v/>
          </cell>
          <cell r="DJ163">
            <v>0</v>
          </cell>
          <cell r="DK163">
            <v>0</v>
          </cell>
          <cell r="DL163">
            <v>0</v>
          </cell>
          <cell r="DM163">
            <v>0</v>
          </cell>
          <cell r="DN163">
            <v>0</v>
          </cell>
          <cell r="DO163">
            <v>0</v>
          </cell>
          <cell r="DP163">
            <v>0</v>
          </cell>
          <cell r="DQ163">
            <v>0</v>
          </cell>
          <cell r="DR163" t="str">
            <v/>
          </cell>
          <cell r="DT163">
            <v>0</v>
          </cell>
          <cell r="DU163">
            <v>0</v>
          </cell>
          <cell r="DV163">
            <v>0</v>
          </cell>
          <cell r="DW163">
            <v>0</v>
          </cell>
          <cell r="DX163">
            <v>0</v>
          </cell>
          <cell r="DY163">
            <v>0</v>
          </cell>
          <cell r="DZ163">
            <v>0</v>
          </cell>
          <cell r="EA163">
            <v>0</v>
          </cell>
          <cell r="EB163" t="str">
            <v/>
          </cell>
          <cell r="ED163">
            <v>0</v>
          </cell>
          <cell r="EE163">
            <v>0</v>
          </cell>
          <cell r="EF163">
            <v>0</v>
          </cell>
          <cell r="EG163">
            <v>0</v>
          </cell>
          <cell r="EH163">
            <v>0</v>
          </cell>
          <cell r="EI163">
            <v>0</v>
          </cell>
          <cell r="EJ163">
            <v>0</v>
          </cell>
          <cell r="EK163">
            <v>0</v>
          </cell>
          <cell r="EL163" t="str">
            <v/>
          </cell>
          <cell r="EN163">
            <v>0</v>
          </cell>
          <cell r="EO163">
            <v>0</v>
          </cell>
          <cell r="EP163">
            <v>0</v>
          </cell>
          <cell r="EQ163">
            <v>0</v>
          </cell>
          <cell r="ER163">
            <v>0</v>
          </cell>
          <cell r="ES163">
            <v>0</v>
          </cell>
          <cell r="ET163">
            <v>0</v>
          </cell>
          <cell r="EU163">
            <v>0</v>
          </cell>
          <cell r="EV163" t="str">
            <v/>
          </cell>
          <cell r="EX163">
            <v>0</v>
          </cell>
          <cell r="EY163">
            <v>0</v>
          </cell>
          <cell r="EZ163">
            <v>0</v>
          </cell>
          <cell r="FA163">
            <v>0</v>
          </cell>
          <cell r="FB163">
            <v>0</v>
          </cell>
          <cell r="FC163">
            <v>0</v>
          </cell>
          <cell r="FD163">
            <v>0</v>
          </cell>
          <cell r="FE163">
            <v>0</v>
          </cell>
          <cell r="FF163" t="str">
            <v/>
          </cell>
          <cell r="FH163">
            <v>0</v>
          </cell>
          <cell r="FI163">
            <v>0</v>
          </cell>
          <cell r="FJ163">
            <v>0</v>
          </cell>
          <cell r="FK163">
            <v>0</v>
          </cell>
          <cell r="FL163">
            <v>0</v>
          </cell>
          <cell r="FM163">
            <v>0</v>
          </cell>
          <cell r="FN163">
            <v>0</v>
          </cell>
          <cell r="FO163">
            <v>0</v>
          </cell>
          <cell r="FR163">
            <v>0</v>
          </cell>
          <cell r="FS163">
            <v>0</v>
          </cell>
          <cell r="FT163">
            <v>0</v>
          </cell>
          <cell r="FU163">
            <v>0</v>
          </cell>
          <cell r="FV163">
            <v>0</v>
          </cell>
          <cell r="FW163">
            <v>0</v>
          </cell>
          <cell r="FX163">
            <v>0</v>
          </cell>
          <cell r="FY163">
            <v>0</v>
          </cell>
          <cell r="GB163">
            <v>0</v>
          </cell>
          <cell r="GC163">
            <v>0</v>
          </cell>
          <cell r="GD163">
            <v>0</v>
          </cell>
          <cell r="GE163">
            <v>0</v>
          </cell>
          <cell r="GF163">
            <v>0</v>
          </cell>
          <cell r="GG163">
            <v>0</v>
          </cell>
          <cell r="GH163">
            <v>0</v>
          </cell>
          <cell r="GI163">
            <v>0</v>
          </cell>
          <cell r="GL163">
            <v>0</v>
          </cell>
          <cell r="GM163">
            <v>0</v>
          </cell>
          <cell r="GN163">
            <v>0</v>
          </cell>
          <cell r="GO163">
            <v>0</v>
          </cell>
          <cell r="GP163">
            <v>0</v>
          </cell>
          <cell r="GQ163">
            <v>0</v>
          </cell>
          <cell r="GR163">
            <v>0</v>
          </cell>
          <cell r="GS163">
            <v>0</v>
          </cell>
          <cell r="GT163" t="str">
            <v>C:\\Users\\kenou\\OneDrive\\2019_MNFC_Recettes\\Image\\séréfraisecoco.jpeg</v>
          </cell>
          <cell r="GU163" t="str">
            <v>Fruits &amp; Séré</v>
          </cell>
        </row>
        <row r="164">
          <cell r="E164" t="str">
            <v>Galette À La Tomate &amp; Basilic</v>
          </cell>
          <cell r="F164" t="str">
            <v>Préchauffez votre four à 180°C.
Dans un bol, mélangez les amandes et l'ail en poudre à l'aide d'une cuillère.
Ajoutez l’œuf et le parmesan puis utilisez un mixer à crochets pétrisseur pour mélanger le tout.
Divisez la pâte en deux boules puis humidifiez-vous les mains avant de l'aplatir sur une plaque de cuisson recouverte.
Étalez le pesto sur la pâte, en laissant les bords nus.
Garnissez de basilic, mozzarella et tomates cerise puis roulez les bords.
Faites cuire la galette pendant environ 20 minutes, jusqu'à ce qu'elle soit dorée</v>
          </cell>
          <cell r="H164">
            <v>470.3</v>
          </cell>
          <cell r="I164">
            <v>24.345000000000002</v>
          </cell>
          <cell r="J164">
            <v>36.04</v>
          </cell>
          <cell r="K164">
            <v>3.82</v>
          </cell>
          <cell r="L164" t="str">
            <v>Amande</v>
          </cell>
          <cell r="M164">
            <v>50</v>
          </cell>
          <cell r="N164">
            <v>288</v>
          </cell>
          <cell r="O164">
            <v>10.6</v>
          </cell>
          <cell r="P164">
            <v>24.95</v>
          </cell>
          <cell r="Q164">
            <v>2</v>
          </cell>
          <cell r="R164">
            <v>576</v>
          </cell>
          <cell r="S164">
            <v>21.2</v>
          </cell>
          <cell r="T164">
            <v>49.9</v>
          </cell>
          <cell r="U164">
            <v>4</v>
          </cell>
          <cell r="V164" t="str">
            <v>Ail</v>
          </cell>
          <cell r="X164">
            <v>0</v>
          </cell>
          <cell r="Y164">
            <v>0</v>
          </cell>
          <cell r="Z164">
            <v>0</v>
          </cell>
          <cell r="AA164">
            <v>0</v>
          </cell>
          <cell r="AB164">
            <v>136</v>
          </cell>
          <cell r="AC164">
            <v>7</v>
          </cell>
          <cell r="AD164">
            <v>0.5</v>
          </cell>
          <cell r="AE164">
            <v>24.5</v>
          </cell>
          <cell r="AF164" t="str">
            <v>Œuf</v>
          </cell>
          <cell r="AG164">
            <v>50</v>
          </cell>
          <cell r="AH164">
            <v>71</v>
          </cell>
          <cell r="AI164">
            <v>5.95</v>
          </cell>
          <cell r="AJ164">
            <v>5.15</v>
          </cell>
          <cell r="AK164">
            <v>0.15</v>
          </cell>
          <cell r="AL164">
            <v>142</v>
          </cell>
          <cell r="AM164">
            <v>11.9</v>
          </cell>
          <cell r="AN164">
            <v>10.3</v>
          </cell>
          <cell r="AO164">
            <v>0.3</v>
          </cell>
          <cell r="AP164" t="str">
            <v>Parmesan</v>
          </cell>
          <cell r="AQ164">
            <v>15</v>
          </cell>
          <cell r="AR164">
            <v>56.1</v>
          </cell>
          <cell r="AS164">
            <v>5.4</v>
          </cell>
          <cell r="AT164">
            <v>3.84</v>
          </cell>
          <cell r="AU164">
            <v>0</v>
          </cell>
          <cell r="AV164">
            <v>374</v>
          </cell>
          <cell r="AW164">
            <v>36</v>
          </cell>
          <cell r="AX164">
            <v>25.6</v>
          </cell>
          <cell r="AY164">
            <v>0</v>
          </cell>
          <cell r="AZ164" t="str">
            <v>Pesto Verde</v>
          </cell>
          <cell r="BA164">
            <v>5</v>
          </cell>
          <cell r="BB164">
            <v>19.399999999999999</v>
          </cell>
          <cell r="BC164">
            <v>0.125</v>
          </cell>
          <cell r="BD164">
            <v>0</v>
          </cell>
          <cell r="BE164">
            <v>0</v>
          </cell>
          <cell r="BF164">
            <v>388</v>
          </cell>
          <cell r="BG164">
            <v>2.5</v>
          </cell>
          <cell r="BH164">
            <v>0</v>
          </cell>
          <cell r="BI164">
            <v>0</v>
          </cell>
          <cell r="BJ164" t="str">
            <v>Basilic</v>
          </cell>
          <cell r="BL164">
            <v>0</v>
          </cell>
          <cell r="BM164">
            <v>0</v>
          </cell>
          <cell r="BN164">
            <v>0</v>
          </cell>
          <cell r="BO164">
            <v>0</v>
          </cell>
          <cell r="BP164">
            <v>0</v>
          </cell>
          <cell r="BQ164">
            <v>0</v>
          </cell>
          <cell r="BR164">
            <v>0</v>
          </cell>
          <cell r="BS164">
            <v>0</v>
          </cell>
          <cell r="BT164" t="str">
            <v>Mozzarella</v>
          </cell>
          <cell r="BU164">
            <v>10</v>
          </cell>
          <cell r="BV164">
            <v>25.3</v>
          </cell>
          <cell r="BW164">
            <v>1.87</v>
          </cell>
          <cell r="BX164">
            <v>1.95</v>
          </cell>
          <cell r="BY164">
            <v>7.0000000000000007E-2</v>
          </cell>
          <cell r="BZ164">
            <v>253</v>
          </cell>
          <cell r="CA164">
            <v>18.7</v>
          </cell>
          <cell r="CB164">
            <v>19.5</v>
          </cell>
          <cell r="CC164">
            <v>0.7</v>
          </cell>
          <cell r="CD164" t="str">
            <v>Tomate</v>
          </cell>
          <cell r="CE164">
            <v>50</v>
          </cell>
          <cell r="CF164">
            <v>10.5</v>
          </cell>
          <cell r="CG164">
            <v>0.4</v>
          </cell>
          <cell r="CH164">
            <v>0.15</v>
          </cell>
          <cell r="CI164">
            <v>1.6</v>
          </cell>
          <cell r="CJ164">
            <v>21</v>
          </cell>
          <cell r="CK164">
            <v>0.8</v>
          </cell>
          <cell r="CL164">
            <v>0.3</v>
          </cell>
          <cell r="CM164">
            <v>3.2</v>
          </cell>
          <cell r="CN164" t="str">
            <v/>
          </cell>
          <cell r="CP164">
            <v>0</v>
          </cell>
          <cell r="CQ164">
            <v>0</v>
          </cell>
          <cell r="CR164">
            <v>0</v>
          </cell>
          <cell r="CS164">
            <v>0</v>
          </cell>
          <cell r="CT164">
            <v>0</v>
          </cell>
          <cell r="CU164">
            <v>0</v>
          </cell>
          <cell r="CV164">
            <v>0</v>
          </cell>
          <cell r="CW164">
            <v>0</v>
          </cell>
          <cell r="CX164" t="str">
            <v/>
          </cell>
          <cell r="CZ164">
            <v>0</v>
          </cell>
          <cell r="DA164">
            <v>0</v>
          </cell>
          <cell r="DB164">
            <v>0</v>
          </cell>
          <cell r="DC164">
            <v>0</v>
          </cell>
          <cell r="DD164">
            <v>0</v>
          </cell>
          <cell r="DE164">
            <v>0</v>
          </cell>
          <cell r="DF164">
            <v>0</v>
          </cell>
          <cell r="DG164">
            <v>0</v>
          </cell>
          <cell r="DH164" t="str">
            <v/>
          </cell>
          <cell r="DJ164">
            <v>0</v>
          </cell>
          <cell r="DK164">
            <v>0</v>
          </cell>
          <cell r="DL164">
            <v>0</v>
          </cell>
          <cell r="DM164">
            <v>0</v>
          </cell>
          <cell r="DN164">
            <v>0</v>
          </cell>
          <cell r="DO164">
            <v>0</v>
          </cell>
          <cell r="DP164">
            <v>0</v>
          </cell>
          <cell r="DQ164">
            <v>0</v>
          </cell>
          <cell r="DR164" t="str">
            <v/>
          </cell>
          <cell r="DT164">
            <v>0</v>
          </cell>
          <cell r="DU164">
            <v>0</v>
          </cell>
          <cell r="DV164">
            <v>0</v>
          </cell>
          <cell r="DW164">
            <v>0</v>
          </cell>
          <cell r="DX164">
            <v>0</v>
          </cell>
          <cell r="DY164">
            <v>0</v>
          </cell>
          <cell r="DZ164">
            <v>0</v>
          </cell>
          <cell r="EA164">
            <v>0</v>
          </cell>
          <cell r="EB164" t="str">
            <v/>
          </cell>
          <cell r="ED164">
            <v>0</v>
          </cell>
          <cell r="EE164">
            <v>0</v>
          </cell>
          <cell r="EF164">
            <v>0</v>
          </cell>
          <cell r="EG164">
            <v>0</v>
          </cell>
          <cell r="EH164">
            <v>0</v>
          </cell>
          <cell r="EI164">
            <v>0</v>
          </cell>
          <cell r="EJ164">
            <v>0</v>
          </cell>
          <cell r="EK164">
            <v>0</v>
          </cell>
          <cell r="EL164" t="str">
            <v/>
          </cell>
          <cell r="EN164">
            <v>0</v>
          </cell>
          <cell r="EO164">
            <v>0</v>
          </cell>
          <cell r="EP164">
            <v>0</v>
          </cell>
          <cell r="EQ164">
            <v>0</v>
          </cell>
          <cell r="ER164">
            <v>0</v>
          </cell>
          <cell r="ES164">
            <v>0</v>
          </cell>
          <cell r="ET164">
            <v>0</v>
          </cell>
          <cell r="EU164">
            <v>0</v>
          </cell>
          <cell r="EV164" t="str">
            <v/>
          </cell>
          <cell r="EX164">
            <v>0</v>
          </cell>
          <cell r="EY164">
            <v>0</v>
          </cell>
          <cell r="EZ164">
            <v>0</v>
          </cell>
          <cell r="FA164">
            <v>0</v>
          </cell>
          <cell r="FB164">
            <v>0</v>
          </cell>
          <cell r="FC164">
            <v>0</v>
          </cell>
          <cell r="FD164">
            <v>0</v>
          </cell>
          <cell r="FE164">
            <v>0</v>
          </cell>
          <cell r="FF164" t="str">
            <v/>
          </cell>
          <cell r="FH164">
            <v>0</v>
          </cell>
          <cell r="FI164">
            <v>0</v>
          </cell>
          <cell r="FJ164">
            <v>0</v>
          </cell>
          <cell r="FK164">
            <v>0</v>
          </cell>
          <cell r="FL164">
            <v>0</v>
          </cell>
          <cell r="FM164">
            <v>0</v>
          </cell>
          <cell r="FN164">
            <v>0</v>
          </cell>
          <cell r="FO164">
            <v>0</v>
          </cell>
          <cell r="FR164">
            <v>0</v>
          </cell>
          <cell r="FS164">
            <v>0</v>
          </cell>
          <cell r="FT164">
            <v>0</v>
          </cell>
          <cell r="FU164">
            <v>0</v>
          </cell>
          <cell r="FV164">
            <v>0</v>
          </cell>
          <cell r="FW164">
            <v>0</v>
          </cell>
          <cell r="FX164">
            <v>0</v>
          </cell>
          <cell r="FY164">
            <v>0</v>
          </cell>
          <cell r="GB164">
            <v>0</v>
          </cell>
          <cell r="GC164">
            <v>0</v>
          </cell>
          <cell r="GD164">
            <v>0</v>
          </cell>
          <cell r="GE164">
            <v>0</v>
          </cell>
          <cell r="GF164">
            <v>0</v>
          </cell>
          <cell r="GG164">
            <v>0</v>
          </cell>
          <cell r="GH164">
            <v>0</v>
          </cell>
          <cell r="GI164">
            <v>0</v>
          </cell>
          <cell r="GL164">
            <v>0</v>
          </cell>
          <cell r="GM164">
            <v>0</v>
          </cell>
          <cell r="GN164">
            <v>0</v>
          </cell>
          <cell r="GO164">
            <v>0</v>
          </cell>
          <cell r="GP164">
            <v>0</v>
          </cell>
          <cell r="GQ164">
            <v>0</v>
          </cell>
          <cell r="GR164">
            <v>0</v>
          </cell>
          <cell r="GS164">
            <v>0</v>
          </cell>
          <cell r="GU164" t="str">
            <v>Galette À La Tomate &amp; Basilic</v>
          </cell>
        </row>
        <row r="165">
          <cell r="E165" t="str">
            <v xml:space="preserve">Galettes De Thon </v>
          </cell>
          <cell r="F165" t="str">
            <v xml:space="preserve">Mélangez tous les ingrédients ensemble dans un saladier.
Cuire la préparation comme des crêpes, dans une poêle antiadhésive.
</v>
          </cell>
          <cell r="H165">
            <v>489.4</v>
          </cell>
          <cell r="I165">
            <v>48.33</v>
          </cell>
          <cell r="J165">
            <v>20.650000000000002</v>
          </cell>
          <cell r="K165">
            <v>25.21</v>
          </cell>
          <cell r="L165" t="str">
            <v>Thon Au Naturel</v>
          </cell>
          <cell r="M165">
            <v>80</v>
          </cell>
          <cell r="N165">
            <v>87.2</v>
          </cell>
          <cell r="O165">
            <v>20</v>
          </cell>
          <cell r="P165">
            <v>0.4</v>
          </cell>
          <cell r="Q165">
            <v>0.8</v>
          </cell>
          <cell r="R165">
            <v>109</v>
          </cell>
          <cell r="S165">
            <v>25</v>
          </cell>
          <cell r="T165">
            <v>0.5</v>
          </cell>
          <cell r="U165">
            <v>1</v>
          </cell>
          <cell r="V165" t="str">
            <v>Œuf</v>
          </cell>
          <cell r="W165">
            <v>150</v>
          </cell>
          <cell r="X165">
            <v>213</v>
          </cell>
          <cell r="Y165">
            <v>17.850000000000001</v>
          </cell>
          <cell r="Z165">
            <v>15.45</v>
          </cell>
          <cell r="AA165">
            <v>0.45</v>
          </cell>
          <cell r="AB165">
            <v>142</v>
          </cell>
          <cell r="AC165">
            <v>11.9</v>
          </cell>
          <cell r="AD165">
            <v>10.3</v>
          </cell>
          <cell r="AE165">
            <v>0.3</v>
          </cell>
          <cell r="AH165">
            <v>0</v>
          </cell>
          <cell r="AI165">
            <v>0</v>
          </cell>
          <cell r="AJ165">
            <v>0</v>
          </cell>
          <cell r="AK165">
            <v>0</v>
          </cell>
          <cell r="AL165">
            <v>0</v>
          </cell>
          <cell r="AM165">
            <v>0</v>
          </cell>
          <cell r="AN165">
            <v>0</v>
          </cell>
          <cell r="AO165">
            <v>0</v>
          </cell>
          <cell r="AP165" t="str">
            <v xml:space="preserve">Flocons D’Avoine </v>
          </cell>
          <cell r="AQ165">
            <v>40</v>
          </cell>
          <cell r="AR165">
            <v>148.80000000000001</v>
          </cell>
          <cell r="AS165">
            <v>5.4</v>
          </cell>
          <cell r="AT165">
            <v>3</v>
          </cell>
          <cell r="AU165">
            <v>23</v>
          </cell>
          <cell r="AV165">
            <v>372</v>
          </cell>
          <cell r="AW165">
            <v>13.5</v>
          </cell>
          <cell r="AX165">
            <v>7.5</v>
          </cell>
          <cell r="AY165">
            <v>57.5</v>
          </cell>
          <cell r="AZ165" t="str">
            <v>Cottage Cheese</v>
          </cell>
          <cell r="BA165">
            <v>40</v>
          </cell>
          <cell r="BB165">
            <v>40.4</v>
          </cell>
          <cell r="BC165">
            <v>5.08</v>
          </cell>
          <cell r="BD165">
            <v>1.8</v>
          </cell>
          <cell r="BE165">
            <v>0.96</v>
          </cell>
          <cell r="BF165">
            <v>101</v>
          </cell>
          <cell r="BG165">
            <v>12.7</v>
          </cell>
          <cell r="BH165">
            <v>4.5</v>
          </cell>
          <cell r="BI165">
            <v>2.4</v>
          </cell>
          <cell r="BJ165" t="str">
            <v/>
          </cell>
          <cell r="BL165">
            <v>0</v>
          </cell>
          <cell r="BM165">
            <v>0</v>
          </cell>
          <cell r="BN165">
            <v>0</v>
          </cell>
          <cell r="BO165">
            <v>0</v>
          </cell>
          <cell r="BP165">
            <v>0</v>
          </cell>
          <cell r="BQ165">
            <v>0</v>
          </cell>
          <cell r="BR165">
            <v>0</v>
          </cell>
          <cell r="BS165">
            <v>0</v>
          </cell>
          <cell r="BT165" t="str">
            <v/>
          </cell>
          <cell r="BV165">
            <v>0</v>
          </cell>
          <cell r="BW165">
            <v>0</v>
          </cell>
          <cell r="BX165">
            <v>0</v>
          </cell>
          <cell r="BY165">
            <v>0</v>
          </cell>
          <cell r="BZ165">
            <v>0</v>
          </cell>
          <cell r="CA165">
            <v>0</v>
          </cell>
          <cell r="CB165">
            <v>0</v>
          </cell>
          <cell r="CC165">
            <v>0</v>
          </cell>
          <cell r="CD165" t="str">
            <v/>
          </cell>
          <cell r="CF165">
            <v>0</v>
          </cell>
          <cell r="CG165">
            <v>0</v>
          </cell>
          <cell r="CH165">
            <v>0</v>
          </cell>
          <cell r="CI165">
            <v>0</v>
          </cell>
          <cell r="CJ165">
            <v>0</v>
          </cell>
          <cell r="CK165">
            <v>0</v>
          </cell>
          <cell r="CL165">
            <v>0</v>
          </cell>
          <cell r="CM165">
            <v>0</v>
          </cell>
          <cell r="CN165" t="str">
            <v/>
          </cell>
          <cell r="CP165">
            <v>0</v>
          </cell>
          <cell r="CQ165">
            <v>0</v>
          </cell>
          <cell r="CR165">
            <v>0</v>
          </cell>
          <cell r="CS165">
            <v>0</v>
          </cell>
          <cell r="CT165">
            <v>0</v>
          </cell>
          <cell r="CU165">
            <v>0</v>
          </cell>
          <cell r="CV165">
            <v>0</v>
          </cell>
          <cell r="CW165">
            <v>0</v>
          </cell>
          <cell r="CX165" t="str">
            <v/>
          </cell>
          <cell r="CZ165">
            <v>0</v>
          </cell>
          <cell r="DA165">
            <v>0</v>
          </cell>
          <cell r="DB165">
            <v>0</v>
          </cell>
          <cell r="DC165">
            <v>0</v>
          </cell>
          <cell r="DD165">
            <v>0</v>
          </cell>
          <cell r="DE165">
            <v>0</v>
          </cell>
          <cell r="DF165">
            <v>0</v>
          </cell>
          <cell r="DG165">
            <v>0</v>
          </cell>
          <cell r="DH165" t="str">
            <v/>
          </cell>
          <cell r="DJ165">
            <v>0</v>
          </cell>
          <cell r="DK165">
            <v>0</v>
          </cell>
          <cell r="DL165">
            <v>0</v>
          </cell>
          <cell r="DM165">
            <v>0</v>
          </cell>
          <cell r="DN165">
            <v>0</v>
          </cell>
          <cell r="DO165">
            <v>0</v>
          </cell>
          <cell r="DP165">
            <v>0</v>
          </cell>
          <cell r="DQ165">
            <v>0</v>
          </cell>
          <cell r="DR165" t="str">
            <v/>
          </cell>
          <cell r="DT165">
            <v>0</v>
          </cell>
          <cell r="DU165">
            <v>0</v>
          </cell>
          <cell r="DV165">
            <v>0</v>
          </cell>
          <cell r="DW165">
            <v>0</v>
          </cell>
          <cell r="DX165">
            <v>0</v>
          </cell>
          <cell r="DY165">
            <v>0</v>
          </cell>
          <cell r="DZ165">
            <v>0</v>
          </cell>
          <cell r="EA165">
            <v>0</v>
          </cell>
          <cell r="EB165" t="str">
            <v/>
          </cell>
          <cell r="ED165">
            <v>0</v>
          </cell>
          <cell r="EE165">
            <v>0</v>
          </cell>
          <cell r="EF165">
            <v>0</v>
          </cell>
          <cell r="EG165">
            <v>0</v>
          </cell>
          <cell r="EH165">
            <v>0</v>
          </cell>
          <cell r="EI165">
            <v>0</v>
          </cell>
          <cell r="EJ165">
            <v>0</v>
          </cell>
          <cell r="EK165">
            <v>0</v>
          </cell>
          <cell r="EL165" t="str">
            <v/>
          </cell>
          <cell r="EN165">
            <v>0</v>
          </cell>
          <cell r="EO165">
            <v>0</v>
          </cell>
          <cell r="EP165">
            <v>0</v>
          </cell>
          <cell r="EQ165">
            <v>0</v>
          </cell>
          <cell r="ER165">
            <v>0</v>
          </cell>
          <cell r="ES165">
            <v>0</v>
          </cell>
          <cell r="ET165">
            <v>0</v>
          </cell>
          <cell r="EU165">
            <v>0</v>
          </cell>
          <cell r="EV165" t="str">
            <v/>
          </cell>
          <cell r="EX165">
            <v>0</v>
          </cell>
          <cell r="EY165">
            <v>0</v>
          </cell>
          <cell r="EZ165">
            <v>0</v>
          </cell>
          <cell r="FA165">
            <v>0</v>
          </cell>
          <cell r="FB165">
            <v>0</v>
          </cell>
          <cell r="FC165">
            <v>0</v>
          </cell>
          <cell r="FD165">
            <v>0</v>
          </cell>
          <cell r="FE165">
            <v>0</v>
          </cell>
          <cell r="FF165" t="str">
            <v/>
          </cell>
          <cell r="FH165">
            <v>0</v>
          </cell>
          <cell r="FI165">
            <v>0</v>
          </cell>
          <cell r="FJ165">
            <v>0</v>
          </cell>
          <cell r="FK165">
            <v>0</v>
          </cell>
          <cell r="FL165">
            <v>0</v>
          </cell>
          <cell r="FM165">
            <v>0</v>
          </cell>
          <cell r="FN165">
            <v>0</v>
          </cell>
          <cell r="FO165">
            <v>0</v>
          </cell>
          <cell r="FR165">
            <v>0</v>
          </cell>
          <cell r="FS165">
            <v>0</v>
          </cell>
          <cell r="FT165">
            <v>0</v>
          </cell>
          <cell r="FU165">
            <v>0</v>
          </cell>
          <cell r="FV165">
            <v>0</v>
          </cell>
          <cell r="FW165">
            <v>0</v>
          </cell>
          <cell r="FX165">
            <v>0</v>
          </cell>
          <cell r="FY165">
            <v>0</v>
          </cell>
          <cell r="GB165">
            <v>0</v>
          </cell>
          <cell r="GC165">
            <v>0</v>
          </cell>
          <cell r="GD165">
            <v>0</v>
          </cell>
          <cell r="GE165">
            <v>0</v>
          </cell>
          <cell r="GF165">
            <v>0</v>
          </cell>
          <cell r="GG165">
            <v>0</v>
          </cell>
          <cell r="GH165">
            <v>0</v>
          </cell>
          <cell r="GI165">
            <v>0</v>
          </cell>
          <cell r="GL165">
            <v>0</v>
          </cell>
          <cell r="GM165">
            <v>0</v>
          </cell>
          <cell r="GN165">
            <v>0</v>
          </cell>
          <cell r="GO165">
            <v>0</v>
          </cell>
          <cell r="GP165">
            <v>0</v>
          </cell>
          <cell r="GQ165">
            <v>0</v>
          </cell>
          <cell r="GR165">
            <v>0</v>
          </cell>
          <cell r="GS165">
            <v>0</v>
          </cell>
          <cell r="GU165" t="str">
            <v xml:space="preserve">Galettes De Thon </v>
          </cell>
        </row>
        <row r="166">
          <cell r="E166" t="str">
            <v>Gaspacho De Concombre</v>
          </cell>
          <cell r="F166" t="str">
            <v>Epluchez le concombre puis le couper en morceaux.
Mettre dans le mixeur avec la fêta
Ajoutez la ciboulette ciselée
Dégustez frais accompagné des blancs de poulet et votre pain complet.</v>
          </cell>
          <cell r="H166">
            <v>191.5</v>
          </cell>
          <cell r="I166">
            <v>18.350000000000001</v>
          </cell>
          <cell r="J166">
            <v>1.4</v>
          </cell>
          <cell r="K166">
            <v>23.5</v>
          </cell>
          <cell r="L166" t="str">
            <v xml:space="preserve">concombre </v>
          </cell>
          <cell r="M166">
            <v>150</v>
          </cell>
          <cell r="N166">
            <v>21</v>
          </cell>
          <cell r="O166">
            <v>1.05</v>
          </cell>
          <cell r="P166">
            <v>0.15</v>
          </cell>
          <cell r="Q166">
            <v>3</v>
          </cell>
          <cell r="R166">
            <v>14</v>
          </cell>
          <cell r="S166">
            <v>0.7</v>
          </cell>
          <cell r="T166">
            <v>0.1</v>
          </cell>
          <cell r="U166">
            <v>2</v>
          </cell>
          <cell r="V166" t="str">
            <v>fêta</v>
          </cell>
          <cell r="W166">
            <v>20</v>
          </cell>
          <cell r="X166">
            <v>0</v>
          </cell>
          <cell r="Y166">
            <v>0</v>
          </cell>
          <cell r="Z166">
            <v>0</v>
          </cell>
          <cell r="AA166">
            <v>0</v>
          </cell>
          <cell r="AB166">
            <v>0</v>
          </cell>
          <cell r="AC166">
            <v>0</v>
          </cell>
          <cell r="AD166">
            <v>0</v>
          </cell>
          <cell r="AE166">
            <v>0</v>
          </cell>
          <cell r="AF166" t="str">
            <v>blanc de poulet</v>
          </cell>
          <cell r="AG166">
            <v>50</v>
          </cell>
          <cell r="AH166">
            <v>53.5</v>
          </cell>
          <cell r="AI166">
            <v>12.3</v>
          </cell>
          <cell r="AJ166">
            <v>0.5</v>
          </cell>
          <cell r="AK166">
            <v>0</v>
          </cell>
          <cell r="AL166">
            <v>107</v>
          </cell>
          <cell r="AM166">
            <v>24.6</v>
          </cell>
          <cell r="AN166">
            <v>1</v>
          </cell>
          <cell r="AO166">
            <v>0</v>
          </cell>
          <cell r="AP166" t="str">
            <v>Ciboulette</v>
          </cell>
          <cell r="AR166">
            <v>0</v>
          </cell>
          <cell r="AS166">
            <v>0</v>
          </cell>
          <cell r="AT166">
            <v>0</v>
          </cell>
          <cell r="AU166">
            <v>0</v>
          </cell>
          <cell r="AV166">
            <v>30</v>
          </cell>
          <cell r="AW166">
            <v>3</v>
          </cell>
          <cell r="AX166">
            <v>0.6</v>
          </cell>
          <cell r="AY166">
            <v>1.9</v>
          </cell>
          <cell r="AZ166" t="str">
            <v>pain complet</v>
          </cell>
          <cell r="BA166">
            <v>50</v>
          </cell>
          <cell r="BB166">
            <v>117</v>
          </cell>
          <cell r="BC166">
            <v>5</v>
          </cell>
          <cell r="BD166">
            <v>0.75</v>
          </cell>
          <cell r="BE166">
            <v>20.5</v>
          </cell>
          <cell r="BF166">
            <v>234</v>
          </cell>
          <cell r="BG166">
            <v>10</v>
          </cell>
          <cell r="BH166">
            <v>1.5</v>
          </cell>
          <cell r="BI166">
            <v>41</v>
          </cell>
          <cell r="BL166">
            <v>0</v>
          </cell>
          <cell r="BM166">
            <v>0</v>
          </cell>
          <cell r="BN166">
            <v>0</v>
          </cell>
          <cell r="BO166">
            <v>0</v>
          </cell>
          <cell r="BP166">
            <v>0</v>
          </cell>
          <cell r="BQ166">
            <v>0</v>
          </cell>
          <cell r="BR166">
            <v>0</v>
          </cell>
          <cell r="BS166">
            <v>0</v>
          </cell>
          <cell r="BV166">
            <v>0</v>
          </cell>
          <cell r="BW166">
            <v>0</v>
          </cell>
          <cell r="BX166">
            <v>0</v>
          </cell>
          <cell r="BY166">
            <v>0</v>
          </cell>
          <cell r="BZ166">
            <v>0</v>
          </cell>
          <cell r="CA166">
            <v>0</v>
          </cell>
          <cell r="CB166">
            <v>0</v>
          </cell>
          <cell r="CC166">
            <v>0</v>
          </cell>
          <cell r="CF166">
            <v>0</v>
          </cell>
          <cell r="CG166">
            <v>0</v>
          </cell>
          <cell r="CH166">
            <v>0</v>
          </cell>
          <cell r="CI166">
            <v>0</v>
          </cell>
          <cell r="CJ166">
            <v>0</v>
          </cell>
          <cell r="CK166">
            <v>0</v>
          </cell>
          <cell r="CL166">
            <v>0</v>
          </cell>
          <cell r="CM166">
            <v>0</v>
          </cell>
          <cell r="CP166">
            <v>0</v>
          </cell>
          <cell r="CQ166">
            <v>0</v>
          </cell>
          <cell r="CR166">
            <v>0</v>
          </cell>
          <cell r="CS166">
            <v>0</v>
          </cell>
          <cell r="CT166">
            <v>0</v>
          </cell>
          <cell r="CU166">
            <v>0</v>
          </cell>
          <cell r="CV166">
            <v>0</v>
          </cell>
          <cell r="CW166">
            <v>0</v>
          </cell>
          <cell r="CZ166">
            <v>0</v>
          </cell>
          <cell r="DA166">
            <v>0</v>
          </cell>
          <cell r="DB166">
            <v>0</v>
          </cell>
          <cell r="DC166">
            <v>0</v>
          </cell>
          <cell r="DD166">
            <v>0</v>
          </cell>
          <cell r="DE166">
            <v>0</v>
          </cell>
          <cell r="DF166">
            <v>0</v>
          </cell>
          <cell r="DG166">
            <v>0</v>
          </cell>
          <cell r="DJ166">
            <v>0</v>
          </cell>
          <cell r="DK166">
            <v>0</v>
          </cell>
          <cell r="DL166">
            <v>0</v>
          </cell>
          <cell r="DM166">
            <v>0</v>
          </cell>
          <cell r="DN166">
            <v>0</v>
          </cell>
          <cell r="DO166">
            <v>0</v>
          </cell>
          <cell r="DP166">
            <v>0</v>
          </cell>
          <cell r="DQ166">
            <v>0</v>
          </cell>
          <cell r="DT166">
            <v>0</v>
          </cell>
          <cell r="DU166">
            <v>0</v>
          </cell>
          <cell r="DV166">
            <v>0</v>
          </cell>
          <cell r="DW166">
            <v>0</v>
          </cell>
          <cell r="DX166">
            <v>0</v>
          </cell>
          <cell r="DY166">
            <v>0</v>
          </cell>
          <cell r="DZ166">
            <v>0</v>
          </cell>
          <cell r="EA166">
            <v>0</v>
          </cell>
          <cell r="ED166">
            <v>0</v>
          </cell>
          <cell r="EE166">
            <v>0</v>
          </cell>
          <cell r="EF166">
            <v>0</v>
          </cell>
          <cell r="EG166">
            <v>0</v>
          </cell>
          <cell r="EH166">
            <v>0</v>
          </cell>
          <cell r="EI166">
            <v>0</v>
          </cell>
          <cell r="EJ166">
            <v>0</v>
          </cell>
          <cell r="EK166">
            <v>0</v>
          </cell>
          <cell r="EN166">
            <v>0</v>
          </cell>
          <cell r="EO166">
            <v>0</v>
          </cell>
          <cell r="EP166">
            <v>0</v>
          </cell>
          <cell r="EQ166">
            <v>0</v>
          </cell>
          <cell r="ER166">
            <v>0</v>
          </cell>
          <cell r="ES166">
            <v>0</v>
          </cell>
          <cell r="ET166">
            <v>0</v>
          </cell>
          <cell r="EU166">
            <v>0</v>
          </cell>
          <cell r="EX166">
            <v>0</v>
          </cell>
          <cell r="EY166">
            <v>0</v>
          </cell>
          <cell r="EZ166">
            <v>0</v>
          </cell>
          <cell r="FA166">
            <v>0</v>
          </cell>
          <cell r="FB166">
            <v>0</v>
          </cell>
          <cell r="FC166">
            <v>0</v>
          </cell>
          <cell r="FD166">
            <v>0</v>
          </cell>
          <cell r="FE166">
            <v>0</v>
          </cell>
          <cell r="FH166">
            <v>0</v>
          </cell>
          <cell r="FI166">
            <v>0</v>
          </cell>
          <cell r="FJ166">
            <v>0</v>
          </cell>
          <cell r="FK166">
            <v>0</v>
          </cell>
          <cell r="FL166">
            <v>0</v>
          </cell>
          <cell r="FM166">
            <v>0</v>
          </cell>
          <cell r="FN166">
            <v>0</v>
          </cell>
          <cell r="FO166">
            <v>0</v>
          </cell>
          <cell r="FR166">
            <v>0</v>
          </cell>
          <cell r="FS166">
            <v>0</v>
          </cell>
          <cell r="FT166">
            <v>0</v>
          </cell>
          <cell r="FU166">
            <v>0</v>
          </cell>
          <cell r="FV166">
            <v>0</v>
          </cell>
          <cell r="FW166">
            <v>0</v>
          </cell>
          <cell r="FX166">
            <v>0</v>
          </cell>
          <cell r="FY166">
            <v>0</v>
          </cell>
          <cell r="GB166">
            <v>0</v>
          </cell>
          <cell r="GC166">
            <v>0</v>
          </cell>
          <cell r="GD166">
            <v>0</v>
          </cell>
          <cell r="GE166">
            <v>0</v>
          </cell>
          <cell r="GF166">
            <v>0</v>
          </cell>
          <cell r="GG166">
            <v>0</v>
          </cell>
          <cell r="GH166">
            <v>0</v>
          </cell>
          <cell r="GI166">
            <v>0</v>
          </cell>
          <cell r="GL166">
            <v>0</v>
          </cell>
          <cell r="GM166">
            <v>0</v>
          </cell>
          <cell r="GN166">
            <v>0</v>
          </cell>
          <cell r="GO166">
            <v>0</v>
          </cell>
          <cell r="GP166">
            <v>0</v>
          </cell>
          <cell r="GQ166">
            <v>0</v>
          </cell>
          <cell r="GR166">
            <v>0</v>
          </cell>
          <cell r="GS166">
            <v>0</v>
          </cell>
          <cell r="GU166" t="str">
            <v>Gaspacho De Concombre</v>
          </cell>
        </row>
        <row r="167">
          <cell r="E167" t="str">
            <v>Gaspacho De Tomate</v>
          </cell>
          <cell r="F167" t="str">
            <v>Rincez et préparez les légumes, placez les dans le bol du mixeur, ajouter la menthe, le lait d’amande, le sel, le poivre et l’huile.
Mixer le tout et rectiﬁer l’assaisonnement si besoin. Accompagnez de carottes râpées avec sauce yaourt*</v>
          </cell>
          <cell r="G167" t="str">
            <v>* Voir recette spécifique</v>
          </cell>
          <cell r="H167">
            <v>168.17500000000001</v>
          </cell>
          <cell r="I167">
            <v>5.85</v>
          </cell>
          <cell r="J167">
            <v>6.125</v>
          </cell>
          <cell r="K167">
            <v>19.299999999999997</v>
          </cell>
          <cell r="L167" t="str">
            <v xml:space="preserve">concombre </v>
          </cell>
          <cell r="M167">
            <v>150</v>
          </cell>
          <cell r="N167">
            <v>21</v>
          </cell>
          <cell r="O167">
            <v>1.05</v>
          </cell>
          <cell r="P167">
            <v>0.15</v>
          </cell>
          <cell r="Q167">
            <v>3</v>
          </cell>
          <cell r="R167">
            <v>14</v>
          </cell>
          <cell r="S167">
            <v>0.7</v>
          </cell>
          <cell r="T167">
            <v>0.1</v>
          </cell>
          <cell r="U167">
            <v>2</v>
          </cell>
          <cell r="V167" t="str">
            <v>tomate</v>
          </cell>
          <cell r="W167">
            <v>100</v>
          </cell>
          <cell r="X167">
            <v>21</v>
          </cell>
          <cell r="Y167">
            <v>0.8</v>
          </cell>
          <cell r="Z167">
            <v>0.3</v>
          </cell>
          <cell r="AA167">
            <v>3.2</v>
          </cell>
          <cell r="AB167">
            <v>21</v>
          </cell>
          <cell r="AC167">
            <v>0.8</v>
          </cell>
          <cell r="AD167">
            <v>0.3</v>
          </cell>
          <cell r="AE167">
            <v>3.2</v>
          </cell>
          <cell r="AF167" t="str">
            <v xml:space="preserve">1 bouquet de menthe </v>
          </cell>
          <cell r="AH167">
            <v>0</v>
          </cell>
          <cell r="AI167">
            <v>0</v>
          </cell>
          <cell r="AJ167">
            <v>0</v>
          </cell>
          <cell r="AK167">
            <v>0</v>
          </cell>
          <cell r="AL167">
            <v>0</v>
          </cell>
          <cell r="AM167">
            <v>0</v>
          </cell>
          <cell r="AN167">
            <v>0</v>
          </cell>
          <cell r="AO167">
            <v>0</v>
          </cell>
          <cell r="AP167" t="str">
            <v>lait d'amande</v>
          </cell>
          <cell r="AQ167">
            <v>200</v>
          </cell>
          <cell r="AR167">
            <v>56</v>
          </cell>
          <cell r="AS167">
            <v>1.4</v>
          </cell>
          <cell r="AT167">
            <v>3.8</v>
          </cell>
          <cell r="AU167">
            <v>3.8</v>
          </cell>
          <cell r="AV167">
            <v>28</v>
          </cell>
          <cell r="AW167">
            <v>0.7</v>
          </cell>
          <cell r="AX167">
            <v>1.9</v>
          </cell>
          <cell r="AY167">
            <v>1.9</v>
          </cell>
          <cell r="AZ167" t="str">
            <v xml:space="preserve">huile d’olive </v>
          </cell>
          <cell r="BA167">
            <v>5</v>
          </cell>
          <cell r="BB167">
            <v>0</v>
          </cell>
          <cell r="BC167">
            <v>0</v>
          </cell>
          <cell r="BD167">
            <v>0</v>
          </cell>
          <cell r="BE167">
            <v>0</v>
          </cell>
          <cell r="BF167">
            <v>0</v>
          </cell>
          <cell r="BG167">
            <v>0</v>
          </cell>
          <cell r="BH167">
            <v>0</v>
          </cell>
          <cell r="BI167">
            <v>0</v>
          </cell>
          <cell r="BJ167" t="str">
            <v>Sel &amp; Poivre</v>
          </cell>
          <cell r="BL167">
            <v>0</v>
          </cell>
          <cell r="BM167">
            <v>0</v>
          </cell>
          <cell r="BN167">
            <v>0</v>
          </cell>
          <cell r="BO167">
            <v>0</v>
          </cell>
          <cell r="BP167">
            <v>0</v>
          </cell>
          <cell r="BQ167">
            <v>0</v>
          </cell>
          <cell r="BR167">
            <v>0</v>
          </cell>
          <cell r="BS167">
            <v>0</v>
          </cell>
          <cell r="BT167" t="str">
            <v>Sauce au yaourt_ MNFC</v>
          </cell>
          <cell r="BU167">
            <v>30</v>
          </cell>
          <cell r="BV167">
            <v>32.174999999999997</v>
          </cell>
          <cell r="BW167">
            <v>1.8</v>
          </cell>
          <cell r="BX167">
            <v>1.575</v>
          </cell>
          <cell r="BY167">
            <v>2.7</v>
          </cell>
          <cell r="BZ167">
            <v>107.25</v>
          </cell>
          <cell r="CA167">
            <v>6</v>
          </cell>
          <cell r="CB167">
            <v>5.25</v>
          </cell>
          <cell r="CC167">
            <v>9</v>
          </cell>
          <cell r="CD167" t="str">
            <v>Carotte</v>
          </cell>
          <cell r="CE167">
            <v>100</v>
          </cell>
          <cell r="CF167">
            <v>38</v>
          </cell>
          <cell r="CG167">
            <v>0.8</v>
          </cell>
          <cell r="CH167">
            <v>0.3</v>
          </cell>
          <cell r="CI167">
            <v>6.6</v>
          </cell>
          <cell r="CJ167">
            <v>38</v>
          </cell>
          <cell r="CK167">
            <v>0.8</v>
          </cell>
          <cell r="CL167">
            <v>0.3</v>
          </cell>
          <cell r="CM167">
            <v>6.6</v>
          </cell>
          <cell r="CP167">
            <v>0</v>
          </cell>
          <cell r="CQ167">
            <v>0</v>
          </cell>
          <cell r="CR167">
            <v>0</v>
          </cell>
          <cell r="CS167">
            <v>0</v>
          </cell>
          <cell r="CT167">
            <v>0</v>
          </cell>
          <cell r="CU167">
            <v>0</v>
          </cell>
          <cell r="CV167">
            <v>0</v>
          </cell>
          <cell r="CW167">
            <v>0</v>
          </cell>
          <cell r="CZ167">
            <v>0</v>
          </cell>
          <cell r="DA167">
            <v>0</v>
          </cell>
          <cell r="DB167">
            <v>0</v>
          </cell>
          <cell r="DC167">
            <v>0</v>
          </cell>
          <cell r="DD167">
            <v>0</v>
          </cell>
          <cell r="DE167">
            <v>0</v>
          </cell>
          <cell r="DF167">
            <v>0</v>
          </cell>
          <cell r="DG167">
            <v>0</v>
          </cell>
          <cell r="DJ167">
            <v>0</v>
          </cell>
          <cell r="DK167">
            <v>0</v>
          </cell>
          <cell r="DL167">
            <v>0</v>
          </cell>
          <cell r="DM167">
            <v>0</v>
          </cell>
          <cell r="DN167">
            <v>0</v>
          </cell>
          <cell r="DO167">
            <v>0</v>
          </cell>
          <cell r="DP167">
            <v>0</v>
          </cell>
          <cell r="DQ167">
            <v>0</v>
          </cell>
          <cell r="DT167">
            <v>0</v>
          </cell>
          <cell r="DU167">
            <v>0</v>
          </cell>
          <cell r="DV167">
            <v>0</v>
          </cell>
          <cell r="DW167">
            <v>0</v>
          </cell>
          <cell r="DX167">
            <v>0</v>
          </cell>
          <cell r="DY167">
            <v>0</v>
          </cell>
          <cell r="DZ167">
            <v>0</v>
          </cell>
          <cell r="EA167">
            <v>0</v>
          </cell>
          <cell r="ED167">
            <v>0</v>
          </cell>
          <cell r="EE167">
            <v>0</v>
          </cell>
          <cell r="EF167">
            <v>0</v>
          </cell>
          <cell r="EG167">
            <v>0</v>
          </cell>
          <cell r="EH167">
            <v>0</v>
          </cell>
          <cell r="EI167">
            <v>0</v>
          </cell>
          <cell r="EJ167">
            <v>0</v>
          </cell>
          <cell r="EK167">
            <v>0</v>
          </cell>
          <cell r="EN167">
            <v>0</v>
          </cell>
          <cell r="EO167">
            <v>0</v>
          </cell>
          <cell r="EP167">
            <v>0</v>
          </cell>
          <cell r="EQ167">
            <v>0</v>
          </cell>
          <cell r="ER167">
            <v>0</v>
          </cell>
          <cell r="ES167">
            <v>0</v>
          </cell>
          <cell r="ET167">
            <v>0</v>
          </cell>
          <cell r="EU167">
            <v>0</v>
          </cell>
          <cell r="EX167">
            <v>0</v>
          </cell>
          <cell r="EY167">
            <v>0</v>
          </cell>
          <cell r="EZ167">
            <v>0</v>
          </cell>
          <cell r="FA167">
            <v>0</v>
          </cell>
          <cell r="FB167">
            <v>0</v>
          </cell>
          <cell r="FC167">
            <v>0</v>
          </cell>
          <cell r="FD167">
            <v>0</v>
          </cell>
          <cell r="FE167">
            <v>0</v>
          </cell>
          <cell r="FH167">
            <v>0</v>
          </cell>
          <cell r="FI167">
            <v>0</v>
          </cell>
          <cell r="FJ167">
            <v>0</v>
          </cell>
          <cell r="FK167">
            <v>0</v>
          </cell>
          <cell r="FL167">
            <v>0</v>
          </cell>
          <cell r="FM167">
            <v>0</v>
          </cell>
          <cell r="FN167">
            <v>0</v>
          </cell>
          <cell r="FO167">
            <v>0</v>
          </cell>
          <cell r="FR167">
            <v>0</v>
          </cell>
          <cell r="FS167">
            <v>0</v>
          </cell>
          <cell r="FT167">
            <v>0</v>
          </cell>
          <cell r="FU167">
            <v>0</v>
          </cell>
          <cell r="FV167">
            <v>0</v>
          </cell>
          <cell r="FW167">
            <v>0</v>
          </cell>
          <cell r="FX167">
            <v>0</v>
          </cell>
          <cell r="FY167">
            <v>0</v>
          </cell>
          <cell r="GB167">
            <v>0</v>
          </cell>
          <cell r="GC167">
            <v>0</v>
          </cell>
          <cell r="GD167">
            <v>0</v>
          </cell>
          <cell r="GE167">
            <v>0</v>
          </cell>
          <cell r="GF167">
            <v>0</v>
          </cell>
          <cell r="GG167">
            <v>0</v>
          </cell>
          <cell r="GH167">
            <v>0</v>
          </cell>
          <cell r="GI167">
            <v>0</v>
          </cell>
          <cell r="GL167">
            <v>0</v>
          </cell>
          <cell r="GM167">
            <v>0</v>
          </cell>
          <cell r="GN167">
            <v>0</v>
          </cell>
          <cell r="GO167">
            <v>0</v>
          </cell>
          <cell r="GP167">
            <v>0</v>
          </cell>
          <cell r="GQ167">
            <v>0</v>
          </cell>
          <cell r="GR167">
            <v>0</v>
          </cell>
          <cell r="GS167">
            <v>0</v>
          </cell>
          <cell r="GU167" t="str">
            <v>Gaspacho De Tomate</v>
          </cell>
        </row>
        <row r="168">
          <cell r="E168" t="str">
            <v>Gâteau Au Citron</v>
          </cell>
          <cell r="F168" t="str">
            <v xml:space="preserve">Préchauffez votre four à 175°C.
Dans un bol, mélangez la farine, le sel, la levure chimique à l'aide d'un fouet.
Ensuite, ajoutez le jus de citron, l'huile de noix de coco et le lait puis mélangez jusqu'à obtention d'une texture crémeuse.
Graissez un petit moule à charnière à l'aide d'un peu d'huile de noix de coco puis versez-y la pâte.
Enfournez à mi-hauteur pendant environ 20 minutes.
</v>
          </cell>
          <cell r="H168">
            <v>159.25</v>
          </cell>
          <cell r="I168">
            <v>7.4449999999999994</v>
          </cell>
          <cell r="J168">
            <v>5.5850000000000009</v>
          </cell>
          <cell r="K168">
            <v>19.28</v>
          </cell>
          <cell r="L168" t="str">
            <v>Farine Complète</v>
          </cell>
          <cell r="M168">
            <v>25</v>
          </cell>
          <cell r="N168">
            <v>87.75</v>
          </cell>
          <cell r="O168">
            <v>3.5</v>
          </cell>
          <cell r="P168">
            <v>0.75</v>
          </cell>
          <cell r="Q168">
            <v>16.25</v>
          </cell>
          <cell r="R168">
            <v>351</v>
          </cell>
          <cell r="S168">
            <v>14</v>
          </cell>
          <cell r="T168">
            <v>3</v>
          </cell>
          <cell r="U168">
            <v>65</v>
          </cell>
          <cell r="V168" t="str">
            <v>Sel</v>
          </cell>
          <cell r="X168">
            <v>0</v>
          </cell>
          <cell r="Y168">
            <v>0</v>
          </cell>
          <cell r="Z168">
            <v>0</v>
          </cell>
          <cell r="AA168">
            <v>0</v>
          </cell>
          <cell r="AB168">
            <v>0</v>
          </cell>
          <cell r="AC168">
            <v>0</v>
          </cell>
          <cell r="AD168">
            <v>0</v>
          </cell>
          <cell r="AE168">
            <v>0</v>
          </cell>
          <cell r="AF168" t="str">
            <v>Levure</v>
          </cell>
          <cell r="AG168">
            <v>5</v>
          </cell>
          <cell r="AH168">
            <v>19.8</v>
          </cell>
          <cell r="AI168">
            <v>2.1749999999999998</v>
          </cell>
          <cell r="AJ168">
            <v>0.3</v>
          </cell>
          <cell r="AK168">
            <v>2.1</v>
          </cell>
          <cell r="AL168">
            <v>396</v>
          </cell>
          <cell r="AM168">
            <v>43.5</v>
          </cell>
          <cell r="AN168">
            <v>6</v>
          </cell>
          <cell r="AO168">
            <v>42</v>
          </cell>
          <cell r="AR168">
            <v>0</v>
          </cell>
          <cell r="AS168">
            <v>0</v>
          </cell>
          <cell r="AT168">
            <v>0</v>
          </cell>
          <cell r="AU168">
            <v>0</v>
          </cell>
          <cell r="AV168">
            <v>0</v>
          </cell>
          <cell r="AW168">
            <v>0</v>
          </cell>
          <cell r="AX168">
            <v>0</v>
          </cell>
          <cell r="AY168">
            <v>0</v>
          </cell>
          <cell r="AZ168" t="str">
            <v>Jus De Citron</v>
          </cell>
          <cell r="BA168">
            <v>5</v>
          </cell>
          <cell r="BB168">
            <v>1.5</v>
          </cell>
          <cell r="BC168">
            <v>0.02</v>
          </cell>
          <cell r="BD168">
            <v>1.4999999999999999E-2</v>
          </cell>
          <cell r="BE168">
            <v>0.30499999999999999</v>
          </cell>
          <cell r="BF168">
            <v>30</v>
          </cell>
          <cell r="BG168">
            <v>0.4</v>
          </cell>
          <cell r="BH168">
            <v>0.3</v>
          </cell>
          <cell r="BI168">
            <v>6.1</v>
          </cell>
          <cell r="BJ168" t="str">
            <v>Huile D'Olive</v>
          </cell>
          <cell r="BK168">
            <v>5</v>
          </cell>
          <cell r="BL168">
            <v>40.450000000000003</v>
          </cell>
          <cell r="BM168">
            <v>0</v>
          </cell>
          <cell r="BN168">
            <v>4.4950000000000001</v>
          </cell>
          <cell r="BO168">
            <v>0</v>
          </cell>
          <cell r="BP168">
            <v>809</v>
          </cell>
          <cell r="BQ168">
            <v>0</v>
          </cell>
          <cell r="BR168">
            <v>89.9</v>
          </cell>
          <cell r="BS168">
            <v>0</v>
          </cell>
          <cell r="BT168" t="str">
            <v>Lait protéiné</v>
          </cell>
          <cell r="BU168">
            <v>25</v>
          </cell>
          <cell r="BV168">
            <v>9.75</v>
          </cell>
          <cell r="BW168">
            <v>1.75</v>
          </cell>
          <cell r="BX168">
            <v>2.5000000000000001E-2</v>
          </cell>
          <cell r="BY168">
            <v>0.625</v>
          </cell>
          <cell r="BZ168">
            <v>39</v>
          </cell>
          <cell r="CA168">
            <v>7</v>
          </cell>
          <cell r="CB168">
            <v>0.1</v>
          </cell>
          <cell r="CC168">
            <v>2.5</v>
          </cell>
          <cell r="CD168" t="str">
            <v/>
          </cell>
          <cell r="CF168">
            <v>0</v>
          </cell>
          <cell r="CG168">
            <v>0</v>
          </cell>
          <cell r="CH168">
            <v>0</v>
          </cell>
          <cell r="CI168">
            <v>0</v>
          </cell>
          <cell r="CJ168">
            <v>0</v>
          </cell>
          <cell r="CK168">
            <v>0</v>
          </cell>
          <cell r="CL168">
            <v>0</v>
          </cell>
          <cell r="CM168">
            <v>0</v>
          </cell>
          <cell r="CN168" t="str">
            <v/>
          </cell>
          <cell r="CP168">
            <v>0</v>
          </cell>
          <cell r="CQ168">
            <v>0</v>
          </cell>
          <cell r="CR168">
            <v>0</v>
          </cell>
          <cell r="CS168">
            <v>0</v>
          </cell>
          <cell r="CT168">
            <v>0</v>
          </cell>
          <cell r="CU168">
            <v>0</v>
          </cell>
          <cell r="CV168">
            <v>0</v>
          </cell>
          <cell r="CW168">
            <v>0</v>
          </cell>
          <cell r="CX168" t="str">
            <v/>
          </cell>
          <cell r="CZ168">
            <v>0</v>
          </cell>
          <cell r="DA168">
            <v>0</v>
          </cell>
          <cell r="DB168">
            <v>0</v>
          </cell>
          <cell r="DC168">
            <v>0</v>
          </cell>
          <cell r="DD168">
            <v>0</v>
          </cell>
          <cell r="DE168">
            <v>0</v>
          </cell>
          <cell r="DF168">
            <v>0</v>
          </cell>
          <cell r="DG168">
            <v>0</v>
          </cell>
          <cell r="DH168" t="str">
            <v/>
          </cell>
          <cell r="DJ168">
            <v>0</v>
          </cell>
          <cell r="DK168">
            <v>0</v>
          </cell>
          <cell r="DL168">
            <v>0</v>
          </cell>
          <cell r="DM168">
            <v>0</v>
          </cell>
          <cell r="DN168">
            <v>0</v>
          </cell>
          <cell r="DO168">
            <v>0</v>
          </cell>
          <cell r="DP168">
            <v>0</v>
          </cell>
          <cell r="DQ168">
            <v>0</v>
          </cell>
          <cell r="DR168" t="str">
            <v/>
          </cell>
          <cell r="DT168">
            <v>0</v>
          </cell>
          <cell r="DU168">
            <v>0</v>
          </cell>
          <cell r="DV168">
            <v>0</v>
          </cell>
          <cell r="DW168">
            <v>0</v>
          </cell>
          <cell r="DX168">
            <v>0</v>
          </cell>
          <cell r="DY168">
            <v>0</v>
          </cell>
          <cell r="DZ168">
            <v>0</v>
          </cell>
          <cell r="EA168">
            <v>0</v>
          </cell>
          <cell r="EB168" t="str">
            <v/>
          </cell>
          <cell r="ED168">
            <v>0</v>
          </cell>
          <cell r="EE168">
            <v>0</v>
          </cell>
          <cell r="EF168">
            <v>0</v>
          </cell>
          <cell r="EG168">
            <v>0</v>
          </cell>
          <cell r="EH168">
            <v>0</v>
          </cell>
          <cell r="EI168">
            <v>0</v>
          </cell>
          <cell r="EJ168">
            <v>0</v>
          </cell>
          <cell r="EK168">
            <v>0</v>
          </cell>
          <cell r="EL168" t="str">
            <v/>
          </cell>
          <cell r="EN168">
            <v>0</v>
          </cell>
          <cell r="EO168">
            <v>0</v>
          </cell>
          <cell r="EP168">
            <v>0</v>
          </cell>
          <cell r="EQ168">
            <v>0</v>
          </cell>
          <cell r="ER168">
            <v>0</v>
          </cell>
          <cell r="ES168">
            <v>0</v>
          </cell>
          <cell r="ET168">
            <v>0</v>
          </cell>
          <cell r="EU168">
            <v>0</v>
          </cell>
          <cell r="EV168" t="str">
            <v/>
          </cell>
          <cell r="EX168">
            <v>0</v>
          </cell>
          <cell r="EY168">
            <v>0</v>
          </cell>
          <cell r="EZ168">
            <v>0</v>
          </cell>
          <cell r="FA168">
            <v>0</v>
          </cell>
          <cell r="FB168">
            <v>0</v>
          </cell>
          <cell r="FC168">
            <v>0</v>
          </cell>
          <cell r="FD168">
            <v>0</v>
          </cell>
          <cell r="FE168">
            <v>0</v>
          </cell>
          <cell r="FF168" t="str">
            <v/>
          </cell>
          <cell r="FH168">
            <v>0</v>
          </cell>
          <cell r="FI168">
            <v>0</v>
          </cell>
          <cell r="FJ168">
            <v>0</v>
          </cell>
          <cell r="FK168">
            <v>0</v>
          </cell>
          <cell r="FL168">
            <v>0</v>
          </cell>
          <cell r="FM168">
            <v>0</v>
          </cell>
          <cell r="FN168">
            <v>0</v>
          </cell>
          <cell r="FO168">
            <v>0</v>
          </cell>
          <cell r="FR168">
            <v>0</v>
          </cell>
          <cell r="FS168">
            <v>0</v>
          </cell>
          <cell r="FT168">
            <v>0</v>
          </cell>
          <cell r="FU168">
            <v>0</v>
          </cell>
          <cell r="FV168">
            <v>0</v>
          </cell>
          <cell r="FW168">
            <v>0</v>
          </cell>
          <cell r="FX168">
            <v>0</v>
          </cell>
          <cell r="FY168">
            <v>0</v>
          </cell>
          <cell r="GB168">
            <v>0</v>
          </cell>
          <cell r="GC168">
            <v>0</v>
          </cell>
          <cell r="GD168">
            <v>0</v>
          </cell>
          <cell r="GE168">
            <v>0</v>
          </cell>
          <cell r="GF168">
            <v>0</v>
          </cell>
          <cell r="GG168">
            <v>0</v>
          </cell>
          <cell r="GH168">
            <v>0</v>
          </cell>
          <cell r="GI168">
            <v>0</v>
          </cell>
          <cell r="GL168">
            <v>0</v>
          </cell>
          <cell r="GM168">
            <v>0</v>
          </cell>
          <cell r="GN168">
            <v>0</v>
          </cell>
          <cell r="GO168">
            <v>0</v>
          </cell>
          <cell r="GP168">
            <v>0</v>
          </cell>
          <cell r="GQ168">
            <v>0</v>
          </cell>
          <cell r="GR168">
            <v>0</v>
          </cell>
          <cell r="GS168">
            <v>0</v>
          </cell>
          <cell r="GU168" t="str">
            <v>Gâteau Au Citron</v>
          </cell>
        </row>
        <row r="169">
          <cell r="E169" t="str">
            <v>Gâteau Moelleux Aux Amandes</v>
          </cell>
          <cell r="F169" t="str">
            <v xml:space="preserve">Mélangez tous les ingrédients ensemble.
Versez le mélange dans un moule à gâteau ou dans des petits moules à muffins.
Laissez cuire le tout entre 20 et 30 minutes à 180°.
</v>
          </cell>
          <cell r="H169">
            <v>520.34999999999991</v>
          </cell>
          <cell r="I169">
            <v>16.559999999999999</v>
          </cell>
          <cell r="J169">
            <v>39.585000000000001</v>
          </cell>
          <cell r="K169">
            <v>9.2650000000000006</v>
          </cell>
          <cell r="L169" t="str">
            <v>Amande</v>
          </cell>
          <cell r="M169">
            <v>35</v>
          </cell>
          <cell r="N169">
            <v>201.6</v>
          </cell>
          <cell r="O169">
            <v>7.42</v>
          </cell>
          <cell r="P169">
            <v>17.465</v>
          </cell>
          <cell r="Q169">
            <v>1.4</v>
          </cell>
          <cell r="R169">
            <v>576</v>
          </cell>
          <cell r="S169">
            <v>21.2</v>
          </cell>
          <cell r="T169">
            <v>49.9</v>
          </cell>
          <cell r="U169">
            <v>4</v>
          </cell>
          <cell r="V169" t="str">
            <v>Psyllium</v>
          </cell>
          <cell r="W169">
            <v>35</v>
          </cell>
          <cell r="X169">
            <v>66.849999999999994</v>
          </cell>
          <cell r="Y169">
            <v>0.875</v>
          </cell>
          <cell r="Z169">
            <v>0.21</v>
          </cell>
          <cell r="AA169">
            <v>0.52500000000000002</v>
          </cell>
          <cell r="AB169">
            <v>191</v>
          </cell>
          <cell r="AC169">
            <v>2.5</v>
          </cell>
          <cell r="AD169">
            <v>0.6</v>
          </cell>
          <cell r="AE169">
            <v>1.5</v>
          </cell>
          <cell r="AF169" t="str">
            <v>Beurre</v>
          </cell>
          <cell r="AG169">
            <v>20</v>
          </cell>
          <cell r="AH169">
            <v>149.19999999999999</v>
          </cell>
          <cell r="AI169">
            <v>0.14000000000000001</v>
          </cell>
          <cell r="AJ169">
            <v>16.46</v>
          </cell>
          <cell r="AK169">
            <v>0.14000000000000001</v>
          </cell>
          <cell r="AL169">
            <v>746</v>
          </cell>
          <cell r="AM169">
            <v>0.7</v>
          </cell>
          <cell r="AN169">
            <v>82.3</v>
          </cell>
          <cell r="AO169">
            <v>0.7</v>
          </cell>
          <cell r="AP169" t="str">
            <v>Xylitol</v>
          </cell>
          <cell r="AQ169">
            <v>5</v>
          </cell>
          <cell r="AR169">
            <v>11.9</v>
          </cell>
          <cell r="AS169">
            <v>0</v>
          </cell>
          <cell r="AT169">
            <v>0</v>
          </cell>
          <cell r="AU169">
            <v>4.95</v>
          </cell>
          <cell r="AV169">
            <v>238</v>
          </cell>
          <cell r="AW169">
            <v>0</v>
          </cell>
          <cell r="AX169">
            <v>0</v>
          </cell>
          <cell r="AY169">
            <v>99</v>
          </cell>
          <cell r="AZ169" t="str">
            <v>Levure</v>
          </cell>
          <cell r="BA169">
            <v>5</v>
          </cell>
          <cell r="BB169">
            <v>19.8</v>
          </cell>
          <cell r="BC169">
            <v>2.1749999999999998</v>
          </cell>
          <cell r="BD169">
            <v>0.3</v>
          </cell>
          <cell r="BE169">
            <v>2.1</v>
          </cell>
          <cell r="BF169">
            <v>396</v>
          </cell>
          <cell r="BG169">
            <v>43.5</v>
          </cell>
          <cell r="BH169">
            <v>6</v>
          </cell>
          <cell r="BI169">
            <v>42</v>
          </cell>
          <cell r="BJ169" t="str">
            <v>Œuf</v>
          </cell>
          <cell r="BK169">
            <v>50</v>
          </cell>
          <cell r="BL169">
            <v>71</v>
          </cell>
          <cell r="BM169">
            <v>5.95</v>
          </cell>
          <cell r="BN169">
            <v>5.15</v>
          </cell>
          <cell r="BO169">
            <v>0.15</v>
          </cell>
          <cell r="BP169">
            <v>142</v>
          </cell>
          <cell r="BQ169">
            <v>11.9</v>
          </cell>
          <cell r="BR169">
            <v>10.3</v>
          </cell>
          <cell r="BS169">
            <v>0.3</v>
          </cell>
          <cell r="BT169" t="str">
            <v>Optionnel : Arômes Sans Calorie À La Vanille Quelques Gouttes</v>
          </cell>
          <cell r="BV169">
            <v>0</v>
          </cell>
          <cell r="BW169">
            <v>0</v>
          </cell>
          <cell r="BX169">
            <v>0</v>
          </cell>
          <cell r="BY169">
            <v>0</v>
          </cell>
          <cell r="BZ169">
            <v>0</v>
          </cell>
          <cell r="CA169">
            <v>0</v>
          </cell>
          <cell r="CB169">
            <v>0</v>
          </cell>
          <cell r="CC169">
            <v>0</v>
          </cell>
          <cell r="CD169" t="str">
            <v/>
          </cell>
          <cell r="CF169">
            <v>0</v>
          </cell>
          <cell r="CG169">
            <v>0</v>
          </cell>
          <cell r="CH169">
            <v>0</v>
          </cell>
          <cell r="CI169">
            <v>0</v>
          </cell>
          <cell r="CJ169">
            <v>0</v>
          </cell>
          <cell r="CK169">
            <v>0</v>
          </cell>
          <cell r="CL169">
            <v>0</v>
          </cell>
          <cell r="CM169">
            <v>0</v>
          </cell>
          <cell r="CN169" t="str">
            <v/>
          </cell>
          <cell r="CP169">
            <v>0</v>
          </cell>
          <cell r="CQ169">
            <v>0</v>
          </cell>
          <cell r="CR169">
            <v>0</v>
          </cell>
          <cell r="CS169">
            <v>0</v>
          </cell>
          <cell r="CT169">
            <v>0</v>
          </cell>
          <cell r="CU169">
            <v>0</v>
          </cell>
          <cell r="CV169">
            <v>0</v>
          </cell>
          <cell r="CW169">
            <v>0</v>
          </cell>
          <cell r="CX169" t="str">
            <v/>
          </cell>
          <cell r="CZ169">
            <v>0</v>
          </cell>
          <cell r="DA169">
            <v>0</v>
          </cell>
          <cell r="DB169">
            <v>0</v>
          </cell>
          <cell r="DC169">
            <v>0</v>
          </cell>
          <cell r="DD169">
            <v>0</v>
          </cell>
          <cell r="DE169">
            <v>0</v>
          </cell>
          <cell r="DF169">
            <v>0</v>
          </cell>
          <cell r="DG169">
            <v>0</v>
          </cell>
          <cell r="DH169" t="str">
            <v/>
          </cell>
          <cell r="DJ169">
            <v>0</v>
          </cell>
          <cell r="DK169">
            <v>0</v>
          </cell>
          <cell r="DL169">
            <v>0</v>
          </cell>
          <cell r="DM169">
            <v>0</v>
          </cell>
          <cell r="DN169">
            <v>0</v>
          </cell>
          <cell r="DO169">
            <v>0</v>
          </cell>
          <cell r="DP169">
            <v>0</v>
          </cell>
          <cell r="DQ169">
            <v>0</v>
          </cell>
          <cell r="DR169" t="str">
            <v/>
          </cell>
          <cell r="DT169">
            <v>0</v>
          </cell>
          <cell r="DU169">
            <v>0</v>
          </cell>
          <cell r="DV169">
            <v>0</v>
          </cell>
          <cell r="DW169">
            <v>0</v>
          </cell>
          <cell r="DX169">
            <v>0</v>
          </cell>
          <cell r="DY169">
            <v>0</v>
          </cell>
          <cell r="DZ169">
            <v>0</v>
          </cell>
          <cell r="EA169">
            <v>0</v>
          </cell>
          <cell r="EB169" t="str">
            <v/>
          </cell>
          <cell r="ED169">
            <v>0</v>
          </cell>
          <cell r="EE169">
            <v>0</v>
          </cell>
          <cell r="EF169">
            <v>0</v>
          </cell>
          <cell r="EG169">
            <v>0</v>
          </cell>
          <cell r="EH169">
            <v>0</v>
          </cell>
          <cell r="EI169">
            <v>0</v>
          </cell>
          <cell r="EJ169">
            <v>0</v>
          </cell>
          <cell r="EK169">
            <v>0</v>
          </cell>
          <cell r="EL169" t="str">
            <v/>
          </cell>
          <cell r="EN169">
            <v>0</v>
          </cell>
          <cell r="EO169">
            <v>0</v>
          </cell>
          <cell r="EP169">
            <v>0</v>
          </cell>
          <cell r="EQ169">
            <v>0</v>
          </cell>
          <cell r="ER169">
            <v>0</v>
          </cell>
          <cell r="ES169">
            <v>0</v>
          </cell>
          <cell r="ET169">
            <v>0</v>
          </cell>
          <cell r="EU169">
            <v>0</v>
          </cell>
          <cell r="EV169" t="str">
            <v/>
          </cell>
          <cell r="EX169">
            <v>0</v>
          </cell>
          <cell r="EY169">
            <v>0</v>
          </cell>
          <cell r="EZ169">
            <v>0</v>
          </cell>
          <cell r="FA169">
            <v>0</v>
          </cell>
          <cell r="FB169">
            <v>0</v>
          </cell>
          <cell r="FC169">
            <v>0</v>
          </cell>
          <cell r="FD169">
            <v>0</v>
          </cell>
          <cell r="FE169">
            <v>0</v>
          </cell>
          <cell r="FF169" t="str">
            <v/>
          </cell>
          <cell r="FH169">
            <v>0</v>
          </cell>
          <cell r="FI169">
            <v>0</v>
          </cell>
          <cell r="FJ169">
            <v>0</v>
          </cell>
          <cell r="FK169">
            <v>0</v>
          </cell>
          <cell r="FL169">
            <v>0</v>
          </cell>
          <cell r="FM169">
            <v>0</v>
          </cell>
          <cell r="FN169">
            <v>0</v>
          </cell>
          <cell r="FO169">
            <v>0</v>
          </cell>
          <cell r="FR169">
            <v>0</v>
          </cell>
          <cell r="FS169">
            <v>0</v>
          </cell>
          <cell r="FT169">
            <v>0</v>
          </cell>
          <cell r="FU169">
            <v>0</v>
          </cell>
          <cell r="FV169">
            <v>0</v>
          </cell>
          <cell r="FW169">
            <v>0</v>
          </cell>
          <cell r="FX169">
            <v>0</v>
          </cell>
          <cell r="FY169">
            <v>0</v>
          </cell>
          <cell r="GB169">
            <v>0</v>
          </cell>
          <cell r="GC169">
            <v>0</v>
          </cell>
          <cell r="GD169">
            <v>0</v>
          </cell>
          <cell r="GE169">
            <v>0</v>
          </cell>
          <cell r="GF169">
            <v>0</v>
          </cell>
          <cell r="GG169">
            <v>0</v>
          </cell>
          <cell r="GH169">
            <v>0</v>
          </cell>
          <cell r="GI169">
            <v>0</v>
          </cell>
          <cell r="GL169">
            <v>0</v>
          </cell>
          <cell r="GM169">
            <v>0</v>
          </cell>
          <cell r="GN169">
            <v>0</v>
          </cell>
          <cell r="GO169">
            <v>0</v>
          </cell>
          <cell r="GP169">
            <v>0</v>
          </cell>
          <cell r="GQ169">
            <v>0</v>
          </cell>
          <cell r="GR169">
            <v>0</v>
          </cell>
          <cell r="GS169">
            <v>0</v>
          </cell>
          <cell r="GU169" t="str">
            <v>Gâteau Moelleux Aux Amandes</v>
          </cell>
        </row>
        <row r="170">
          <cell r="E170" t="str">
            <v xml:space="preserve">Gaufres Protéinées </v>
          </cell>
          <cell r="F170" t="str">
            <v xml:space="preserve">Mixez tous les ingrédients ensemble dans un blender.
Si la pâte est trop épaisse, ajoutez un peu de séré maigre ou du lait protéiné
Préchauffez le gaufrier et versez la pâte dessus.
</v>
          </cell>
          <cell r="H170">
            <v>298.3</v>
          </cell>
          <cell r="I170">
            <v>32.024999999999999</v>
          </cell>
          <cell r="J170">
            <v>7.89</v>
          </cell>
          <cell r="K170">
            <v>23.040000000000003</v>
          </cell>
          <cell r="L170" t="str">
            <v>Œuf</v>
          </cell>
          <cell r="M170">
            <v>50</v>
          </cell>
          <cell r="N170">
            <v>71</v>
          </cell>
          <cell r="O170">
            <v>5.95</v>
          </cell>
          <cell r="P170">
            <v>5.15</v>
          </cell>
          <cell r="Q170">
            <v>0.15</v>
          </cell>
          <cell r="R170">
            <v>142</v>
          </cell>
          <cell r="S170">
            <v>11.9</v>
          </cell>
          <cell r="T170">
            <v>10.3</v>
          </cell>
          <cell r="U170">
            <v>0.3</v>
          </cell>
          <cell r="V170" t="str">
            <v>Séré Maigre</v>
          </cell>
          <cell r="W170">
            <v>50</v>
          </cell>
          <cell r="X170">
            <v>27.5</v>
          </cell>
          <cell r="Y170">
            <v>5</v>
          </cell>
          <cell r="Z170">
            <v>0.1</v>
          </cell>
          <cell r="AA170">
            <v>2.1</v>
          </cell>
          <cell r="AB170">
            <v>55</v>
          </cell>
          <cell r="AC170">
            <v>10</v>
          </cell>
          <cell r="AD170">
            <v>0.2</v>
          </cell>
          <cell r="AE170">
            <v>4.2</v>
          </cell>
          <cell r="AF170" t="str">
            <v>Blanc D'Œuf</v>
          </cell>
          <cell r="AG170">
            <v>90</v>
          </cell>
          <cell r="AH170">
            <v>68.400000000000006</v>
          </cell>
          <cell r="AI170">
            <v>14.85</v>
          </cell>
          <cell r="AJ170">
            <v>0.09</v>
          </cell>
          <cell r="AK170">
            <v>1.44</v>
          </cell>
          <cell r="AL170">
            <v>76</v>
          </cell>
          <cell r="AM170">
            <v>16.5</v>
          </cell>
          <cell r="AN170">
            <v>0.1</v>
          </cell>
          <cell r="AO170">
            <v>1.6</v>
          </cell>
          <cell r="AP170" t="str">
            <v xml:space="preserve">Flocons D’Avoine </v>
          </cell>
          <cell r="AQ170">
            <v>30</v>
          </cell>
          <cell r="AR170">
            <v>111.6</v>
          </cell>
          <cell r="AS170">
            <v>4.05</v>
          </cell>
          <cell r="AT170">
            <v>2.25</v>
          </cell>
          <cell r="AU170">
            <v>17.25</v>
          </cell>
          <cell r="AV170">
            <v>372</v>
          </cell>
          <cell r="AW170">
            <v>13.5</v>
          </cell>
          <cell r="AX170">
            <v>7.5</v>
          </cell>
          <cell r="AY170">
            <v>57.5</v>
          </cell>
          <cell r="AZ170" t="str">
            <v>Levure</v>
          </cell>
          <cell r="BA170">
            <v>5</v>
          </cell>
          <cell r="BB170">
            <v>19.8</v>
          </cell>
          <cell r="BC170">
            <v>2.1749999999999998</v>
          </cell>
          <cell r="BD170">
            <v>0.3</v>
          </cell>
          <cell r="BE170">
            <v>2.1</v>
          </cell>
          <cell r="BF170">
            <v>396</v>
          </cell>
          <cell r="BG170">
            <v>43.5</v>
          </cell>
          <cell r="BH170">
            <v>6</v>
          </cell>
          <cell r="BI170">
            <v>42</v>
          </cell>
          <cell r="BJ170" t="str">
            <v/>
          </cell>
          <cell r="BL170">
            <v>0</v>
          </cell>
          <cell r="BM170">
            <v>0</v>
          </cell>
          <cell r="BN170">
            <v>0</v>
          </cell>
          <cell r="BO170">
            <v>0</v>
          </cell>
          <cell r="BP170">
            <v>0</v>
          </cell>
          <cell r="BQ170">
            <v>0</v>
          </cell>
          <cell r="BR170">
            <v>0</v>
          </cell>
          <cell r="BS170">
            <v>0</v>
          </cell>
          <cell r="BT170" t="str">
            <v/>
          </cell>
          <cell r="BV170">
            <v>0</v>
          </cell>
          <cell r="BW170">
            <v>0</v>
          </cell>
          <cell r="BX170">
            <v>0</v>
          </cell>
          <cell r="BY170">
            <v>0</v>
          </cell>
          <cell r="BZ170">
            <v>0</v>
          </cell>
          <cell r="CA170">
            <v>0</v>
          </cell>
          <cell r="CB170">
            <v>0</v>
          </cell>
          <cell r="CC170">
            <v>0</v>
          </cell>
          <cell r="CD170" t="str">
            <v/>
          </cell>
          <cell r="CF170">
            <v>0</v>
          </cell>
          <cell r="CG170">
            <v>0</v>
          </cell>
          <cell r="CH170">
            <v>0</v>
          </cell>
          <cell r="CI170">
            <v>0</v>
          </cell>
          <cell r="CJ170">
            <v>0</v>
          </cell>
          <cell r="CK170">
            <v>0</v>
          </cell>
          <cell r="CL170">
            <v>0</v>
          </cell>
          <cell r="CM170">
            <v>0</v>
          </cell>
          <cell r="CN170" t="str">
            <v/>
          </cell>
          <cell r="CP170">
            <v>0</v>
          </cell>
          <cell r="CQ170">
            <v>0</v>
          </cell>
          <cell r="CR170">
            <v>0</v>
          </cell>
          <cell r="CS170">
            <v>0</v>
          </cell>
          <cell r="CT170">
            <v>0</v>
          </cell>
          <cell r="CU170">
            <v>0</v>
          </cell>
          <cell r="CV170">
            <v>0</v>
          </cell>
          <cell r="CW170">
            <v>0</v>
          </cell>
          <cell r="CX170" t="str">
            <v/>
          </cell>
          <cell r="CZ170">
            <v>0</v>
          </cell>
          <cell r="DA170">
            <v>0</v>
          </cell>
          <cell r="DB170">
            <v>0</v>
          </cell>
          <cell r="DC170">
            <v>0</v>
          </cell>
          <cell r="DD170">
            <v>0</v>
          </cell>
          <cell r="DE170">
            <v>0</v>
          </cell>
          <cell r="DF170">
            <v>0</v>
          </cell>
          <cell r="DG170">
            <v>0</v>
          </cell>
          <cell r="DH170" t="str">
            <v/>
          </cell>
          <cell r="DJ170">
            <v>0</v>
          </cell>
          <cell r="DK170">
            <v>0</v>
          </cell>
          <cell r="DL170">
            <v>0</v>
          </cell>
          <cell r="DM170">
            <v>0</v>
          </cell>
          <cell r="DN170">
            <v>0</v>
          </cell>
          <cell r="DO170">
            <v>0</v>
          </cell>
          <cell r="DP170">
            <v>0</v>
          </cell>
          <cell r="DQ170">
            <v>0</v>
          </cell>
          <cell r="DR170" t="str">
            <v/>
          </cell>
          <cell r="DT170">
            <v>0</v>
          </cell>
          <cell r="DU170">
            <v>0</v>
          </cell>
          <cell r="DV170">
            <v>0</v>
          </cell>
          <cell r="DW170">
            <v>0</v>
          </cell>
          <cell r="DX170">
            <v>0</v>
          </cell>
          <cell r="DY170">
            <v>0</v>
          </cell>
          <cell r="DZ170">
            <v>0</v>
          </cell>
          <cell r="EA170">
            <v>0</v>
          </cell>
          <cell r="EB170" t="str">
            <v/>
          </cell>
          <cell r="ED170">
            <v>0</v>
          </cell>
          <cell r="EE170">
            <v>0</v>
          </cell>
          <cell r="EF170">
            <v>0</v>
          </cell>
          <cell r="EG170">
            <v>0</v>
          </cell>
          <cell r="EH170">
            <v>0</v>
          </cell>
          <cell r="EI170">
            <v>0</v>
          </cell>
          <cell r="EJ170">
            <v>0</v>
          </cell>
          <cell r="EK170">
            <v>0</v>
          </cell>
          <cell r="EL170" t="str">
            <v/>
          </cell>
          <cell r="EN170">
            <v>0</v>
          </cell>
          <cell r="EO170">
            <v>0</v>
          </cell>
          <cell r="EP170">
            <v>0</v>
          </cell>
          <cell r="EQ170">
            <v>0</v>
          </cell>
          <cell r="ER170">
            <v>0</v>
          </cell>
          <cell r="ES170">
            <v>0</v>
          </cell>
          <cell r="ET170">
            <v>0</v>
          </cell>
          <cell r="EU170">
            <v>0</v>
          </cell>
          <cell r="EV170" t="str">
            <v/>
          </cell>
          <cell r="EX170">
            <v>0</v>
          </cell>
          <cell r="EY170">
            <v>0</v>
          </cell>
          <cell r="EZ170">
            <v>0</v>
          </cell>
          <cell r="FA170">
            <v>0</v>
          </cell>
          <cell r="FB170">
            <v>0</v>
          </cell>
          <cell r="FC170">
            <v>0</v>
          </cell>
          <cell r="FD170">
            <v>0</v>
          </cell>
          <cell r="FE170">
            <v>0</v>
          </cell>
          <cell r="FF170" t="str">
            <v/>
          </cell>
          <cell r="FH170">
            <v>0</v>
          </cell>
          <cell r="FI170">
            <v>0</v>
          </cell>
          <cell r="FJ170">
            <v>0</v>
          </cell>
          <cell r="FK170">
            <v>0</v>
          </cell>
          <cell r="FL170">
            <v>0</v>
          </cell>
          <cell r="FM170">
            <v>0</v>
          </cell>
          <cell r="FN170">
            <v>0</v>
          </cell>
          <cell r="FO170">
            <v>0</v>
          </cell>
          <cell r="FR170">
            <v>0</v>
          </cell>
          <cell r="FS170">
            <v>0</v>
          </cell>
          <cell r="FT170">
            <v>0</v>
          </cell>
          <cell r="FU170">
            <v>0</v>
          </cell>
          <cell r="FV170">
            <v>0</v>
          </cell>
          <cell r="FW170">
            <v>0</v>
          </cell>
          <cell r="FX170">
            <v>0</v>
          </cell>
          <cell r="FY170">
            <v>0</v>
          </cell>
          <cell r="GB170">
            <v>0</v>
          </cell>
          <cell r="GC170">
            <v>0</v>
          </cell>
          <cell r="GD170">
            <v>0</v>
          </cell>
          <cell r="GE170">
            <v>0</v>
          </cell>
          <cell r="GF170">
            <v>0</v>
          </cell>
          <cell r="GG170">
            <v>0</v>
          </cell>
          <cell r="GH170">
            <v>0</v>
          </cell>
          <cell r="GI170">
            <v>0</v>
          </cell>
          <cell r="GL170">
            <v>0</v>
          </cell>
          <cell r="GM170">
            <v>0</v>
          </cell>
          <cell r="GN170">
            <v>0</v>
          </cell>
          <cell r="GO170">
            <v>0</v>
          </cell>
          <cell r="GP170">
            <v>0</v>
          </cell>
          <cell r="GQ170">
            <v>0</v>
          </cell>
          <cell r="GR170">
            <v>0</v>
          </cell>
          <cell r="GS170">
            <v>0</v>
          </cell>
          <cell r="GU170" t="str">
            <v xml:space="preserve">Gaufres Protéinées </v>
          </cell>
        </row>
        <row r="171">
          <cell r="E171" t="str">
            <v>Gazpacho De Tomate version 2</v>
          </cell>
          <cell r="F171" t="str">
            <v>Coupez tous les ingrédients sauf le blanc de dinde et les mixer dans le blender avec le cumin et huile d’olive.
Accompagnez le avec du blanc de dinde.</v>
          </cell>
          <cell r="H171">
            <v>185.5</v>
          </cell>
          <cell r="I171">
            <v>19.125</v>
          </cell>
          <cell r="J171">
            <v>6.5950000000000006</v>
          </cell>
          <cell r="K171">
            <v>10.55</v>
          </cell>
          <cell r="L171" t="str">
            <v>tomate</v>
          </cell>
          <cell r="M171">
            <v>50</v>
          </cell>
          <cell r="N171">
            <v>10.5</v>
          </cell>
          <cell r="O171">
            <v>0.4</v>
          </cell>
          <cell r="P171">
            <v>0.15</v>
          </cell>
          <cell r="Q171">
            <v>1.6</v>
          </cell>
          <cell r="R171">
            <v>21</v>
          </cell>
          <cell r="S171">
            <v>0.8</v>
          </cell>
          <cell r="T171">
            <v>0.3</v>
          </cell>
          <cell r="U171">
            <v>3.2</v>
          </cell>
          <cell r="X171">
            <v>0</v>
          </cell>
          <cell r="Y171">
            <v>0</v>
          </cell>
          <cell r="Z171">
            <v>0</v>
          </cell>
          <cell r="AA171">
            <v>0</v>
          </cell>
          <cell r="AB171">
            <v>0</v>
          </cell>
          <cell r="AC171">
            <v>0</v>
          </cell>
          <cell r="AD171">
            <v>0</v>
          </cell>
          <cell r="AE171">
            <v>0</v>
          </cell>
          <cell r="AF171" t="str">
            <v>concombre</v>
          </cell>
          <cell r="AG171">
            <v>100</v>
          </cell>
          <cell r="AH171">
            <v>13</v>
          </cell>
          <cell r="AI171">
            <v>0.7</v>
          </cell>
          <cell r="AJ171">
            <v>0.1</v>
          </cell>
          <cell r="AK171">
            <v>2</v>
          </cell>
          <cell r="AL171">
            <v>13</v>
          </cell>
          <cell r="AM171">
            <v>0.7</v>
          </cell>
          <cell r="AN171">
            <v>0.1</v>
          </cell>
          <cell r="AO171">
            <v>2</v>
          </cell>
          <cell r="AP171" t="str">
            <v>poivron rouge</v>
          </cell>
          <cell r="AQ171">
            <v>100</v>
          </cell>
          <cell r="AR171">
            <v>32</v>
          </cell>
          <cell r="AS171">
            <v>0.9</v>
          </cell>
          <cell r="AT171">
            <v>0.4</v>
          </cell>
          <cell r="AU171">
            <v>5.2</v>
          </cell>
          <cell r="AV171">
            <v>32</v>
          </cell>
          <cell r="AW171">
            <v>0.9</v>
          </cell>
          <cell r="AX171">
            <v>0.4</v>
          </cell>
          <cell r="AY171">
            <v>5.2</v>
          </cell>
          <cell r="AZ171" t="str">
            <v xml:space="preserve">1 gousse d’ail hachée </v>
          </cell>
          <cell r="BB171">
            <v>0</v>
          </cell>
          <cell r="BC171">
            <v>0</v>
          </cell>
          <cell r="BD171">
            <v>0</v>
          </cell>
          <cell r="BE171">
            <v>0</v>
          </cell>
          <cell r="BF171">
            <v>0</v>
          </cell>
          <cell r="BG171">
            <v>0</v>
          </cell>
          <cell r="BH171">
            <v>0</v>
          </cell>
          <cell r="BI171">
            <v>0</v>
          </cell>
          <cell r="BJ171" t="str">
            <v>oignon</v>
          </cell>
          <cell r="BK171">
            <v>25</v>
          </cell>
          <cell r="BL171">
            <v>9.75</v>
          </cell>
          <cell r="BM171">
            <v>0.32500000000000001</v>
          </cell>
          <cell r="BN171">
            <v>0.05</v>
          </cell>
          <cell r="BO171">
            <v>1.75</v>
          </cell>
          <cell r="BP171">
            <v>39</v>
          </cell>
          <cell r="BQ171">
            <v>1.3</v>
          </cell>
          <cell r="BR171">
            <v>0.2</v>
          </cell>
          <cell r="BS171">
            <v>7</v>
          </cell>
          <cell r="BT171" t="str">
            <v>blanc de dinde</v>
          </cell>
          <cell r="BU171">
            <v>70</v>
          </cell>
          <cell r="BV171">
            <v>79.8</v>
          </cell>
          <cell r="BW171">
            <v>16.8</v>
          </cell>
          <cell r="BX171">
            <v>1.4</v>
          </cell>
          <cell r="BY171">
            <v>0</v>
          </cell>
          <cell r="BZ171">
            <v>114</v>
          </cell>
          <cell r="CA171">
            <v>24</v>
          </cell>
          <cell r="CB171">
            <v>2</v>
          </cell>
          <cell r="CC171">
            <v>0</v>
          </cell>
          <cell r="CD171" t="str">
            <v>huile d’olive</v>
          </cell>
          <cell r="CE171">
            <v>5</v>
          </cell>
          <cell r="CF171">
            <v>40.450000000000003</v>
          </cell>
          <cell r="CG171">
            <v>0</v>
          </cell>
          <cell r="CH171">
            <v>4.4950000000000001</v>
          </cell>
          <cell r="CI171">
            <v>0</v>
          </cell>
          <cell r="CJ171">
            <v>809</v>
          </cell>
          <cell r="CK171">
            <v>0</v>
          </cell>
          <cell r="CL171">
            <v>89.9</v>
          </cell>
          <cell r="CM171">
            <v>0</v>
          </cell>
          <cell r="CN171" t="str">
            <v>Une pincée de cumin</v>
          </cell>
          <cell r="CP171">
            <v>0</v>
          </cell>
          <cell r="CQ171">
            <v>0</v>
          </cell>
          <cell r="CR171">
            <v>0</v>
          </cell>
          <cell r="CS171">
            <v>0</v>
          </cell>
          <cell r="CT171">
            <v>0</v>
          </cell>
          <cell r="CU171">
            <v>0</v>
          </cell>
          <cell r="CV171">
            <v>0</v>
          </cell>
          <cell r="CW171">
            <v>0</v>
          </cell>
          <cell r="CZ171">
            <v>0</v>
          </cell>
          <cell r="DA171">
            <v>0</v>
          </cell>
          <cell r="DB171">
            <v>0</v>
          </cell>
          <cell r="DC171">
            <v>0</v>
          </cell>
          <cell r="DD171">
            <v>0</v>
          </cell>
          <cell r="DE171">
            <v>0</v>
          </cell>
          <cell r="DF171">
            <v>0</v>
          </cell>
          <cell r="DG171">
            <v>0</v>
          </cell>
          <cell r="DJ171">
            <v>0</v>
          </cell>
          <cell r="DK171">
            <v>0</v>
          </cell>
          <cell r="DL171">
            <v>0</v>
          </cell>
          <cell r="DM171">
            <v>0</v>
          </cell>
          <cell r="DN171">
            <v>0</v>
          </cell>
          <cell r="DO171">
            <v>0</v>
          </cell>
          <cell r="DP171">
            <v>0</v>
          </cell>
          <cell r="DQ171">
            <v>0</v>
          </cell>
          <cell r="DT171">
            <v>0</v>
          </cell>
          <cell r="DU171">
            <v>0</v>
          </cell>
          <cell r="DV171">
            <v>0</v>
          </cell>
          <cell r="DW171">
            <v>0</v>
          </cell>
          <cell r="DX171">
            <v>0</v>
          </cell>
          <cell r="DY171">
            <v>0</v>
          </cell>
          <cell r="DZ171">
            <v>0</v>
          </cell>
          <cell r="EA171">
            <v>0</v>
          </cell>
          <cell r="ED171">
            <v>0</v>
          </cell>
          <cell r="EE171">
            <v>0</v>
          </cell>
          <cell r="EF171">
            <v>0</v>
          </cell>
          <cell r="EG171">
            <v>0</v>
          </cell>
          <cell r="EH171">
            <v>0</v>
          </cell>
          <cell r="EI171">
            <v>0</v>
          </cell>
          <cell r="EJ171">
            <v>0</v>
          </cell>
          <cell r="EK171">
            <v>0</v>
          </cell>
          <cell r="EN171">
            <v>0</v>
          </cell>
          <cell r="EO171">
            <v>0</v>
          </cell>
          <cell r="EP171">
            <v>0</v>
          </cell>
          <cell r="EQ171">
            <v>0</v>
          </cell>
          <cell r="ER171">
            <v>0</v>
          </cell>
          <cell r="ES171">
            <v>0</v>
          </cell>
          <cell r="ET171">
            <v>0</v>
          </cell>
          <cell r="EU171">
            <v>0</v>
          </cell>
          <cell r="EX171">
            <v>0</v>
          </cell>
          <cell r="EY171">
            <v>0</v>
          </cell>
          <cell r="EZ171">
            <v>0</v>
          </cell>
          <cell r="FA171">
            <v>0</v>
          </cell>
          <cell r="FB171">
            <v>0</v>
          </cell>
          <cell r="FC171">
            <v>0</v>
          </cell>
          <cell r="FD171">
            <v>0</v>
          </cell>
          <cell r="FE171">
            <v>0</v>
          </cell>
          <cell r="FH171">
            <v>0</v>
          </cell>
          <cell r="FI171">
            <v>0</v>
          </cell>
          <cell r="FJ171">
            <v>0</v>
          </cell>
          <cell r="FK171">
            <v>0</v>
          </cell>
          <cell r="FL171">
            <v>0</v>
          </cell>
          <cell r="FM171">
            <v>0</v>
          </cell>
          <cell r="FN171">
            <v>0</v>
          </cell>
          <cell r="FO171">
            <v>0</v>
          </cell>
          <cell r="FR171">
            <v>0</v>
          </cell>
          <cell r="FS171">
            <v>0</v>
          </cell>
          <cell r="FT171">
            <v>0</v>
          </cell>
          <cell r="FU171">
            <v>0</v>
          </cell>
          <cell r="FV171">
            <v>0</v>
          </cell>
          <cell r="FW171">
            <v>0</v>
          </cell>
          <cell r="FX171">
            <v>0</v>
          </cell>
          <cell r="FY171">
            <v>0</v>
          </cell>
          <cell r="GB171">
            <v>0</v>
          </cell>
          <cell r="GC171">
            <v>0</v>
          </cell>
          <cell r="GD171">
            <v>0</v>
          </cell>
          <cell r="GE171">
            <v>0</v>
          </cell>
          <cell r="GF171">
            <v>0</v>
          </cell>
          <cell r="GG171">
            <v>0</v>
          </cell>
          <cell r="GH171">
            <v>0</v>
          </cell>
          <cell r="GI171">
            <v>0</v>
          </cell>
          <cell r="GL171">
            <v>0</v>
          </cell>
          <cell r="GM171">
            <v>0</v>
          </cell>
          <cell r="GN171">
            <v>0</v>
          </cell>
          <cell r="GO171">
            <v>0</v>
          </cell>
          <cell r="GP171">
            <v>0</v>
          </cell>
          <cell r="GQ171">
            <v>0</v>
          </cell>
          <cell r="GR171">
            <v>0</v>
          </cell>
          <cell r="GS171">
            <v>0</v>
          </cell>
          <cell r="GU171" t="str">
            <v>Gazpacho De Tomate Version 2</v>
          </cell>
        </row>
        <row r="172">
          <cell r="E172" t="str">
            <v xml:space="preserve">Glace À La Fraise </v>
          </cell>
          <cell r="F172" t="str">
            <v>Versez tous les ingrédients dans un blender et mixez le tout jusqu’à l’obtention d’une texture crémeuse.
Régalez-vous de suite, ou alors conservez la glace au congélateur.</v>
          </cell>
          <cell r="H172">
            <v>73.45</v>
          </cell>
          <cell r="I172">
            <v>5.99</v>
          </cell>
          <cell r="J172">
            <v>1.6</v>
          </cell>
          <cell r="K172">
            <v>7.8500000000000005</v>
          </cell>
          <cell r="L172" t="str">
            <v>Fraise</v>
          </cell>
          <cell r="M172">
            <v>70</v>
          </cell>
          <cell r="N172">
            <v>28</v>
          </cell>
          <cell r="O172">
            <v>0.49</v>
          </cell>
          <cell r="P172">
            <v>0.35</v>
          </cell>
          <cell r="Q172">
            <v>4.9000000000000004</v>
          </cell>
          <cell r="R172">
            <v>40</v>
          </cell>
          <cell r="S172">
            <v>0.7</v>
          </cell>
          <cell r="T172">
            <v>0.5</v>
          </cell>
          <cell r="U172">
            <v>7</v>
          </cell>
          <cell r="V172" t="str">
            <v>Philadelphia Balance</v>
          </cell>
          <cell r="W172">
            <v>50</v>
          </cell>
          <cell r="X172">
            <v>45.45</v>
          </cell>
          <cell r="Y172">
            <v>5.5</v>
          </cell>
          <cell r="Z172">
            <v>1.25</v>
          </cell>
          <cell r="AA172">
            <v>2.95</v>
          </cell>
          <cell r="AB172">
            <v>90.9</v>
          </cell>
          <cell r="AC172">
            <v>11</v>
          </cell>
          <cell r="AD172">
            <v>2.5</v>
          </cell>
          <cell r="AE172">
            <v>5.9</v>
          </cell>
          <cell r="AF172" t="str">
            <v/>
          </cell>
          <cell r="AH172">
            <v>0</v>
          </cell>
          <cell r="AI172">
            <v>0</v>
          </cell>
          <cell r="AJ172">
            <v>0</v>
          </cell>
          <cell r="AK172">
            <v>0</v>
          </cell>
          <cell r="AL172">
            <v>0</v>
          </cell>
          <cell r="AM172">
            <v>0</v>
          </cell>
          <cell r="AN172">
            <v>0</v>
          </cell>
          <cell r="AO172">
            <v>0</v>
          </cell>
          <cell r="AP172" t="str">
            <v/>
          </cell>
          <cell r="AR172">
            <v>0</v>
          </cell>
          <cell r="AS172">
            <v>0</v>
          </cell>
          <cell r="AT172">
            <v>0</v>
          </cell>
          <cell r="AU172">
            <v>0</v>
          </cell>
          <cell r="AV172">
            <v>0</v>
          </cell>
          <cell r="AW172">
            <v>0</v>
          </cell>
          <cell r="AX172">
            <v>0</v>
          </cell>
          <cell r="AY172">
            <v>0</v>
          </cell>
          <cell r="AZ172" t="str">
            <v/>
          </cell>
          <cell r="BB172">
            <v>0</v>
          </cell>
          <cell r="BC172">
            <v>0</v>
          </cell>
          <cell r="BD172">
            <v>0</v>
          </cell>
          <cell r="BE172">
            <v>0</v>
          </cell>
          <cell r="BF172">
            <v>0</v>
          </cell>
          <cell r="BG172">
            <v>0</v>
          </cell>
          <cell r="BH172">
            <v>0</v>
          </cell>
          <cell r="BI172">
            <v>0</v>
          </cell>
          <cell r="BJ172" t="str">
            <v/>
          </cell>
          <cell r="BL172">
            <v>0</v>
          </cell>
          <cell r="BM172">
            <v>0</v>
          </cell>
          <cell r="BN172">
            <v>0</v>
          </cell>
          <cell r="BO172">
            <v>0</v>
          </cell>
          <cell r="BP172">
            <v>0</v>
          </cell>
          <cell r="BQ172">
            <v>0</v>
          </cell>
          <cell r="BR172">
            <v>0</v>
          </cell>
          <cell r="BS172">
            <v>0</v>
          </cell>
          <cell r="BT172" t="str">
            <v/>
          </cell>
          <cell r="BV172">
            <v>0</v>
          </cell>
          <cell r="BW172">
            <v>0</v>
          </cell>
          <cell r="BX172">
            <v>0</v>
          </cell>
          <cell r="BY172">
            <v>0</v>
          </cell>
          <cell r="BZ172">
            <v>0</v>
          </cell>
          <cell r="CA172">
            <v>0</v>
          </cell>
          <cell r="CB172">
            <v>0</v>
          </cell>
          <cell r="CC172">
            <v>0</v>
          </cell>
          <cell r="CD172" t="str">
            <v/>
          </cell>
          <cell r="CF172">
            <v>0</v>
          </cell>
          <cell r="CG172">
            <v>0</v>
          </cell>
          <cell r="CH172">
            <v>0</v>
          </cell>
          <cell r="CI172">
            <v>0</v>
          </cell>
          <cell r="CJ172">
            <v>0</v>
          </cell>
          <cell r="CK172">
            <v>0</v>
          </cell>
          <cell r="CL172">
            <v>0</v>
          </cell>
          <cell r="CM172">
            <v>0</v>
          </cell>
          <cell r="CN172" t="str">
            <v/>
          </cell>
          <cell r="CP172">
            <v>0</v>
          </cell>
          <cell r="CQ172">
            <v>0</v>
          </cell>
          <cell r="CR172">
            <v>0</v>
          </cell>
          <cell r="CS172">
            <v>0</v>
          </cell>
          <cell r="CT172">
            <v>0</v>
          </cell>
          <cell r="CU172">
            <v>0</v>
          </cell>
          <cell r="CV172">
            <v>0</v>
          </cell>
          <cell r="CW172">
            <v>0</v>
          </cell>
          <cell r="CX172" t="str">
            <v/>
          </cell>
          <cell r="CZ172">
            <v>0</v>
          </cell>
          <cell r="DA172">
            <v>0</v>
          </cell>
          <cell r="DB172">
            <v>0</v>
          </cell>
          <cell r="DC172">
            <v>0</v>
          </cell>
          <cell r="DD172">
            <v>0</v>
          </cell>
          <cell r="DE172">
            <v>0</v>
          </cell>
          <cell r="DF172">
            <v>0</v>
          </cell>
          <cell r="DG172">
            <v>0</v>
          </cell>
          <cell r="DH172" t="str">
            <v/>
          </cell>
          <cell r="DJ172">
            <v>0</v>
          </cell>
          <cell r="DK172">
            <v>0</v>
          </cell>
          <cell r="DL172">
            <v>0</v>
          </cell>
          <cell r="DM172">
            <v>0</v>
          </cell>
          <cell r="DN172">
            <v>0</v>
          </cell>
          <cell r="DO172">
            <v>0</v>
          </cell>
          <cell r="DP172">
            <v>0</v>
          </cell>
          <cell r="DQ172">
            <v>0</v>
          </cell>
          <cell r="DR172" t="str">
            <v/>
          </cell>
          <cell r="DT172">
            <v>0</v>
          </cell>
          <cell r="DU172">
            <v>0</v>
          </cell>
          <cell r="DV172">
            <v>0</v>
          </cell>
          <cell r="DW172">
            <v>0</v>
          </cell>
          <cell r="DX172">
            <v>0</v>
          </cell>
          <cell r="DY172">
            <v>0</v>
          </cell>
          <cell r="DZ172">
            <v>0</v>
          </cell>
          <cell r="EA172">
            <v>0</v>
          </cell>
          <cell r="EB172" t="str">
            <v/>
          </cell>
          <cell r="ED172">
            <v>0</v>
          </cell>
          <cell r="EE172">
            <v>0</v>
          </cell>
          <cell r="EF172">
            <v>0</v>
          </cell>
          <cell r="EG172">
            <v>0</v>
          </cell>
          <cell r="EH172">
            <v>0</v>
          </cell>
          <cell r="EI172">
            <v>0</v>
          </cell>
          <cell r="EJ172">
            <v>0</v>
          </cell>
          <cell r="EK172">
            <v>0</v>
          </cell>
          <cell r="EL172" t="str">
            <v/>
          </cell>
          <cell r="EN172">
            <v>0</v>
          </cell>
          <cell r="EO172">
            <v>0</v>
          </cell>
          <cell r="EP172">
            <v>0</v>
          </cell>
          <cell r="EQ172">
            <v>0</v>
          </cell>
          <cell r="ER172">
            <v>0</v>
          </cell>
          <cell r="ES172">
            <v>0</v>
          </cell>
          <cell r="ET172">
            <v>0</v>
          </cell>
          <cell r="EU172">
            <v>0</v>
          </cell>
          <cell r="EV172" t="str">
            <v/>
          </cell>
          <cell r="EX172">
            <v>0</v>
          </cell>
          <cell r="EY172">
            <v>0</v>
          </cell>
          <cell r="EZ172">
            <v>0</v>
          </cell>
          <cell r="FA172">
            <v>0</v>
          </cell>
          <cell r="FB172">
            <v>0</v>
          </cell>
          <cell r="FC172">
            <v>0</v>
          </cell>
          <cell r="FD172">
            <v>0</v>
          </cell>
          <cell r="FE172">
            <v>0</v>
          </cell>
          <cell r="FF172" t="str">
            <v/>
          </cell>
          <cell r="FH172">
            <v>0</v>
          </cell>
          <cell r="FI172">
            <v>0</v>
          </cell>
          <cell r="FJ172">
            <v>0</v>
          </cell>
          <cell r="FK172">
            <v>0</v>
          </cell>
          <cell r="FL172">
            <v>0</v>
          </cell>
          <cell r="FM172">
            <v>0</v>
          </cell>
          <cell r="FN172">
            <v>0</v>
          </cell>
          <cell r="FO172">
            <v>0</v>
          </cell>
          <cell r="FR172">
            <v>0</v>
          </cell>
          <cell r="FS172">
            <v>0</v>
          </cell>
          <cell r="FT172">
            <v>0</v>
          </cell>
          <cell r="FU172">
            <v>0</v>
          </cell>
          <cell r="FV172">
            <v>0</v>
          </cell>
          <cell r="FW172">
            <v>0</v>
          </cell>
          <cell r="FX172">
            <v>0</v>
          </cell>
          <cell r="FY172">
            <v>0</v>
          </cell>
          <cell r="GB172">
            <v>0</v>
          </cell>
          <cell r="GC172">
            <v>0</v>
          </cell>
          <cell r="GD172">
            <v>0</v>
          </cell>
          <cell r="GE172">
            <v>0</v>
          </cell>
          <cell r="GF172">
            <v>0</v>
          </cell>
          <cell r="GG172">
            <v>0</v>
          </cell>
          <cell r="GH172">
            <v>0</v>
          </cell>
          <cell r="GI172">
            <v>0</v>
          </cell>
          <cell r="GL172">
            <v>0</v>
          </cell>
          <cell r="GM172">
            <v>0</v>
          </cell>
          <cell r="GN172">
            <v>0</v>
          </cell>
          <cell r="GO172">
            <v>0</v>
          </cell>
          <cell r="GP172">
            <v>0</v>
          </cell>
          <cell r="GQ172">
            <v>0</v>
          </cell>
          <cell r="GR172">
            <v>0</v>
          </cell>
          <cell r="GS172">
            <v>0</v>
          </cell>
          <cell r="GU172" t="str">
            <v xml:space="preserve">Glace À La Fraise </v>
          </cell>
        </row>
        <row r="173">
          <cell r="E173" t="str">
            <v xml:space="preserve">Granola Maison Croquant </v>
          </cell>
          <cell r="F173" t="str">
            <v>Mélangez les flocons d’avoine et d’épeautre avec le jus d’orange, les noisettes (concassées), les amandes (concassées) et les pistaches (concassées).
Faites griller le tout dans un wok ou dans une poêle pendant environ 5 minutes en mélangeant constamment pour ne pas que ça brûle.
Incorporez la noix de coco et continuez à faire griller le mélange pendant 3 minutes.
Éteindre la plaque et ajoutez le chocolat noir.
Laissez refroidir le tout +/- 10 min et c’est prêt.
Accompagnez de séré maigre ou de yogourt nature.</v>
          </cell>
          <cell r="H173">
            <v>462.40000000000003</v>
          </cell>
          <cell r="I173">
            <v>23.36</v>
          </cell>
          <cell r="J173">
            <v>15.569999999999999</v>
          </cell>
          <cell r="K173">
            <v>48.105000000000004</v>
          </cell>
          <cell r="L173" t="str">
            <v xml:space="preserve">Flocons D’Avoine </v>
          </cell>
          <cell r="M173">
            <v>30</v>
          </cell>
          <cell r="N173">
            <v>111.6</v>
          </cell>
          <cell r="O173">
            <v>4.05</v>
          </cell>
          <cell r="P173">
            <v>2.25</v>
          </cell>
          <cell r="Q173">
            <v>17.25</v>
          </cell>
          <cell r="R173">
            <v>372</v>
          </cell>
          <cell r="S173">
            <v>13.5</v>
          </cell>
          <cell r="T173">
            <v>7.5</v>
          </cell>
          <cell r="U173">
            <v>57.5</v>
          </cell>
          <cell r="V173" t="str">
            <v>Flocon D'Épeautre</v>
          </cell>
          <cell r="W173">
            <v>20</v>
          </cell>
          <cell r="X173">
            <v>74</v>
          </cell>
          <cell r="Y173">
            <v>14</v>
          </cell>
          <cell r="Z173">
            <v>0</v>
          </cell>
          <cell r="AA173">
            <v>0</v>
          </cell>
          <cell r="AB173">
            <v>370</v>
          </cell>
          <cell r="AC173">
            <v>70</v>
          </cell>
          <cell r="AD173">
            <v>0</v>
          </cell>
          <cell r="AE173">
            <v>0</v>
          </cell>
          <cell r="AF173" t="str">
            <v>Quinoa Soufflé</v>
          </cell>
          <cell r="AG173">
            <v>10</v>
          </cell>
          <cell r="AH173">
            <v>36.700000000000003</v>
          </cell>
          <cell r="AI173">
            <v>1.25</v>
          </cell>
          <cell r="AJ173">
            <v>0.45</v>
          </cell>
          <cell r="AK173">
            <v>6.6</v>
          </cell>
          <cell r="AL173">
            <v>367</v>
          </cell>
          <cell r="AM173">
            <v>12.5</v>
          </cell>
          <cell r="AN173">
            <v>4.5</v>
          </cell>
          <cell r="AO173">
            <v>66</v>
          </cell>
          <cell r="AP173" t="str">
            <v>Jus D'Orange</v>
          </cell>
          <cell r="AQ173">
            <v>30</v>
          </cell>
          <cell r="AR173">
            <v>15.3</v>
          </cell>
          <cell r="AS173">
            <v>0.15</v>
          </cell>
          <cell r="AT173">
            <v>0.15</v>
          </cell>
          <cell r="AU173">
            <v>3.33</v>
          </cell>
          <cell r="AV173">
            <v>51</v>
          </cell>
          <cell r="AW173">
            <v>0.5</v>
          </cell>
          <cell r="AX173">
            <v>0.5</v>
          </cell>
          <cell r="AY173">
            <v>11.1</v>
          </cell>
          <cell r="AZ173" t="str">
            <v xml:space="preserve">Noix De Coco </v>
          </cell>
          <cell r="BA173">
            <v>5</v>
          </cell>
          <cell r="BB173">
            <v>33.6</v>
          </cell>
          <cell r="BC173">
            <v>0.35</v>
          </cell>
          <cell r="BD173">
            <v>3.25</v>
          </cell>
          <cell r="BE173">
            <v>0.35</v>
          </cell>
          <cell r="BF173">
            <v>672</v>
          </cell>
          <cell r="BG173">
            <v>7</v>
          </cell>
          <cell r="BH173">
            <v>65</v>
          </cell>
          <cell r="BI173">
            <v>7</v>
          </cell>
          <cell r="BJ173" t="str">
            <v>Pépite De Chocolat</v>
          </cell>
          <cell r="BK173">
            <v>5</v>
          </cell>
          <cell r="BL173">
            <v>26</v>
          </cell>
          <cell r="BM173">
            <v>0.3</v>
          </cell>
          <cell r="BN173">
            <v>1.4</v>
          </cell>
          <cell r="BO173">
            <v>2.85</v>
          </cell>
          <cell r="BP173">
            <v>520</v>
          </cell>
          <cell r="BQ173">
            <v>6</v>
          </cell>
          <cell r="BR173">
            <v>28</v>
          </cell>
          <cell r="BS173">
            <v>57</v>
          </cell>
          <cell r="BT173" t="str">
            <v>Noisette</v>
          </cell>
          <cell r="BU173">
            <v>5</v>
          </cell>
          <cell r="BV173">
            <v>32.15</v>
          </cell>
          <cell r="BW173">
            <v>0.76</v>
          </cell>
          <cell r="BX173">
            <v>2.9750000000000001</v>
          </cell>
          <cell r="BY173">
            <v>0.34499999999999997</v>
          </cell>
          <cell r="BZ173">
            <v>643</v>
          </cell>
          <cell r="CA173">
            <v>15.2</v>
          </cell>
          <cell r="CB173">
            <v>59.5</v>
          </cell>
          <cell r="CC173">
            <v>6.9</v>
          </cell>
          <cell r="CD173" t="str">
            <v>Amande</v>
          </cell>
          <cell r="CE173">
            <v>5</v>
          </cell>
          <cell r="CF173">
            <v>28.8</v>
          </cell>
          <cell r="CG173">
            <v>1.06</v>
          </cell>
          <cell r="CH173">
            <v>2.4950000000000001</v>
          </cell>
          <cell r="CI173">
            <v>0.2</v>
          </cell>
          <cell r="CJ173">
            <v>576</v>
          </cell>
          <cell r="CK173">
            <v>21.2</v>
          </cell>
          <cell r="CL173">
            <v>49.9</v>
          </cell>
          <cell r="CM173">
            <v>4</v>
          </cell>
          <cell r="CN173" t="str">
            <v>Pistache</v>
          </cell>
          <cell r="CO173">
            <v>5</v>
          </cell>
          <cell r="CP173">
            <v>29</v>
          </cell>
          <cell r="CQ173">
            <v>1.0149999999999999</v>
          </cell>
          <cell r="CR173">
            <v>2.27</v>
          </cell>
          <cell r="CS173">
            <v>0.88</v>
          </cell>
          <cell r="CT173">
            <v>580</v>
          </cell>
          <cell r="CU173">
            <v>20.3</v>
          </cell>
          <cell r="CV173">
            <v>45.4</v>
          </cell>
          <cell r="CW173">
            <v>17.600000000000001</v>
          </cell>
          <cell r="CX173" t="str">
            <v>Cranberries</v>
          </cell>
          <cell r="CY173">
            <v>5</v>
          </cell>
          <cell r="CZ173">
            <v>17.25</v>
          </cell>
          <cell r="DA173">
            <v>2.5000000000000001E-2</v>
          </cell>
          <cell r="DB173">
            <v>0.03</v>
          </cell>
          <cell r="DC173">
            <v>4.0999999999999996</v>
          </cell>
          <cell r="DD173">
            <v>345</v>
          </cell>
          <cell r="DE173">
            <v>0.5</v>
          </cell>
          <cell r="DF173">
            <v>0.6</v>
          </cell>
          <cell r="DG173">
            <v>82</v>
          </cell>
          <cell r="DH173" t="str">
            <v>Poire</v>
          </cell>
          <cell r="DI173">
            <v>100</v>
          </cell>
          <cell r="DJ173">
            <v>58</v>
          </cell>
          <cell r="DK173">
            <v>0.4</v>
          </cell>
          <cell r="DL173">
            <v>0.3</v>
          </cell>
          <cell r="DM173">
            <v>12.2</v>
          </cell>
          <cell r="DN173">
            <v>58</v>
          </cell>
          <cell r="DO173">
            <v>0.4</v>
          </cell>
          <cell r="DP173">
            <v>0.3</v>
          </cell>
          <cell r="DQ173">
            <v>12.2</v>
          </cell>
          <cell r="DT173">
            <v>0</v>
          </cell>
          <cell r="DU173">
            <v>0</v>
          </cell>
          <cell r="DV173">
            <v>0</v>
          </cell>
          <cell r="DW173">
            <v>0</v>
          </cell>
          <cell r="DX173">
            <v>0</v>
          </cell>
          <cell r="DY173">
            <v>0</v>
          </cell>
          <cell r="DZ173">
            <v>0</v>
          </cell>
          <cell r="EA173">
            <v>0</v>
          </cell>
          <cell r="EB173" t="str">
            <v/>
          </cell>
          <cell r="ED173">
            <v>0</v>
          </cell>
          <cell r="EE173">
            <v>0</v>
          </cell>
          <cell r="EF173">
            <v>0</v>
          </cell>
          <cell r="EG173">
            <v>0</v>
          </cell>
          <cell r="EH173">
            <v>0</v>
          </cell>
          <cell r="EI173">
            <v>0</v>
          </cell>
          <cell r="EJ173">
            <v>0</v>
          </cell>
          <cell r="EK173">
            <v>0</v>
          </cell>
          <cell r="EL173" t="str">
            <v/>
          </cell>
          <cell r="EN173">
            <v>0</v>
          </cell>
          <cell r="EO173">
            <v>0</v>
          </cell>
          <cell r="EP173">
            <v>0</v>
          </cell>
          <cell r="EQ173">
            <v>0</v>
          </cell>
          <cell r="ER173">
            <v>0</v>
          </cell>
          <cell r="ES173">
            <v>0</v>
          </cell>
          <cell r="ET173">
            <v>0</v>
          </cell>
          <cell r="EU173">
            <v>0</v>
          </cell>
          <cell r="EV173" t="str">
            <v/>
          </cell>
          <cell r="EX173">
            <v>0</v>
          </cell>
          <cell r="EY173">
            <v>0</v>
          </cell>
          <cell r="EZ173">
            <v>0</v>
          </cell>
          <cell r="FA173">
            <v>0</v>
          </cell>
          <cell r="FB173">
            <v>0</v>
          </cell>
          <cell r="FC173">
            <v>0</v>
          </cell>
          <cell r="FD173">
            <v>0</v>
          </cell>
          <cell r="FE173">
            <v>0</v>
          </cell>
          <cell r="FF173" t="str">
            <v/>
          </cell>
          <cell r="FH173">
            <v>0</v>
          </cell>
          <cell r="FI173">
            <v>0</v>
          </cell>
          <cell r="FJ173">
            <v>0</v>
          </cell>
          <cell r="FK173">
            <v>0</v>
          </cell>
          <cell r="FL173">
            <v>0</v>
          </cell>
          <cell r="FM173">
            <v>0</v>
          </cell>
          <cell r="FN173">
            <v>0</v>
          </cell>
          <cell r="FO173">
            <v>0</v>
          </cell>
          <cell r="FR173">
            <v>0</v>
          </cell>
          <cell r="FS173">
            <v>0</v>
          </cell>
          <cell r="FT173">
            <v>0</v>
          </cell>
          <cell r="FU173">
            <v>0</v>
          </cell>
          <cell r="FV173">
            <v>0</v>
          </cell>
          <cell r="FW173">
            <v>0</v>
          </cell>
          <cell r="FX173">
            <v>0</v>
          </cell>
          <cell r="FY173">
            <v>0</v>
          </cell>
          <cell r="GB173">
            <v>0</v>
          </cell>
          <cell r="GC173">
            <v>0</v>
          </cell>
          <cell r="GD173">
            <v>0</v>
          </cell>
          <cell r="GE173">
            <v>0</v>
          </cell>
          <cell r="GF173">
            <v>0</v>
          </cell>
          <cell r="GG173">
            <v>0</v>
          </cell>
          <cell r="GH173">
            <v>0</v>
          </cell>
          <cell r="GI173">
            <v>0</v>
          </cell>
          <cell r="GL173">
            <v>0</v>
          </cell>
          <cell r="GM173">
            <v>0</v>
          </cell>
          <cell r="GN173">
            <v>0</v>
          </cell>
          <cell r="GO173">
            <v>0</v>
          </cell>
          <cell r="GP173">
            <v>0</v>
          </cell>
          <cell r="GQ173">
            <v>0</v>
          </cell>
          <cell r="GR173">
            <v>0</v>
          </cell>
          <cell r="GS173">
            <v>0</v>
          </cell>
          <cell r="GU173" t="str">
            <v xml:space="preserve">Granola Maison Croquant </v>
          </cell>
        </row>
        <row r="174">
          <cell r="E174" t="str">
            <v xml:space="preserve">Gratin D’Endives Au Jambon </v>
          </cell>
          <cell r="F174" t="str">
            <v>Préchauffez le four à 200°.
Faites cuire l'endive à la vapeur (de préférence) pendant 15 minutes.
Enveloppez l'endive de jambon.
Coupez le beurre en petits dés.
Déposez l’endive dans un plat à gratin et nappez-la de crème ; ajoutez la moitié des dés de beurre, puis assaisonnez. Parsemez ensuite le fromage râpée sur le dessus, ainsi que les petits dés de beurre restants.
Enfournez le tout une quinzaine de minutes.</v>
          </cell>
          <cell r="H174">
            <v>364.7</v>
          </cell>
          <cell r="I174">
            <v>23.220000000000002</v>
          </cell>
          <cell r="J174">
            <v>26.78</v>
          </cell>
          <cell r="K174">
            <v>2.57</v>
          </cell>
          <cell r="L174" t="str">
            <v>Endive</v>
          </cell>
          <cell r="M174">
            <v>250</v>
          </cell>
          <cell r="N174">
            <v>35</v>
          </cell>
          <cell r="O174">
            <v>2.5</v>
          </cell>
          <cell r="P174">
            <v>0.5</v>
          </cell>
          <cell r="Q174">
            <v>1.75</v>
          </cell>
          <cell r="R174">
            <v>14</v>
          </cell>
          <cell r="S174">
            <v>1</v>
          </cell>
          <cell r="T174">
            <v>0.2</v>
          </cell>
          <cell r="U174">
            <v>0.7</v>
          </cell>
          <cell r="V174" t="str">
            <v>Jambon Cuit De Devant</v>
          </cell>
          <cell r="W174">
            <v>50</v>
          </cell>
          <cell r="X174">
            <v>53</v>
          </cell>
          <cell r="Y174">
            <v>9.3000000000000007</v>
          </cell>
          <cell r="Z174">
            <v>1.65</v>
          </cell>
          <cell r="AA174">
            <v>0.2</v>
          </cell>
          <cell r="AB174">
            <v>106</v>
          </cell>
          <cell r="AC174">
            <v>18.600000000000001</v>
          </cell>
          <cell r="AD174">
            <v>3.3</v>
          </cell>
          <cell r="AE174">
            <v>0.4</v>
          </cell>
          <cell r="AF174" t="str">
            <v>Crème Rama 7%</v>
          </cell>
          <cell r="AG174">
            <v>50</v>
          </cell>
          <cell r="AH174">
            <v>42.5</v>
          </cell>
          <cell r="AI174">
            <v>0.55000000000000004</v>
          </cell>
          <cell r="AJ174">
            <v>3.6</v>
          </cell>
          <cell r="AK174">
            <v>0.55000000000000004</v>
          </cell>
          <cell r="AL174">
            <v>85</v>
          </cell>
          <cell r="AM174">
            <v>1.1000000000000001</v>
          </cell>
          <cell r="AN174">
            <v>7.2</v>
          </cell>
          <cell r="AO174">
            <v>1.1000000000000001</v>
          </cell>
          <cell r="AP174" t="str">
            <v>Beurre</v>
          </cell>
          <cell r="AQ174">
            <v>10</v>
          </cell>
          <cell r="AR174">
            <v>74.599999999999994</v>
          </cell>
          <cell r="AS174">
            <v>7.0000000000000007E-2</v>
          </cell>
          <cell r="AT174">
            <v>8.23</v>
          </cell>
          <cell r="AU174">
            <v>7.0000000000000007E-2</v>
          </cell>
          <cell r="AV174">
            <v>746</v>
          </cell>
          <cell r="AW174">
            <v>0.7</v>
          </cell>
          <cell r="AX174">
            <v>82.3</v>
          </cell>
          <cell r="AY174">
            <v>0.7</v>
          </cell>
          <cell r="AZ174" t="str">
            <v>Gruyère</v>
          </cell>
          <cell r="BA174">
            <v>40</v>
          </cell>
          <cell r="BB174">
            <v>159.6</v>
          </cell>
          <cell r="BC174">
            <v>10.8</v>
          </cell>
          <cell r="BD174">
            <v>12.8</v>
          </cell>
          <cell r="BE174">
            <v>0</v>
          </cell>
          <cell r="BF174">
            <v>399</v>
          </cell>
          <cell r="BG174">
            <v>27</v>
          </cell>
          <cell r="BH174">
            <v>32</v>
          </cell>
          <cell r="BI174">
            <v>0</v>
          </cell>
          <cell r="BJ174" t="str">
            <v>Épices</v>
          </cell>
          <cell r="BL174">
            <v>0</v>
          </cell>
          <cell r="BM174">
            <v>0</v>
          </cell>
          <cell r="BN174">
            <v>0</v>
          </cell>
          <cell r="BO174">
            <v>0</v>
          </cell>
          <cell r="BP174">
            <v>0</v>
          </cell>
          <cell r="BQ174">
            <v>0</v>
          </cell>
          <cell r="BR174">
            <v>0</v>
          </cell>
          <cell r="BS174">
            <v>0</v>
          </cell>
          <cell r="BT174" t="str">
            <v/>
          </cell>
          <cell r="BV174">
            <v>0</v>
          </cell>
          <cell r="BW174">
            <v>0</v>
          </cell>
          <cell r="BX174">
            <v>0</v>
          </cell>
          <cell r="BY174">
            <v>0</v>
          </cell>
          <cell r="BZ174">
            <v>0</v>
          </cell>
          <cell r="CA174">
            <v>0</v>
          </cell>
          <cell r="CB174">
            <v>0</v>
          </cell>
          <cell r="CC174">
            <v>0</v>
          </cell>
          <cell r="CD174" t="str">
            <v/>
          </cell>
          <cell r="CF174">
            <v>0</v>
          </cell>
          <cell r="CG174">
            <v>0</v>
          </cell>
          <cell r="CH174">
            <v>0</v>
          </cell>
          <cell r="CI174">
            <v>0</v>
          </cell>
          <cell r="CJ174">
            <v>0</v>
          </cell>
          <cell r="CK174">
            <v>0</v>
          </cell>
          <cell r="CL174">
            <v>0</v>
          </cell>
          <cell r="CM174">
            <v>0</v>
          </cell>
          <cell r="CN174" t="str">
            <v/>
          </cell>
          <cell r="CP174">
            <v>0</v>
          </cell>
          <cell r="CQ174">
            <v>0</v>
          </cell>
          <cell r="CR174">
            <v>0</v>
          </cell>
          <cell r="CS174">
            <v>0</v>
          </cell>
          <cell r="CT174">
            <v>0</v>
          </cell>
          <cell r="CU174">
            <v>0</v>
          </cell>
          <cell r="CV174">
            <v>0</v>
          </cell>
          <cell r="CW174">
            <v>0</v>
          </cell>
          <cell r="CX174" t="str">
            <v/>
          </cell>
          <cell r="CZ174">
            <v>0</v>
          </cell>
          <cell r="DA174">
            <v>0</v>
          </cell>
          <cell r="DB174">
            <v>0</v>
          </cell>
          <cell r="DC174">
            <v>0</v>
          </cell>
          <cell r="DD174">
            <v>0</v>
          </cell>
          <cell r="DE174">
            <v>0</v>
          </cell>
          <cell r="DF174">
            <v>0</v>
          </cell>
          <cell r="DG174">
            <v>0</v>
          </cell>
          <cell r="DH174" t="str">
            <v/>
          </cell>
          <cell r="DJ174">
            <v>0</v>
          </cell>
          <cell r="DK174">
            <v>0</v>
          </cell>
          <cell r="DL174">
            <v>0</v>
          </cell>
          <cell r="DM174">
            <v>0</v>
          </cell>
          <cell r="DN174">
            <v>0</v>
          </cell>
          <cell r="DO174">
            <v>0</v>
          </cell>
          <cell r="DP174">
            <v>0</v>
          </cell>
          <cell r="DQ174">
            <v>0</v>
          </cell>
          <cell r="DR174" t="str">
            <v/>
          </cell>
          <cell r="DT174">
            <v>0</v>
          </cell>
          <cell r="DU174">
            <v>0</v>
          </cell>
          <cell r="DV174">
            <v>0</v>
          </cell>
          <cell r="DW174">
            <v>0</v>
          </cell>
          <cell r="DX174">
            <v>0</v>
          </cell>
          <cell r="DY174">
            <v>0</v>
          </cell>
          <cell r="DZ174">
            <v>0</v>
          </cell>
          <cell r="EA174">
            <v>0</v>
          </cell>
          <cell r="EB174" t="str">
            <v/>
          </cell>
          <cell r="ED174">
            <v>0</v>
          </cell>
          <cell r="EE174">
            <v>0</v>
          </cell>
          <cell r="EF174">
            <v>0</v>
          </cell>
          <cell r="EG174">
            <v>0</v>
          </cell>
          <cell r="EH174">
            <v>0</v>
          </cell>
          <cell r="EI174">
            <v>0</v>
          </cell>
          <cell r="EJ174">
            <v>0</v>
          </cell>
          <cell r="EK174">
            <v>0</v>
          </cell>
          <cell r="EL174" t="str">
            <v/>
          </cell>
          <cell r="EN174">
            <v>0</v>
          </cell>
          <cell r="EO174">
            <v>0</v>
          </cell>
          <cell r="EP174">
            <v>0</v>
          </cell>
          <cell r="EQ174">
            <v>0</v>
          </cell>
          <cell r="ER174">
            <v>0</v>
          </cell>
          <cell r="ES174">
            <v>0</v>
          </cell>
          <cell r="ET174">
            <v>0</v>
          </cell>
          <cell r="EU174">
            <v>0</v>
          </cell>
          <cell r="EV174" t="str">
            <v/>
          </cell>
          <cell r="EX174">
            <v>0</v>
          </cell>
          <cell r="EY174">
            <v>0</v>
          </cell>
          <cell r="EZ174">
            <v>0</v>
          </cell>
          <cell r="FA174">
            <v>0</v>
          </cell>
          <cell r="FB174">
            <v>0</v>
          </cell>
          <cell r="FC174">
            <v>0</v>
          </cell>
          <cell r="FD174">
            <v>0</v>
          </cell>
          <cell r="FE174">
            <v>0</v>
          </cell>
          <cell r="FF174" t="str">
            <v/>
          </cell>
          <cell r="FH174">
            <v>0</v>
          </cell>
          <cell r="FI174">
            <v>0</v>
          </cell>
          <cell r="FJ174">
            <v>0</v>
          </cell>
          <cell r="FK174">
            <v>0</v>
          </cell>
          <cell r="FL174">
            <v>0</v>
          </cell>
          <cell r="FM174">
            <v>0</v>
          </cell>
          <cell r="FN174">
            <v>0</v>
          </cell>
          <cell r="FO174">
            <v>0</v>
          </cell>
          <cell r="FR174">
            <v>0</v>
          </cell>
          <cell r="FS174">
            <v>0</v>
          </cell>
          <cell r="FT174">
            <v>0</v>
          </cell>
          <cell r="FU174">
            <v>0</v>
          </cell>
          <cell r="FV174">
            <v>0</v>
          </cell>
          <cell r="FW174">
            <v>0</v>
          </cell>
          <cell r="FX174">
            <v>0</v>
          </cell>
          <cell r="FY174">
            <v>0</v>
          </cell>
          <cell r="GB174">
            <v>0</v>
          </cell>
          <cell r="GC174">
            <v>0</v>
          </cell>
          <cell r="GD174">
            <v>0</v>
          </cell>
          <cell r="GE174">
            <v>0</v>
          </cell>
          <cell r="GF174">
            <v>0</v>
          </cell>
          <cell r="GG174">
            <v>0</v>
          </cell>
          <cell r="GH174">
            <v>0</v>
          </cell>
          <cell r="GI174">
            <v>0</v>
          </cell>
          <cell r="GL174">
            <v>0</v>
          </cell>
          <cell r="GM174">
            <v>0</v>
          </cell>
          <cell r="GN174">
            <v>0</v>
          </cell>
          <cell r="GO174">
            <v>0</v>
          </cell>
          <cell r="GP174">
            <v>0</v>
          </cell>
          <cell r="GQ174">
            <v>0</v>
          </cell>
          <cell r="GR174">
            <v>0</v>
          </cell>
          <cell r="GS174">
            <v>0</v>
          </cell>
          <cell r="GU174" t="str">
            <v xml:space="preserve">Gratin D’Endives Au Jambon </v>
          </cell>
        </row>
        <row r="175">
          <cell r="E175" t="str">
            <v>Gratin De Champignons</v>
          </cell>
          <cell r="F175" t="str">
            <v>Préchauffez le four à 220°.
Coupez les champignons en fines lamelles.
Faites chauffer le beurre à feu doux dans une poêle et ajoutez-y les champignons et les épices. 
Laisse cuire le tout pendant une dizaine de minutes, jusqu’à ce que les champignons soient légèrement dorés.
Battez le blanc d’œuf en neige avec une petite pincée de sel.
Mélangez le jaune avec la crème et 30g de fromage râpé.
Ajoutez les champignons au précédent mélange, puis le blanc d’œuf en neige ; mélangez le tout délicatement en soulevant la masse à l’aide d’une cuillère.
Versez la préparation dans un plat à gratin et recouvrez du reste de formage râpé.
Faites gratiner au four pendant une dizaine de minutes.</v>
          </cell>
          <cell r="H175">
            <v>429</v>
          </cell>
          <cell r="I175">
            <v>23.205000000000002</v>
          </cell>
          <cell r="J175">
            <v>34.495000000000005</v>
          </cell>
          <cell r="K175">
            <v>3.0049999999999999</v>
          </cell>
          <cell r="L175" t="str">
            <v>Champignon</v>
          </cell>
          <cell r="M175">
            <v>200</v>
          </cell>
          <cell r="N175">
            <v>44</v>
          </cell>
          <cell r="O175">
            <v>5.8</v>
          </cell>
          <cell r="P175">
            <v>0.6</v>
          </cell>
          <cell r="Q175">
            <v>2.2000000000000002</v>
          </cell>
          <cell r="R175">
            <v>22</v>
          </cell>
          <cell r="S175">
            <v>2.9</v>
          </cell>
          <cell r="T175">
            <v>0.3</v>
          </cell>
          <cell r="U175">
            <v>1.1000000000000001</v>
          </cell>
          <cell r="V175" t="str">
            <v>Crème Rama 7%</v>
          </cell>
          <cell r="W175">
            <v>50</v>
          </cell>
          <cell r="X175">
            <v>42.5</v>
          </cell>
          <cell r="Y175">
            <v>0.55000000000000004</v>
          </cell>
          <cell r="Z175">
            <v>3.6</v>
          </cell>
          <cell r="AA175">
            <v>0.55000000000000004</v>
          </cell>
          <cell r="AB175">
            <v>85</v>
          </cell>
          <cell r="AC175">
            <v>1.1000000000000001</v>
          </cell>
          <cell r="AD175">
            <v>7.2</v>
          </cell>
          <cell r="AE175">
            <v>1.1000000000000001</v>
          </cell>
          <cell r="AF175" t="str">
            <v>Œuf</v>
          </cell>
          <cell r="AG175">
            <v>50</v>
          </cell>
          <cell r="AH175">
            <v>71</v>
          </cell>
          <cell r="AI175">
            <v>5.95</v>
          </cell>
          <cell r="AJ175">
            <v>5.15</v>
          </cell>
          <cell r="AK175">
            <v>0.15</v>
          </cell>
          <cell r="AL175">
            <v>142</v>
          </cell>
          <cell r="AM175">
            <v>11.9</v>
          </cell>
          <cell r="AN175">
            <v>10.3</v>
          </cell>
          <cell r="AO175">
            <v>0.3</v>
          </cell>
          <cell r="AP175" t="str">
            <v>Gruyère</v>
          </cell>
          <cell r="AQ175">
            <v>40</v>
          </cell>
          <cell r="AR175">
            <v>159.6</v>
          </cell>
          <cell r="AS175">
            <v>10.8</v>
          </cell>
          <cell r="AT175">
            <v>12.8</v>
          </cell>
          <cell r="AU175">
            <v>0</v>
          </cell>
          <cell r="AV175">
            <v>399</v>
          </cell>
          <cell r="AW175">
            <v>27</v>
          </cell>
          <cell r="AX175">
            <v>32</v>
          </cell>
          <cell r="AY175">
            <v>0</v>
          </cell>
          <cell r="AZ175" t="str">
            <v>Beurre</v>
          </cell>
          <cell r="BA175">
            <v>15</v>
          </cell>
          <cell r="BB175">
            <v>111.9</v>
          </cell>
          <cell r="BC175">
            <v>0.105</v>
          </cell>
          <cell r="BD175">
            <v>12.345000000000001</v>
          </cell>
          <cell r="BE175">
            <v>0.105</v>
          </cell>
          <cell r="BF175">
            <v>746</v>
          </cell>
          <cell r="BG175">
            <v>0.7</v>
          </cell>
          <cell r="BH175">
            <v>82.3</v>
          </cell>
          <cell r="BI175">
            <v>0.7</v>
          </cell>
          <cell r="BJ175" t="str">
            <v>Epices : Ail Persil À Volonté</v>
          </cell>
          <cell r="BL175">
            <v>0</v>
          </cell>
          <cell r="BM175">
            <v>0</v>
          </cell>
          <cell r="BN175">
            <v>0</v>
          </cell>
          <cell r="BO175">
            <v>0</v>
          </cell>
          <cell r="BP175">
            <v>0</v>
          </cell>
          <cell r="BQ175">
            <v>0</v>
          </cell>
          <cell r="BR175">
            <v>0</v>
          </cell>
          <cell r="BS175">
            <v>0</v>
          </cell>
          <cell r="BT175" t="str">
            <v/>
          </cell>
          <cell r="BV175">
            <v>0</v>
          </cell>
          <cell r="BW175">
            <v>0</v>
          </cell>
          <cell r="BX175">
            <v>0</v>
          </cell>
          <cell r="BY175">
            <v>0</v>
          </cell>
          <cell r="BZ175">
            <v>0</v>
          </cell>
          <cell r="CA175">
            <v>0</v>
          </cell>
          <cell r="CB175">
            <v>0</v>
          </cell>
          <cell r="CC175">
            <v>0</v>
          </cell>
          <cell r="CD175" t="str">
            <v/>
          </cell>
          <cell r="CF175">
            <v>0</v>
          </cell>
          <cell r="CG175">
            <v>0</v>
          </cell>
          <cell r="CH175">
            <v>0</v>
          </cell>
          <cell r="CI175">
            <v>0</v>
          </cell>
          <cell r="CJ175">
            <v>0</v>
          </cell>
          <cell r="CK175">
            <v>0</v>
          </cell>
          <cell r="CL175">
            <v>0</v>
          </cell>
          <cell r="CM175">
            <v>0</v>
          </cell>
          <cell r="CN175" t="str">
            <v/>
          </cell>
          <cell r="CP175">
            <v>0</v>
          </cell>
          <cell r="CQ175">
            <v>0</v>
          </cell>
          <cell r="CR175">
            <v>0</v>
          </cell>
          <cell r="CS175">
            <v>0</v>
          </cell>
          <cell r="CT175">
            <v>0</v>
          </cell>
          <cell r="CU175">
            <v>0</v>
          </cell>
          <cell r="CV175">
            <v>0</v>
          </cell>
          <cell r="CW175">
            <v>0</v>
          </cell>
          <cell r="CX175" t="str">
            <v/>
          </cell>
          <cell r="CZ175">
            <v>0</v>
          </cell>
          <cell r="DA175">
            <v>0</v>
          </cell>
          <cell r="DB175">
            <v>0</v>
          </cell>
          <cell r="DC175">
            <v>0</v>
          </cell>
          <cell r="DD175">
            <v>0</v>
          </cell>
          <cell r="DE175">
            <v>0</v>
          </cell>
          <cell r="DF175">
            <v>0</v>
          </cell>
          <cell r="DG175">
            <v>0</v>
          </cell>
          <cell r="DH175" t="str">
            <v/>
          </cell>
          <cell r="DJ175">
            <v>0</v>
          </cell>
          <cell r="DK175">
            <v>0</v>
          </cell>
          <cell r="DL175">
            <v>0</v>
          </cell>
          <cell r="DM175">
            <v>0</v>
          </cell>
          <cell r="DN175">
            <v>0</v>
          </cell>
          <cell r="DO175">
            <v>0</v>
          </cell>
          <cell r="DP175">
            <v>0</v>
          </cell>
          <cell r="DQ175">
            <v>0</v>
          </cell>
          <cell r="DR175" t="str">
            <v/>
          </cell>
          <cell r="DT175">
            <v>0</v>
          </cell>
          <cell r="DU175">
            <v>0</v>
          </cell>
          <cell r="DV175">
            <v>0</v>
          </cell>
          <cell r="DW175">
            <v>0</v>
          </cell>
          <cell r="DX175">
            <v>0</v>
          </cell>
          <cell r="DY175">
            <v>0</v>
          </cell>
          <cell r="DZ175">
            <v>0</v>
          </cell>
          <cell r="EA175">
            <v>0</v>
          </cell>
          <cell r="EB175" t="str">
            <v/>
          </cell>
          <cell r="ED175">
            <v>0</v>
          </cell>
          <cell r="EE175">
            <v>0</v>
          </cell>
          <cell r="EF175">
            <v>0</v>
          </cell>
          <cell r="EG175">
            <v>0</v>
          </cell>
          <cell r="EH175">
            <v>0</v>
          </cell>
          <cell r="EI175">
            <v>0</v>
          </cell>
          <cell r="EJ175">
            <v>0</v>
          </cell>
          <cell r="EK175">
            <v>0</v>
          </cell>
          <cell r="EL175" t="str">
            <v/>
          </cell>
          <cell r="EN175">
            <v>0</v>
          </cell>
          <cell r="EO175">
            <v>0</v>
          </cell>
          <cell r="EP175">
            <v>0</v>
          </cell>
          <cell r="EQ175">
            <v>0</v>
          </cell>
          <cell r="ER175">
            <v>0</v>
          </cell>
          <cell r="ES175">
            <v>0</v>
          </cell>
          <cell r="ET175">
            <v>0</v>
          </cell>
          <cell r="EU175">
            <v>0</v>
          </cell>
          <cell r="EV175" t="str">
            <v/>
          </cell>
          <cell r="EX175">
            <v>0</v>
          </cell>
          <cell r="EY175">
            <v>0</v>
          </cell>
          <cell r="EZ175">
            <v>0</v>
          </cell>
          <cell r="FA175">
            <v>0</v>
          </cell>
          <cell r="FB175">
            <v>0</v>
          </cell>
          <cell r="FC175">
            <v>0</v>
          </cell>
          <cell r="FD175">
            <v>0</v>
          </cell>
          <cell r="FE175">
            <v>0</v>
          </cell>
          <cell r="FF175" t="str">
            <v/>
          </cell>
          <cell r="FH175">
            <v>0</v>
          </cell>
          <cell r="FI175">
            <v>0</v>
          </cell>
          <cell r="FJ175">
            <v>0</v>
          </cell>
          <cell r="FK175">
            <v>0</v>
          </cell>
          <cell r="FL175">
            <v>0</v>
          </cell>
          <cell r="FM175">
            <v>0</v>
          </cell>
          <cell r="FN175">
            <v>0</v>
          </cell>
          <cell r="FO175">
            <v>0</v>
          </cell>
          <cell r="FR175">
            <v>0</v>
          </cell>
          <cell r="FS175">
            <v>0</v>
          </cell>
          <cell r="FT175">
            <v>0</v>
          </cell>
          <cell r="FU175">
            <v>0</v>
          </cell>
          <cell r="FV175">
            <v>0</v>
          </cell>
          <cell r="FW175">
            <v>0</v>
          </cell>
          <cell r="FX175">
            <v>0</v>
          </cell>
          <cell r="FY175">
            <v>0</v>
          </cell>
          <cell r="GB175">
            <v>0</v>
          </cell>
          <cell r="GC175">
            <v>0</v>
          </cell>
          <cell r="GD175">
            <v>0</v>
          </cell>
          <cell r="GE175">
            <v>0</v>
          </cell>
          <cell r="GF175">
            <v>0</v>
          </cell>
          <cell r="GG175">
            <v>0</v>
          </cell>
          <cell r="GH175">
            <v>0</v>
          </cell>
          <cell r="GI175">
            <v>0</v>
          </cell>
          <cell r="GL175">
            <v>0</v>
          </cell>
          <cell r="GM175">
            <v>0</v>
          </cell>
          <cell r="GN175">
            <v>0</v>
          </cell>
          <cell r="GO175">
            <v>0</v>
          </cell>
          <cell r="GP175">
            <v>0</v>
          </cell>
          <cell r="GQ175">
            <v>0</v>
          </cell>
          <cell r="GR175">
            <v>0</v>
          </cell>
          <cell r="GS175">
            <v>0</v>
          </cell>
          <cell r="GU175" t="str">
            <v>Gratin De Champignons</v>
          </cell>
        </row>
        <row r="176">
          <cell r="E176" t="str">
            <v>Gratin De Chou-fleur</v>
          </cell>
          <cell r="F176" t="str">
            <v>Préchauffez le four à 180° .
Enlevez les parties vertes du chou-fleur et la partie du centre, qui est dure. Mettez les bouquets de chou-fleur à cuire à la vapeur ou dans de l’eau bouillante une quinzaine de minutes.
Pour faire une béchamel légère, versez la moitié du lait dans une casserole et ajoutez-y les épices ; faites chauffer le lait jusqu’à ce qu’il frémisse.
A côté, dans un bol, verse l’autre moitié du lait avec la maïzena et mélangez bien le tout, puis verse cette préparation dans la casserole de lait chaud. Fouettez le tout pendant 3 minutes à feu moyen, jusqu’à ce que le mélange épaississe.
Retirez la casserole du feu et ajoutez-y le jaune d’œuf, 25g de fromage râpé et un filet de jus de citron. Mélangez bien le tout.
Versez la moitié de la béchamel au fond d’un plat à gratin ; recouvrez de bouquets de chou-fleur et versez le reste de la béchamel au dessus, et parsemez le reste du fromage râpé.
Enfournez le tout une trentaine de minutes.</v>
          </cell>
          <cell r="H176">
            <v>416.75</v>
          </cell>
          <cell r="I176">
            <v>32.07</v>
          </cell>
          <cell r="J176">
            <v>26.240000000000002</v>
          </cell>
          <cell r="K176">
            <v>16.689999999999998</v>
          </cell>
          <cell r="L176" t="str">
            <v>Chou-Fleur</v>
          </cell>
          <cell r="M176">
            <v>200</v>
          </cell>
          <cell r="N176">
            <v>52</v>
          </cell>
          <cell r="O176">
            <v>4.8</v>
          </cell>
          <cell r="P176">
            <v>0.6</v>
          </cell>
          <cell r="Q176">
            <v>4.5999999999999996</v>
          </cell>
          <cell r="R176">
            <v>26</v>
          </cell>
          <cell r="S176">
            <v>2.4</v>
          </cell>
          <cell r="T176">
            <v>0.3</v>
          </cell>
          <cell r="U176">
            <v>2.2999999999999998</v>
          </cell>
          <cell r="V176" t="str">
            <v>Lait Protéiné</v>
          </cell>
          <cell r="W176">
            <v>125</v>
          </cell>
          <cell r="X176">
            <v>48.75</v>
          </cell>
          <cell r="Y176">
            <v>8.75</v>
          </cell>
          <cell r="Z176">
            <v>0.125</v>
          </cell>
          <cell r="AA176">
            <v>3.125</v>
          </cell>
          <cell r="AB176">
            <v>39</v>
          </cell>
          <cell r="AC176">
            <v>7</v>
          </cell>
          <cell r="AD176">
            <v>0.1</v>
          </cell>
          <cell r="AE176">
            <v>2.5</v>
          </cell>
          <cell r="AF176" t="str">
            <v/>
          </cell>
          <cell r="AH176">
            <v>0</v>
          </cell>
          <cell r="AI176">
            <v>0</v>
          </cell>
          <cell r="AJ176">
            <v>0</v>
          </cell>
          <cell r="AK176">
            <v>0</v>
          </cell>
          <cell r="AL176">
            <v>0</v>
          </cell>
          <cell r="AM176">
            <v>0</v>
          </cell>
          <cell r="AN176">
            <v>0</v>
          </cell>
          <cell r="AO176">
            <v>0</v>
          </cell>
          <cell r="AP176" t="str">
            <v>Maïzena</v>
          </cell>
          <cell r="AQ176">
            <v>10</v>
          </cell>
          <cell r="AR176">
            <v>10</v>
          </cell>
          <cell r="AS176">
            <v>0.05</v>
          </cell>
          <cell r="AT176">
            <v>0.05</v>
          </cell>
          <cell r="AU176">
            <v>8.6</v>
          </cell>
          <cell r="AV176">
            <v>100</v>
          </cell>
          <cell r="AW176">
            <v>0.5</v>
          </cell>
          <cell r="AX176">
            <v>0.5</v>
          </cell>
          <cell r="AY176">
            <v>86</v>
          </cell>
          <cell r="AZ176" t="str">
            <v>Jaune D'Œuf</v>
          </cell>
          <cell r="BA176">
            <v>30</v>
          </cell>
          <cell r="BB176">
            <v>105</v>
          </cell>
          <cell r="BC176">
            <v>4.95</v>
          </cell>
          <cell r="BD176">
            <v>9.4499999999999993</v>
          </cell>
          <cell r="BE176">
            <v>0.06</v>
          </cell>
          <cell r="BF176">
            <v>350</v>
          </cell>
          <cell r="BG176">
            <v>16.5</v>
          </cell>
          <cell r="BH176">
            <v>31.5</v>
          </cell>
          <cell r="BI176">
            <v>0.2</v>
          </cell>
          <cell r="BJ176" t="str">
            <v>Gruyère</v>
          </cell>
          <cell r="BK176">
            <v>50</v>
          </cell>
          <cell r="BL176">
            <v>199.5</v>
          </cell>
          <cell r="BM176">
            <v>13.5</v>
          </cell>
          <cell r="BN176">
            <v>16</v>
          </cell>
          <cell r="BO176">
            <v>0</v>
          </cell>
          <cell r="BP176">
            <v>399</v>
          </cell>
          <cell r="BQ176">
            <v>27</v>
          </cell>
          <cell r="BR176">
            <v>32</v>
          </cell>
          <cell r="BS176">
            <v>0</v>
          </cell>
          <cell r="BT176" t="str">
            <v>Jus De Citron</v>
          </cell>
          <cell r="BU176">
            <v>5</v>
          </cell>
          <cell r="BV176">
            <v>1.5</v>
          </cell>
          <cell r="BW176">
            <v>0.02</v>
          </cell>
          <cell r="BX176">
            <v>1.4999999999999999E-2</v>
          </cell>
          <cell r="BY176">
            <v>0.30499999999999999</v>
          </cell>
          <cell r="BZ176">
            <v>30</v>
          </cell>
          <cell r="CA176">
            <v>0.4</v>
          </cell>
          <cell r="CB176">
            <v>0.3</v>
          </cell>
          <cell r="CC176">
            <v>6.1</v>
          </cell>
          <cell r="CD176" t="str">
            <v>Pain Migros</v>
          </cell>
          <cell r="CE176">
            <v>50</v>
          </cell>
          <cell r="CF176">
            <v>0</v>
          </cell>
          <cell r="CG176">
            <v>0</v>
          </cell>
          <cell r="CH176">
            <v>0</v>
          </cell>
          <cell r="CI176">
            <v>0</v>
          </cell>
          <cell r="CJ176">
            <v>0</v>
          </cell>
          <cell r="CK176">
            <v>0</v>
          </cell>
          <cell r="CL176">
            <v>0</v>
          </cell>
          <cell r="CM176">
            <v>0</v>
          </cell>
          <cell r="CN176" t="str">
            <v>Epices : Noix De Muscade Poivre À Volonté</v>
          </cell>
          <cell r="CP176">
            <v>0</v>
          </cell>
          <cell r="CQ176">
            <v>0</v>
          </cell>
          <cell r="CR176">
            <v>0</v>
          </cell>
          <cell r="CS176">
            <v>0</v>
          </cell>
          <cell r="CT176">
            <v>0</v>
          </cell>
          <cell r="CU176">
            <v>0</v>
          </cell>
          <cell r="CV176">
            <v>0</v>
          </cell>
          <cell r="CW176">
            <v>0</v>
          </cell>
          <cell r="CX176" t="str">
            <v/>
          </cell>
          <cell r="CZ176">
            <v>0</v>
          </cell>
          <cell r="DA176">
            <v>0</v>
          </cell>
          <cell r="DB176">
            <v>0</v>
          </cell>
          <cell r="DC176">
            <v>0</v>
          </cell>
          <cell r="DD176">
            <v>0</v>
          </cell>
          <cell r="DE176">
            <v>0</v>
          </cell>
          <cell r="DF176">
            <v>0</v>
          </cell>
          <cell r="DG176">
            <v>0</v>
          </cell>
          <cell r="DH176" t="str">
            <v/>
          </cell>
          <cell r="DJ176">
            <v>0</v>
          </cell>
          <cell r="DK176">
            <v>0</v>
          </cell>
          <cell r="DL176">
            <v>0</v>
          </cell>
          <cell r="DM176">
            <v>0</v>
          </cell>
          <cell r="DN176">
            <v>0</v>
          </cell>
          <cell r="DO176">
            <v>0</v>
          </cell>
          <cell r="DP176">
            <v>0</v>
          </cell>
          <cell r="DQ176">
            <v>0</v>
          </cell>
          <cell r="DR176" t="str">
            <v/>
          </cell>
          <cell r="DT176">
            <v>0</v>
          </cell>
          <cell r="DU176">
            <v>0</v>
          </cell>
          <cell r="DV176">
            <v>0</v>
          </cell>
          <cell r="DW176">
            <v>0</v>
          </cell>
          <cell r="DX176">
            <v>0</v>
          </cell>
          <cell r="DY176">
            <v>0</v>
          </cell>
          <cell r="DZ176">
            <v>0</v>
          </cell>
          <cell r="EA176">
            <v>0</v>
          </cell>
          <cell r="EB176" t="str">
            <v/>
          </cell>
          <cell r="ED176">
            <v>0</v>
          </cell>
          <cell r="EE176">
            <v>0</v>
          </cell>
          <cell r="EF176">
            <v>0</v>
          </cell>
          <cell r="EG176">
            <v>0</v>
          </cell>
          <cell r="EH176">
            <v>0</v>
          </cell>
          <cell r="EI176">
            <v>0</v>
          </cell>
          <cell r="EJ176">
            <v>0</v>
          </cell>
          <cell r="EK176">
            <v>0</v>
          </cell>
          <cell r="EL176" t="str">
            <v/>
          </cell>
          <cell r="EN176">
            <v>0</v>
          </cell>
          <cell r="EO176">
            <v>0</v>
          </cell>
          <cell r="EP176">
            <v>0</v>
          </cell>
          <cell r="EQ176">
            <v>0</v>
          </cell>
          <cell r="ER176">
            <v>0</v>
          </cell>
          <cell r="ES176">
            <v>0</v>
          </cell>
          <cell r="ET176">
            <v>0</v>
          </cell>
          <cell r="EU176">
            <v>0</v>
          </cell>
          <cell r="EV176" t="str">
            <v/>
          </cell>
          <cell r="EX176">
            <v>0</v>
          </cell>
          <cell r="EY176">
            <v>0</v>
          </cell>
          <cell r="EZ176">
            <v>0</v>
          </cell>
          <cell r="FA176">
            <v>0</v>
          </cell>
          <cell r="FB176">
            <v>0</v>
          </cell>
          <cell r="FC176">
            <v>0</v>
          </cell>
          <cell r="FD176">
            <v>0</v>
          </cell>
          <cell r="FE176">
            <v>0</v>
          </cell>
          <cell r="FF176" t="str">
            <v/>
          </cell>
          <cell r="FH176">
            <v>0</v>
          </cell>
          <cell r="FI176">
            <v>0</v>
          </cell>
          <cell r="FJ176">
            <v>0</v>
          </cell>
          <cell r="FK176">
            <v>0</v>
          </cell>
          <cell r="FL176">
            <v>0</v>
          </cell>
          <cell r="FM176">
            <v>0</v>
          </cell>
          <cell r="FN176">
            <v>0</v>
          </cell>
          <cell r="FO176">
            <v>0</v>
          </cell>
          <cell r="FR176">
            <v>0</v>
          </cell>
          <cell r="FS176">
            <v>0</v>
          </cell>
          <cell r="FT176">
            <v>0</v>
          </cell>
          <cell r="FU176">
            <v>0</v>
          </cell>
          <cell r="FV176">
            <v>0</v>
          </cell>
          <cell r="FW176">
            <v>0</v>
          </cell>
          <cell r="FX176">
            <v>0</v>
          </cell>
          <cell r="FY176">
            <v>0</v>
          </cell>
          <cell r="GB176">
            <v>0</v>
          </cell>
          <cell r="GC176">
            <v>0</v>
          </cell>
          <cell r="GD176">
            <v>0</v>
          </cell>
          <cell r="GE176">
            <v>0</v>
          </cell>
          <cell r="GF176">
            <v>0</v>
          </cell>
          <cell r="GG176">
            <v>0</v>
          </cell>
          <cell r="GH176">
            <v>0</v>
          </cell>
          <cell r="GI176">
            <v>0</v>
          </cell>
          <cell r="GL176">
            <v>0</v>
          </cell>
          <cell r="GM176">
            <v>0</v>
          </cell>
          <cell r="GN176">
            <v>0</v>
          </cell>
          <cell r="GO176">
            <v>0</v>
          </cell>
          <cell r="GP176">
            <v>0</v>
          </cell>
          <cell r="GQ176">
            <v>0</v>
          </cell>
          <cell r="GR176">
            <v>0</v>
          </cell>
          <cell r="GS176">
            <v>0</v>
          </cell>
          <cell r="GU176" t="str">
            <v>Gratin De Chou-Fleur</v>
          </cell>
        </row>
        <row r="177">
          <cell r="E177" t="str">
            <v>Gratin De Chou-fleur Et De Brocolis</v>
          </cell>
          <cell r="F177" t="str">
            <v xml:space="preserve">Lavez et coupez le chou-fleur et les brocolis en fleurons.
Faites-les cuire pendant 7min dans de l'eau bouillante salée, puis égouttez-les.
Pendant ce temps, mélangez le fromage de montagne et la crème aigre. 
Assaisonnez de la quantité désirée de sel, de poivre et de noix de muscade.
Graissez votre plat à gratin avec de l'huile et répartissez le chou-fleur et le brocoli. 
Etalez les dés de jambon.
Étalez la sauce à la crème sur le dessus et saupoudrez le tout du reste de fromage. 
Faites cuir au four préchauffé à 160°C pendant 15min.
</v>
          </cell>
          <cell r="H177">
            <v>485.20000000000005</v>
          </cell>
          <cell r="I177">
            <v>32.195</v>
          </cell>
          <cell r="J177">
            <v>32.075000000000003</v>
          </cell>
          <cell r="K177">
            <v>10.244999999999997</v>
          </cell>
          <cell r="L177" t="str">
            <v>Chou-Fleur</v>
          </cell>
          <cell r="M177">
            <v>200</v>
          </cell>
          <cell r="N177">
            <v>52</v>
          </cell>
          <cell r="O177">
            <v>4.8</v>
          </cell>
          <cell r="P177">
            <v>0.6</v>
          </cell>
          <cell r="Q177">
            <v>4.5999999999999996</v>
          </cell>
          <cell r="R177">
            <v>26</v>
          </cell>
          <cell r="S177">
            <v>2.4</v>
          </cell>
          <cell r="T177">
            <v>0.3</v>
          </cell>
          <cell r="U177">
            <v>2.2999999999999998</v>
          </cell>
          <cell r="V177" t="str">
            <v>Brocoli</v>
          </cell>
          <cell r="W177">
            <v>200</v>
          </cell>
          <cell r="X177">
            <v>62</v>
          </cell>
          <cell r="Y177">
            <v>6</v>
          </cell>
          <cell r="Z177">
            <v>0.8</v>
          </cell>
          <cell r="AA177">
            <v>4.8</v>
          </cell>
          <cell r="AB177">
            <v>31</v>
          </cell>
          <cell r="AC177">
            <v>3</v>
          </cell>
          <cell r="AD177">
            <v>0.4</v>
          </cell>
          <cell r="AE177">
            <v>2.4</v>
          </cell>
          <cell r="AF177" t="str">
            <v>Sel &amp; Poivre</v>
          </cell>
          <cell r="AH177">
            <v>0</v>
          </cell>
          <cell r="AI177">
            <v>0</v>
          </cell>
          <cell r="AJ177">
            <v>0</v>
          </cell>
          <cell r="AK177">
            <v>0</v>
          </cell>
          <cell r="AL177">
            <v>0</v>
          </cell>
          <cell r="AM177">
            <v>0</v>
          </cell>
          <cell r="AN177">
            <v>0</v>
          </cell>
          <cell r="AO177">
            <v>0</v>
          </cell>
          <cell r="AP177" t="str">
            <v>Crème Rama 7%</v>
          </cell>
          <cell r="AQ177">
            <v>45</v>
          </cell>
          <cell r="AR177">
            <v>38.25</v>
          </cell>
          <cell r="AS177">
            <v>0.49500000000000005</v>
          </cell>
          <cell r="AT177">
            <v>3.24</v>
          </cell>
          <cell r="AU177">
            <v>0.49500000000000005</v>
          </cell>
          <cell r="AV177">
            <v>85</v>
          </cell>
          <cell r="AW177">
            <v>1.1000000000000001</v>
          </cell>
          <cell r="AX177">
            <v>7.2</v>
          </cell>
          <cell r="AY177">
            <v>1.1000000000000001</v>
          </cell>
          <cell r="AZ177" t="str">
            <v>Noix De Muscade</v>
          </cell>
          <cell r="BB177">
            <v>0</v>
          </cell>
          <cell r="BC177">
            <v>0</v>
          </cell>
          <cell r="BD177">
            <v>0</v>
          </cell>
          <cell r="BE177">
            <v>0</v>
          </cell>
          <cell r="BF177">
            <v>0</v>
          </cell>
          <cell r="BG177">
            <v>0</v>
          </cell>
          <cell r="BH177">
            <v>0</v>
          </cell>
          <cell r="BI177">
            <v>0</v>
          </cell>
          <cell r="BJ177" t="str">
            <v>Huile D'Olive</v>
          </cell>
          <cell r="BK177">
            <v>15</v>
          </cell>
          <cell r="BL177">
            <v>121.35</v>
          </cell>
          <cell r="BM177">
            <v>0</v>
          </cell>
          <cell r="BN177">
            <v>13.484999999999999</v>
          </cell>
          <cell r="BO177">
            <v>0</v>
          </cell>
          <cell r="BP177">
            <v>809</v>
          </cell>
          <cell r="BQ177">
            <v>0</v>
          </cell>
          <cell r="BR177">
            <v>89.9</v>
          </cell>
          <cell r="BS177">
            <v>0</v>
          </cell>
          <cell r="BT177" t="str">
            <v>Gruyère</v>
          </cell>
          <cell r="BU177">
            <v>40</v>
          </cell>
          <cell r="BV177">
            <v>159.6</v>
          </cell>
          <cell r="BW177">
            <v>10.8</v>
          </cell>
          <cell r="BX177">
            <v>12.8</v>
          </cell>
          <cell r="BY177">
            <v>0</v>
          </cell>
          <cell r="BZ177">
            <v>399</v>
          </cell>
          <cell r="CA177">
            <v>27</v>
          </cell>
          <cell r="CB177">
            <v>32</v>
          </cell>
          <cell r="CC177">
            <v>0</v>
          </cell>
          <cell r="CD177" t="str">
            <v>jambon</v>
          </cell>
          <cell r="CE177">
            <v>50</v>
          </cell>
          <cell r="CF177">
            <v>52</v>
          </cell>
          <cell r="CG177">
            <v>10.1</v>
          </cell>
          <cell r="CH177">
            <v>1.1499999999999999</v>
          </cell>
          <cell r="CI177">
            <v>0.35</v>
          </cell>
          <cell r="CJ177">
            <v>104</v>
          </cell>
          <cell r="CK177">
            <v>20.2</v>
          </cell>
          <cell r="CL177">
            <v>2.2999999999999998</v>
          </cell>
          <cell r="CM177">
            <v>0.7</v>
          </cell>
          <cell r="CN177" t="str">
            <v/>
          </cell>
          <cell r="CP177">
            <v>0</v>
          </cell>
          <cell r="CQ177">
            <v>0</v>
          </cell>
          <cell r="CR177">
            <v>0</v>
          </cell>
          <cell r="CS177">
            <v>0</v>
          </cell>
          <cell r="CT177">
            <v>0</v>
          </cell>
          <cell r="CU177">
            <v>0</v>
          </cell>
          <cell r="CV177">
            <v>0</v>
          </cell>
          <cell r="CW177">
            <v>0</v>
          </cell>
          <cell r="CX177" t="str">
            <v/>
          </cell>
          <cell r="CZ177">
            <v>0</v>
          </cell>
          <cell r="DA177">
            <v>0</v>
          </cell>
          <cell r="DB177">
            <v>0</v>
          </cell>
          <cell r="DC177">
            <v>0</v>
          </cell>
          <cell r="DD177">
            <v>0</v>
          </cell>
          <cell r="DE177">
            <v>0</v>
          </cell>
          <cell r="DF177">
            <v>0</v>
          </cell>
          <cell r="DG177">
            <v>0</v>
          </cell>
          <cell r="DH177" t="str">
            <v/>
          </cell>
          <cell r="DJ177">
            <v>0</v>
          </cell>
          <cell r="DK177">
            <v>0</v>
          </cell>
          <cell r="DL177">
            <v>0</v>
          </cell>
          <cell r="DM177">
            <v>0</v>
          </cell>
          <cell r="DN177">
            <v>0</v>
          </cell>
          <cell r="DO177">
            <v>0</v>
          </cell>
          <cell r="DP177">
            <v>0</v>
          </cell>
          <cell r="DQ177">
            <v>0</v>
          </cell>
          <cell r="DR177" t="str">
            <v/>
          </cell>
          <cell r="DT177">
            <v>0</v>
          </cell>
          <cell r="DU177">
            <v>0</v>
          </cell>
          <cell r="DV177">
            <v>0</v>
          </cell>
          <cell r="DW177">
            <v>0</v>
          </cell>
          <cell r="DX177">
            <v>0</v>
          </cell>
          <cell r="DY177">
            <v>0</v>
          </cell>
          <cell r="DZ177">
            <v>0</v>
          </cell>
          <cell r="EA177">
            <v>0</v>
          </cell>
          <cell r="EB177" t="str">
            <v/>
          </cell>
          <cell r="ED177">
            <v>0</v>
          </cell>
          <cell r="EE177">
            <v>0</v>
          </cell>
          <cell r="EF177">
            <v>0</v>
          </cell>
          <cell r="EG177">
            <v>0</v>
          </cell>
          <cell r="EH177">
            <v>0</v>
          </cell>
          <cell r="EI177">
            <v>0</v>
          </cell>
          <cell r="EJ177">
            <v>0</v>
          </cell>
          <cell r="EK177">
            <v>0</v>
          </cell>
          <cell r="EL177" t="str">
            <v/>
          </cell>
          <cell r="EN177">
            <v>0</v>
          </cell>
          <cell r="EO177">
            <v>0</v>
          </cell>
          <cell r="EP177">
            <v>0</v>
          </cell>
          <cell r="EQ177">
            <v>0</v>
          </cell>
          <cell r="ER177">
            <v>0</v>
          </cell>
          <cell r="ES177">
            <v>0</v>
          </cell>
          <cell r="ET177">
            <v>0</v>
          </cell>
          <cell r="EU177">
            <v>0</v>
          </cell>
          <cell r="EV177" t="str">
            <v/>
          </cell>
          <cell r="EX177">
            <v>0</v>
          </cell>
          <cell r="EY177">
            <v>0</v>
          </cell>
          <cell r="EZ177">
            <v>0</v>
          </cell>
          <cell r="FA177">
            <v>0</v>
          </cell>
          <cell r="FB177">
            <v>0</v>
          </cell>
          <cell r="FC177">
            <v>0</v>
          </cell>
          <cell r="FD177">
            <v>0</v>
          </cell>
          <cell r="FE177">
            <v>0</v>
          </cell>
          <cell r="FF177" t="str">
            <v/>
          </cell>
          <cell r="FH177">
            <v>0</v>
          </cell>
          <cell r="FI177">
            <v>0</v>
          </cell>
          <cell r="FJ177">
            <v>0</v>
          </cell>
          <cell r="FK177">
            <v>0</v>
          </cell>
          <cell r="FL177">
            <v>0</v>
          </cell>
          <cell r="FM177">
            <v>0</v>
          </cell>
          <cell r="FN177">
            <v>0</v>
          </cell>
          <cell r="FO177">
            <v>0</v>
          </cell>
          <cell r="FR177">
            <v>0</v>
          </cell>
          <cell r="FS177">
            <v>0</v>
          </cell>
          <cell r="FT177">
            <v>0</v>
          </cell>
          <cell r="FU177">
            <v>0</v>
          </cell>
          <cell r="FV177">
            <v>0</v>
          </cell>
          <cell r="FW177">
            <v>0</v>
          </cell>
          <cell r="FX177">
            <v>0</v>
          </cell>
          <cell r="FY177">
            <v>0</v>
          </cell>
          <cell r="GB177">
            <v>0</v>
          </cell>
          <cell r="GC177">
            <v>0</v>
          </cell>
          <cell r="GD177">
            <v>0</v>
          </cell>
          <cell r="GE177">
            <v>0</v>
          </cell>
          <cell r="GF177">
            <v>0</v>
          </cell>
          <cell r="GG177">
            <v>0</v>
          </cell>
          <cell r="GH177">
            <v>0</v>
          </cell>
          <cell r="GI177">
            <v>0</v>
          </cell>
          <cell r="GL177">
            <v>0</v>
          </cell>
          <cell r="GM177">
            <v>0</v>
          </cell>
          <cell r="GN177">
            <v>0</v>
          </cell>
          <cell r="GO177">
            <v>0</v>
          </cell>
          <cell r="GP177">
            <v>0</v>
          </cell>
          <cell r="GQ177">
            <v>0</v>
          </cell>
          <cell r="GR177">
            <v>0</v>
          </cell>
          <cell r="GS177">
            <v>0</v>
          </cell>
          <cell r="GU177" t="str">
            <v>Gratin De Chou-Fleur Et De Brocolis</v>
          </cell>
        </row>
        <row r="178">
          <cell r="E178" t="str">
            <v>Gratin De Cornettes Aux Poireaux</v>
          </cell>
          <cell r="F178" t="str">
            <v>Couper le poireau en lanières. 
Cuire les cornettes pendant 7 min.
Répartir cornettes &amp; poireau dans un moule. 
Mélanger bouillon, crème, gruyère et épices. 
Répartir cette préparation dans le plat. 
Hacher grossièrement noisette (ou noix ou amandes).
Cuire 30 min au milieu du four.
Servir avec une salade</v>
          </cell>
          <cell r="H178">
            <v>549.33999999999992</v>
          </cell>
          <cell r="I178">
            <v>20.054000000000002</v>
          </cell>
          <cell r="J178">
            <v>29.738</v>
          </cell>
          <cell r="K178">
            <v>44.57</v>
          </cell>
          <cell r="L178" t="str">
            <v>Poireau</v>
          </cell>
          <cell r="M178">
            <v>100</v>
          </cell>
          <cell r="N178">
            <v>30</v>
          </cell>
          <cell r="O178">
            <v>1.6</v>
          </cell>
          <cell r="P178">
            <v>0.3</v>
          </cell>
          <cell r="Q178">
            <v>3.7</v>
          </cell>
          <cell r="R178">
            <v>30</v>
          </cell>
          <cell r="S178">
            <v>1.6</v>
          </cell>
          <cell r="T178">
            <v>0.3</v>
          </cell>
          <cell r="U178">
            <v>3.7</v>
          </cell>
          <cell r="V178" t="str">
            <v>Cornettes</v>
          </cell>
          <cell r="W178">
            <v>50</v>
          </cell>
          <cell r="X178">
            <v>173.5</v>
          </cell>
          <cell r="Y178">
            <v>6.5</v>
          </cell>
          <cell r="Z178">
            <v>0.5</v>
          </cell>
          <cell r="AA178">
            <v>35</v>
          </cell>
          <cell r="AB178">
            <v>347</v>
          </cell>
          <cell r="AC178">
            <v>13</v>
          </cell>
          <cell r="AD178">
            <v>1</v>
          </cell>
          <cell r="AE178">
            <v>70</v>
          </cell>
          <cell r="AF178" t="str">
            <v>Bouillon De Légumes</v>
          </cell>
          <cell r="AG178">
            <v>12</v>
          </cell>
          <cell r="AH178">
            <v>26.04</v>
          </cell>
          <cell r="AI178">
            <v>1.1639999999999999</v>
          </cell>
          <cell r="AJ178">
            <v>0.64800000000000013</v>
          </cell>
          <cell r="AK178">
            <v>3.84</v>
          </cell>
          <cell r="AL178">
            <v>217</v>
          </cell>
          <cell r="AM178">
            <v>9.6999999999999993</v>
          </cell>
          <cell r="AN178">
            <v>5.4</v>
          </cell>
          <cell r="AO178">
            <v>32</v>
          </cell>
          <cell r="AP178" t="str">
            <v>Crème Rama 7%</v>
          </cell>
          <cell r="AQ178">
            <v>50</v>
          </cell>
          <cell r="AR178">
            <v>42.5</v>
          </cell>
          <cell r="AS178">
            <v>0.55000000000000004</v>
          </cell>
          <cell r="AT178">
            <v>3.6</v>
          </cell>
          <cell r="AU178">
            <v>0.55000000000000004</v>
          </cell>
          <cell r="AV178">
            <v>85</v>
          </cell>
          <cell r="AW178">
            <v>1.1000000000000001</v>
          </cell>
          <cell r="AX178">
            <v>7.2</v>
          </cell>
          <cell r="AY178">
            <v>1.1000000000000001</v>
          </cell>
          <cell r="AZ178" t="str">
            <v>Gruyère</v>
          </cell>
          <cell r="BA178">
            <v>30</v>
          </cell>
          <cell r="BB178">
            <v>119.7</v>
          </cell>
          <cell r="BC178">
            <v>8.1</v>
          </cell>
          <cell r="BD178">
            <v>9.6</v>
          </cell>
          <cell r="BE178">
            <v>0</v>
          </cell>
          <cell r="BF178">
            <v>399</v>
          </cell>
          <cell r="BG178">
            <v>27</v>
          </cell>
          <cell r="BH178">
            <v>32</v>
          </cell>
          <cell r="BI178">
            <v>0</v>
          </cell>
          <cell r="BJ178" t="str">
            <v>Noisette</v>
          </cell>
          <cell r="BK178">
            <v>10</v>
          </cell>
          <cell r="BL178">
            <v>64.3</v>
          </cell>
          <cell r="BM178">
            <v>1.52</v>
          </cell>
          <cell r="BN178">
            <v>5.95</v>
          </cell>
          <cell r="BO178">
            <v>0.69</v>
          </cell>
          <cell r="BP178">
            <v>643</v>
          </cell>
          <cell r="BQ178">
            <v>15.2</v>
          </cell>
          <cell r="BR178">
            <v>59.5</v>
          </cell>
          <cell r="BS178">
            <v>6.9</v>
          </cell>
          <cell r="BT178" t="str">
            <v>Épices</v>
          </cell>
          <cell r="BV178">
            <v>0</v>
          </cell>
          <cell r="BW178">
            <v>0</v>
          </cell>
          <cell r="BX178">
            <v>0</v>
          </cell>
          <cell r="BY178">
            <v>0</v>
          </cell>
          <cell r="BZ178">
            <v>0</v>
          </cell>
          <cell r="CA178">
            <v>0</v>
          </cell>
          <cell r="CB178">
            <v>0</v>
          </cell>
          <cell r="CC178">
            <v>0</v>
          </cell>
          <cell r="CD178" t="str">
            <v>Laitue</v>
          </cell>
          <cell r="CE178">
            <v>50</v>
          </cell>
          <cell r="CF178">
            <v>8</v>
          </cell>
          <cell r="CG178">
            <v>0.6</v>
          </cell>
          <cell r="CH178">
            <v>0.15</v>
          </cell>
          <cell r="CI178">
            <v>0.65</v>
          </cell>
          <cell r="CJ178">
            <v>16</v>
          </cell>
          <cell r="CK178">
            <v>1.2</v>
          </cell>
          <cell r="CL178">
            <v>0.3</v>
          </cell>
          <cell r="CM178">
            <v>1.3</v>
          </cell>
          <cell r="CN178" t="str">
            <v>Vinaigre</v>
          </cell>
          <cell r="CO178">
            <v>20</v>
          </cell>
          <cell r="CP178">
            <v>4.4000000000000004</v>
          </cell>
          <cell r="CQ178">
            <v>0.02</v>
          </cell>
          <cell r="CR178">
            <v>0</v>
          </cell>
          <cell r="CS178">
            <v>0.14000000000000001</v>
          </cell>
          <cell r="CT178">
            <v>22</v>
          </cell>
          <cell r="CU178">
            <v>0.1</v>
          </cell>
          <cell r="CV178">
            <v>0</v>
          </cell>
          <cell r="CW178">
            <v>0.7</v>
          </cell>
          <cell r="CX178" t="str">
            <v>Huile D'Olive</v>
          </cell>
          <cell r="CY178">
            <v>10</v>
          </cell>
          <cell r="CZ178">
            <v>80.900000000000006</v>
          </cell>
          <cell r="DA178">
            <v>0</v>
          </cell>
          <cell r="DB178">
            <v>8.99</v>
          </cell>
          <cell r="DC178">
            <v>0</v>
          </cell>
          <cell r="DD178">
            <v>809</v>
          </cell>
          <cell r="DE178">
            <v>0</v>
          </cell>
          <cell r="DF178">
            <v>89.9</v>
          </cell>
          <cell r="DG178">
            <v>0</v>
          </cell>
          <cell r="DH178" t="str">
            <v/>
          </cell>
          <cell r="DJ178">
            <v>0</v>
          </cell>
          <cell r="DK178">
            <v>0</v>
          </cell>
          <cell r="DL178">
            <v>0</v>
          </cell>
          <cell r="DM178">
            <v>0</v>
          </cell>
          <cell r="DN178">
            <v>0</v>
          </cell>
          <cell r="DO178">
            <v>0</v>
          </cell>
          <cell r="DP178">
            <v>0</v>
          </cell>
          <cell r="DQ178">
            <v>0</v>
          </cell>
          <cell r="DR178" t="str">
            <v/>
          </cell>
          <cell r="DT178">
            <v>0</v>
          </cell>
          <cell r="DU178">
            <v>0</v>
          </cell>
          <cell r="DV178">
            <v>0</v>
          </cell>
          <cell r="DW178">
            <v>0</v>
          </cell>
          <cell r="DX178">
            <v>0</v>
          </cell>
          <cell r="DY178">
            <v>0</v>
          </cell>
          <cell r="DZ178">
            <v>0</v>
          </cell>
          <cell r="EA178">
            <v>0</v>
          </cell>
          <cell r="EB178" t="str">
            <v/>
          </cell>
          <cell r="ED178">
            <v>0</v>
          </cell>
          <cell r="EE178">
            <v>0</v>
          </cell>
          <cell r="EF178">
            <v>0</v>
          </cell>
          <cell r="EG178">
            <v>0</v>
          </cell>
          <cell r="EH178">
            <v>0</v>
          </cell>
          <cell r="EI178">
            <v>0</v>
          </cell>
          <cell r="EJ178">
            <v>0</v>
          </cell>
          <cell r="EK178">
            <v>0</v>
          </cell>
          <cell r="EL178" t="str">
            <v/>
          </cell>
          <cell r="EN178">
            <v>0</v>
          </cell>
          <cell r="EO178">
            <v>0</v>
          </cell>
          <cell r="EP178">
            <v>0</v>
          </cell>
          <cell r="EQ178">
            <v>0</v>
          </cell>
          <cell r="ER178">
            <v>0</v>
          </cell>
          <cell r="ES178">
            <v>0</v>
          </cell>
          <cell r="ET178">
            <v>0</v>
          </cell>
          <cell r="EU178">
            <v>0</v>
          </cell>
          <cell r="EV178" t="str">
            <v/>
          </cell>
          <cell r="EX178">
            <v>0</v>
          </cell>
          <cell r="EY178">
            <v>0</v>
          </cell>
          <cell r="EZ178">
            <v>0</v>
          </cell>
          <cell r="FA178">
            <v>0</v>
          </cell>
          <cell r="FB178">
            <v>0</v>
          </cell>
          <cell r="FC178">
            <v>0</v>
          </cell>
          <cell r="FD178">
            <v>0</v>
          </cell>
          <cell r="FE178">
            <v>0</v>
          </cell>
          <cell r="FF178" t="str">
            <v/>
          </cell>
          <cell r="FH178">
            <v>0</v>
          </cell>
          <cell r="FI178">
            <v>0</v>
          </cell>
          <cell r="FJ178">
            <v>0</v>
          </cell>
          <cell r="FK178">
            <v>0</v>
          </cell>
          <cell r="FL178">
            <v>0</v>
          </cell>
          <cell r="FM178">
            <v>0</v>
          </cell>
          <cell r="FN178">
            <v>0</v>
          </cell>
          <cell r="FO178">
            <v>0</v>
          </cell>
          <cell r="FR178">
            <v>0</v>
          </cell>
          <cell r="FS178">
            <v>0</v>
          </cell>
          <cell r="FT178">
            <v>0</v>
          </cell>
          <cell r="FU178">
            <v>0</v>
          </cell>
          <cell r="FV178">
            <v>0</v>
          </cell>
          <cell r="FW178">
            <v>0</v>
          </cell>
          <cell r="FX178">
            <v>0</v>
          </cell>
          <cell r="FY178">
            <v>0</v>
          </cell>
          <cell r="GB178">
            <v>0</v>
          </cell>
          <cell r="GC178">
            <v>0</v>
          </cell>
          <cell r="GD178">
            <v>0</v>
          </cell>
          <cell r="GE178">
            <v>0</v>
          </cell>
          <cell r="GF178">
            <v>0</v>
          </cell>
          <cell r="GG178">
            <v>0</v>
          </cell>
          <cell r="GH178">
            <v>0</v>
          </cell>
          <cell r="GI178">
            <v>0</v>
          </cell>
          <cell r="GL178">
            <v>0</v>
          </cell>
          <cell r="GM178">
            <v>0</v>
          </cell>
          <cell r="GN178">
            <v>0</v>
          </cell>
          <cell r="GO178">
            <v>0</v>
          </cell>
          <cell r="GP178">
            <v>0</v>
          </cell>
          <cell r="GQ178">
            <v>0</v>
          </cell>
          <cell r="GR178">
            <v>0</v>
          </cell>
          <cell r="GS178">
            <v>0</v>
          </cell>
          <cell r="GU178" t="str">
            <v>Gratin De Cornettes Aux Poireaux</v>
          </cell>
        </row>
        <row r="179">
          <cell r="E179" t="str">
            <v xml:space="preserve">Gratin De Courgettes </v>
          </cell>
          <cell r="F179" t="str">
            <v>Faites cuire les courgettes pendant une dizaine de minutes dans de l’eau bouillante, puis égouttez-les.
Versez les courgettes dans un plat à gratin et hachez les grossièrement à la fourchette.
Faites revenir les oignons dans une poêle et ajoutez-les aux courgettes.
Battre l’œuf en omelette dans un saladier, ajoutez-y la crème et le Gruyère râpé.
Versez la préparation sur la préparation courgette oignon et faites gratiner le tout au four pendant une quinzaine de minutes, jusqu’à ce que le fromage soit bien doré et que la « pâte » soit ferme.</v>
          </cell>
          <cell r="H179">
            <v>276.14999999999998</v>
          </cell>
          <cell r="I179">
            <v>15.64</v>
          </cell>
          <cell r="J179">
            <v>20.91</v>
          </cell>
          <cell r="K179">
            <v>5.3</v>
          </cell>
          <cell r="L179" t="str">
            <v>Courgette</v>
          </cell>
          <cell r="M179">
            <v>100</v>
          </cell>
          <cell r="N179">
            <v>19</v>
          </cell>
          <cell r="O179">
            <v>1.8</v>
          </cell>
          <cell r="P179">
            <v>0.2</v>
          </cell>
          <cell r="Q179">
            <v>2</v>
          </cell>
          <cell r="R179">
            <v>19</v>
          </cell>
          <cell r="S179">
            <v>1.8</v>
          </cell>
          <cell r="T179">
            <v>0.2</v>
          </cell>
          <cell r="U179">
            <v>2</v>
          </cell>
          <cell r="V179" t="str">
            <v>Oignon</v>
          </cell>
          <cell r="W179">
            <v>30</v>
          </cell>
          <cell r="X179">
            <v>11.7</v>
          </cell>
          <cell r="Y179">
            <v>0.39</v>
          </cell>
          <cell r="Z179">
            <v>0.06</v>
          </cell>
          <cell r="AA179">
            <v>2.1</v>
          </cell>
          <cell r="AB179">
            <v>39</v>
          </cell>
          <cell r="AC179">
            <v>1.3</v>
          </cell>
          <cell r="AD179">
            <v>0.2</v>
          </cell>
          <cell r="AE179">
            <v>7</v>
          </cell>
          <cell r="AF179" t="str">
            <v>Œuf</v>
          </cell>
          <cell r="AG179">
            <v>50</v>
          </cell>
          <cell r="AH179">
            <v>71</v>
          </cell>
          <cell r="AI179">
            <v>5.95</v>
          </cell>
          <cell r="AJ179">
            <v>5.15</v>
          </cell>
          <cell r="AK179">
            <v>0.15</v>
          </cell>
          <cell r="AL179">
            <v>142</v>
          </cell>
          <cell r="AM179">
            <v>11.9</v>
          </cell>
          <cell r="AN179">
            <v>10.3</v>
          </cell>
          <cell r="AO179">
            <v>0.3</v>
          </cell>
          <cell r="AP179" t="str">
            <v xml:space="preserve">Demi-Creme </v>
          </cell>
          <cell r="AQ179">
            <v>30</v>
          </cell>
          <cell r="AR179">
            <v>74.7</v>
          </cell>
          <cell r="AS179">
            <v>0.75</v>
          </cell>
          <cell r="AT179">
            <v>7.5</v>
          </cell>
          <cell r="AU179">
            <v>1.05</v>
          </cell>
          <cell r="AV179">
            <v>249</v>
          </cell>
          <cell r="AW179">
            <v>2.5</v>
          </cell>
          <cell r="AX179">
            <v>25</v>
          </cell>
          <cell r="AY179">
            <v>3.5</v>
          </cell>
          <cell r="AZ179" t="str">
            <v>Gruyère</v>
          </cell>
          <cell r="BA179">
            <v>25</v>
          </cell>
          <cell r="BB179">
            <v>99.75</v>
          </cell>
          <cell r="BC179">
            <v>6.75</v>
          </cell>
          <cell r="BD179">
            <v>8</v>
          </cell>
          <cell r="BE179">
            <v>0</v>
          </cell>
          <cell r="BF179">
            <v>399</v>
          </cell>
          <cell r="BG179">
            <v>27</v>
          </cell>
          <cell r="BH179">
            <v>32</v>
          </cell>
          <cell r="BI179">
            <v>0</v>
          </cell>
          <cell r="BJ179" t="str">
            <v>Épices : Muscade Poivre À Volonté</v>
          </cell>
          <cell r="BL179">
            <v>0</v>
          </cell>
          <cell r="BM179">
            <v>0</v>
          </cell>
          <cell r="BN179">
            <v>0</v>
          </cell>
          <cell r="BO179">
            <v>0</v>
          </cell>
          <cell r="BP179">
            <v>0</v>
          </cell>
          <cell r="BQ179">
            <v>0</v>
          </cell>
          <cell r="BR179">
            <v>0</v>
          </cell>
          <cell r="BS179">
            <v>0</v>
          </cell>
          <cell r="BT179" t="str">
            <v/>
          </cell>
          <cell r="BV179">
            <v>0</v>
          </cell>
          <cell r="BW179">
            <v>0</v>
          </cell>
          <cell r="BX179">
            <v>0</v>
          </cell>
          <cell r="BY179">
            <v>0</v>
          </cell>
          <cell r="BZ179">
            <v>0</v>
          </cell>
          <cell r="CA179">
            <v>0</v>
          </cell>
          <cell r="CB179">
            <v>0</v>
          </cell>
          <cell r="CC179">
            <v>0</v>
          </cell>
          <cell r="CD179" t="str">
            <v/>
          </cell>
          <cell r="CF179">
            <v>0</v>
          </cell>
          <cell r="CG179">
            <v>0</v>
          </cell>
          <cell r="CH179">
            <v>0</v>
          </cell>
          <cell r="CI179">
            <v>0</v>
          </cell>
          <cell r="CJ179">
            <v>0</v>
          </cell>
          <cell r="CK179">
            <v>0</v>
          </cell>
          <cell r="CL179">
            <v>0</v>
          </cell>
          <cell r="CM179">
            <v>0</v>
          </cell>
          <cell r="CN179" t="str">
            <v/>
          </cell>
          <cell r="CP179">
            <v>0</v>
          </cell>
          <cell r="CQ179">
            <v>0</v>
          </cell>
          <cell r="CR179">
            <v>0</v>
          </cell>
          <cell r="CS179">
            <v>0</v>
          </cell>
          <cell r="CT179">
            <v>0</v>
          </cell>
          <cell r="CU179">
            <v>0</v>
          </cell>
          <cell r="CV179">
            <v>0</v>
          </cell>
          <cell r="CW179">
            <v>0</v>
          </cell>
          <cell r="CX179" t="str">
            <v/>
          </cell>
          <cell r="CZ179">
            <v>0</v>
          </cell>
          <cell r="DA179">
            <v>0</v>
          </cell>
          <cell r="DB179">
            <v>0</v>
          </cell>
          <cell r="DC179">
            <v>0</v>
          </cell>
          <cell r="DD179">
            <v>0</v>
          </cell>
          <cell r="DE179">
            <v>0</v>
          </cell>
          <cell r="DF179">
            <v>0</v>
          </cell>
          <cell r="DG179">
            <v>0</v>
          </cell>
          <cell r="DH179" t="str">
            <v/>
          </cell>
          <cell r="DJ179">
            <v>0</v>
          </cell>
          <cell r="DK179">
            <v>0</v>
          </cell>
          <cell r="DL179">
            <v>0</v>
          </cell>
          <cell r="DM179">
            <v>0</v>
          </cell>
          <cell r="DN179">
            <v>0</v>
          </cell>
          <cell r="DO179">
            <v>0</v>
          </cell>
          <cell r="DP179">
            <v>0</v>
          </cell>
          <cell r="DQ179">
            <v>0</v>
          </cell>
          <cell r="DR179" t="str">
            <v/>
          </cell>
          <cell r="DT179">
            <v>0</v>
          </cell>
          <cell r="DU179">
            <v>0</v>
          </cell>
          <cell r="DV179">
            <v>0</v>
          </cell>
          <cell r="DW179">
            <v>0</v>
          </cell>
          <cell r="DX179">
            <v>0</v>
          </cell>
          <cell r="DY179">
            <v>0</v>
          </cell>
          <cell r="DZ179">
            <v>0</v>
          </cell>
          <cell r="EA179">
            <v>0</v>
          </cell>
          <cell r="EB179" t="str">
            <v/>
          </cell>
          <cell r="ED179">
            <v>0</v>
          </cell>
          <cell r="EE179">
            <v>0</v>
          </cell>
          <cell r="EF179">
            <v>0</v>
          </cell>
          <cell r="EG179">
            <v>0</v>
          </cell>
          <cell r="EH179">
            <v>0</v>
          </cell>
          <cell r="EI179">
            <v>0</v>
          </cell>
          <cell r="EJ179">
            <v>0</v>
          </cell>
          <cell r="EK179">
            <v>0</v>
          </cell>
          <cell r="EL179" t="str">
            <v/>
          </cell>
          <cell r="EN179">
            <v>0</v>
          </cell>
          <cell r="EO179">
            <v>0</v>
          </cell>
          <cell r="EP179">
            <v>0</v>
          </cell>
          <cell r="EQ179">
            <v>0</v>
          </cell>
          <cell r="ER179">
            <v>0</v>
          </cell>
          <cell r="ES179">
            <v>0</v>
          </cell>
          <cell r="ET179">
            <v>0</v>
          </cell>
          <cell r="EU179">
            <v>0</v>
          </cell>
          <cell r="EV179" t="str">
            <v/>
          </cell>
          <cell r="EX179">
            <v>0</v>
          </cell>
          <cell r="EY179">
            <v>0</v>
          </cell>
          <cell r="EZ179">
            <v>0</v>
          </cell>
          <cell r="FA179">
            <v>0</v>
          </cell>
          <cell r="FB179">
            <v>0</v>
          </cell>
          <cell r="FC179">
            <v>0</v>
          </cell>
          <cell r="FD179">
            <v>0</v>
          </cell>
          <cell r="FE179">
            <v>0</v>
          </cell>
          <cell r="FF179" t="str">
            <v/>
          </cell>
          <cell r="FH179">
            <v>0</v>
          </cell>
          <cell r="FI179">
            <v>0</v>
          </cell>
          <cell r="FJ179">
            <v>0</v>
          </cell>
          <cell r="FK179">
            <v>0</v>
          </cell>
          <cell r="FL179">
            <v>0</v>
          </cell>
          <cell r="FM179">
            <v>0</v>
          </cell>
          <cell r="FN179">
            <v>0</v>
          </cell>
          <cell r="FO179">
            <v>0</v>
          </cell>
          <cell r="FR179">
            <v>0</v>
          </cell>
          <cell r="FS179">
            <v>0</v>
          </cell>
          <cell r="FT179">
            <v>0</v>
          </cell>
          <cell r="FU179">
            <v>0</v>
          </cell>
          <cell r="FV179">
            <v>0</v>
          </cell>
          <cell r="FW179">
            <v>0</v>
          </cell>
          <cell r="FX179">
            <v>0</v>
          </cell>
          <cell r="FY179">
            <v>0</v>
          </cell>
          <cell r="GB179">
            <v>0</v>
          </cell>
          <cell r="GC179">
            <v>0</v>
          </cell>
          <cell r="GD179">
            <v>0</v>
          </cell>
          <cell r="GE179">
            <v>0</v>
          </cell>
          <cell r="GF179">
            <v>0</v>
          </cell>
          <cell r="GG179">
            <v>0</v>
          </cell>
          <cell r="GH179">
            <v>0</v>
          </cell>
          <cell r="GI179">
            <v>0</v>
          </cell>
          <cell r="GL179">
            <v>0</v>
          </cell>
          <cell r="GM179">
            <v>0</v>
          </cell>
          <cell r="GN179">
            <v>0</v>
          </cell>
          <cell r="GO179">
            <v>0</v>
          </cell>
          <cell r="GP179">
            <v>0</v>
          </cell>
          <cell r="GQ179">
            <v>0</v>
          </cell>
          <cell r="GR179">
            <v>0</v>
          </cell>
          <cell r="GS179">
            <v>0</v>
          </cell>
          <cell r="GU179" t="str">
            <v xml:space="preserve">Gratin De Courgettes </v>
          </cell>
        </row>
        <row r="180">
          <cell r="E180" t="str">
            <v>Gratin De Jambon Au Fromage Blanc</v>
          </cell>
          <cell r="F180" t="str">
            <v>Préchauffer le four à 180°.
Dans un saladier, battre les œufs avec le fromage blanc, la moutarde, le sel et le poivre.
Couper le jambon en petits dés et ajouter-les à la préparation.
Huiler légèrement un petit plat à gratin et verser-y la préparation.
Enfourner le tout pendant une vingtaine de minutes environ, jusqu’à ce que le dessus soit bien doré.</v>
          </cell>
          <cell r="H180">
            <v>291.8</v>
          </cell>
          <cell r="I180">
            <v>44.849999999999994</v>
          </cell>
          <cell r="J180">
            <v>9.1500000000000021</v>
          </cell>
          <cell r="K180">
            <v>9.0000000000000018</v>
          </cell>
          <cell r="L180" t="str">
            <v>Séré Maigre</v>
          </cell>
          <cell r="M180">
            <v>200</v>
          </cell>
          <cell r="N180">
            <v>110</v>
          </cell>
          <cell r="O180">
            <v>20</v>
          </cell>
          <cell r="P180">
            <v>0.4</v>
          </cell>
          <cell r="Q180">
            <v>8.4</v>
          </cell>
          <cell r="R180">
            <v>55</v>
          </cell>
          <cell r="S180">
            <v>10</v>
          </cell>
          <cell r="T180">
            <v>0.2</v>
          </cell>
          <cell r="U180">
            <v>4.2</v>
          </cell>
          <cell r="V180" t="str">
            <v>Œuf</v>
          </cell>
          <cell r="W180">
            <v>50</v>
          </cell>
          <cell r="X180">
            <v>71</v>
          </cell>
          <cell r="Y180">
            <v>5.95</v>
          </cell>
          <cell r="Z180">
            <v>5.15</v>
          </cell>
          <cell r="AA180">
            <v>0.15</v>
          </cell>
          <cell r="AB180">
            <v>142</v>
          </cell>
          <cell r="AC180">
            <v>11.9</v>
          </cell>
          <cell r="AD180">
            <v>10.3</v>
          </cell>
          <cell r="AE180">
            <v>0.3</v>
          </cell>
          <cell r="AF180" t="str">
            <v>Jambon Cuit De Devant</v>
          </cell>
          <cell r="AG180">
            <v>100</v>
          </cell>
          <cell r="AH180">
            <v>106</v>
          </cell>
          <cell r="AI180">
            <v>18.600000000000001</v>
          </cell>
          <cell r="AJ180">
            <v>3.3</v>
          </cell>
          <cell r="AK180">
            <v>0.4</v>
          </cell>
          <cell r="AL180">
            <v>106</v>
          </cell>
          <cell r="AM180">
            <v>18.600000000000001</v>
          </cell>
          <cell r="AN180">
            <v>3.3</v>
          </cell>
          <cell r="AO180">
            <v>0.4</v>
          </cell>
          <cell r="AP180" t="str">
            <v>Moutarde</v>
          </cell>
          <cell r="AQ180">
            <v>5</v>
          </cell>
          <cell r="AR180">
            <v>4.8</v>
          </cell>
          <cell r="AS180">
            <v>0.3</v>
          </cell>
          <cell r="AT180">
            <v>0.3</v>
          </cell>
          <cell r="AU180">
            <v>0.05</v>
          </cell>
          <cell r="AV180">
            <v>96</v>
          </cell>
          <cell r="AW180">
            <v>6</v>
          </cell>
          <cell r="AX180">
            <v>6</v>
          </cell>
          <cell r="AY180">
            <v>1</v>
          </cell>
          <cell r="AZ180" t="str">
            <v>Epices</v>
          </cell>
          <cell r="BB180">
            <v>0</v>
          </cell>
          <cell r="BC180">
            <v>0</v>
          </cell>
          <cell r="BD180">
            <v>0</v>
          </cell>
          <cell r="BE180">
            <v>0</v>
          </cell>
          <cell r="BF180">
            <v>0</v>
          </cell>
          <cell r="BG180">
            <v>0</v>
          </cell>
          <cell r="BH180">
            <v>0</v>
          </cell>
          <cell r="BI180">
            <v>0</v>
          </cell>
          <cell r="BJ180" t="str">
            <v/>
          </cell>
          <cell r="BL180">
            <v>0</v>
          </cell>
          <cell r="BM180">
            <v>0</v>
          </cell>
          <cell r="BN180">
            <v>0</v>
          </cell>
          <cell r="BO180">
            <v>0</v>
          </cell>
          <cell r="BP180">
            <v>0</v>
          </cell>
          <cell r="BQ180">
            <v>0</v>
          </cell>
          <cell r="BR180">
            <v>0</v>
          </cell>
          <cell r="BS180">
            <v>0</v>
          </cell>
          <cell r="BT180" t="str">
            <v/>
          </cell>
          <cell r="BV180">
            <v>0</v>
          </cell>
          <cell r="BW180">
            <v>0</v>
          </cell>
          <cell r="BX180">
            <v>0</v>
          </cell>
          <cell r="BY180">
            <v>0</v>
          </cell>
          <cell r="BZ180">
            <v>0</v>
          </cell>
          <cell r="CA180">
            <v>0</v>
          </cell>
          <cell r="CB180">
            <v>0</v>
          </cell>
          <cell r="CC180">
            <v>0</v>
          </cell>
          <cell r="CD180" t="str">
            <v/>
          </cell>
          <cell r="CF180">
            <v>0</v>
          </cell>
          <cell r="CG180">
            <v>0</v>
          </cell>
          <cell r="CH180">
            <v>0</v>
          </cell>
          <cell r="CI180">
            <v>0</v>
          </cell>
          <cell r="CJ180">
            <v>0</v>
          </cell>
          <cell r="CK180">
            <v>0</v>
          </cell>
          <cell r="CL180">
            <v>0</v>
          </cell>
          <cell r="CM180">
            <v>0</v>
          </cell>
          <cell r="CN180" t="str">
            <v/>
          </cell>
          <cell r="CP180">
            <v>0</v>
          </cell>
          <cell r="CQ180">
            <v>0</v>
          </cell>
          <cell r="CR180">
            <v>0</v>
          </cell>
          <cell r="CS180">
            <v>0</v>
          </cell>
          <cell r="CT180">
            <v>0</v>
          </cell>
          <cell r="CU180">
            <v>0</v>
          </cell>
          <cell r="CV180">
            <v>0</v>
          </cell>
          <cell r="CW180">
            <v>0</v>
          </cell>
          <cell r="CX180" t="str">
            <v/>
          </cell>
          <cell r="CZ180">
            <v>0</v>
          </cell>
          <cell r="DA180">
            <v>0</v>
          </cell>
          <cell r="DB180">
            <v>0</v>
          </cell>
          <cell r="DC180">
            <v>0</v>
          </cell>
          <cell r="DD180">
            <v>0</v>
          </cell>
          <cell r="DE180">
            <v>0</v>
          </cell>
          <cell r="DF180">
            <v>0</v>
          </cell>
          <cell r="DG180">
            <v>0</v>
          </cell>
          <cell r="DH180" t="str">
            <v/>
          </cell>
          <cell r="DJ180">
            <v>0</v>
          </cell>
          <cell r="DK180">
            <v>0</v>
          </cell>
          <cell r="DL180">
            <v>0</v>
          </cell>
          <cell r="DM180">
            <v>0</v>
          </cell>
          <cell r="DN180">
            <v>0</v>
          </cell>
          <cell r="DO180">
            <v>0</v>
          </cell>
          <cell r="DP180">
            <v>0</v>
          </cell>
          <cell r="DQ180">
            <v>0</v>
          </cell>
          <cell r="DR180" t="str">
            <v/>
          </cell>
          <cell r="DT180">
            <v>0</v>
          </cell>
          <cell r="DU180">
            <v>0</v>
          </cell>
          <cell r="DV180">
            <v>0</v>
          </cell>
          <cell r="DW180">
            <v>0</v>
          </cell>
          <cell r="DX180">
            <v>0</v>
          </cell>
          <cell r="DY180">
            <v>0</v>
          </cell>
          <cell r="DZ180">
            <v>0</v>
          </cell>
          <cell r="EA180">
            <v>0</v>
          </cell>
          <cell r="EB180" t="str">
            <v/>
          </cell>
          <cell r="ED180">
            <v>0</v>
          </cell>
          <cell r="EE180">
            <v>0</v>
          </cell>
          <cell r="EF180">
            <v>0</v>
          </cell>
          <cell r="EG180">
            <v>0</v>
          </cell>
          <cell r="EH180">
            <v>0</v>
          </cell>
          <cell r="EI180">
            <v>0</v>
          </cell>
          <cell r="EJ180">
            <v>0</v>
          </cell>
          <cell r="EK180">
            <v>0</v>
          </cell>
          <cell r="EL180" t="str">
            <v/>
          </cell>
          <cell r="EN180">
            <v>0</v>
          </cell>
          <cell r="EO180">
            <v>0</v>
          </cell>
          <cell r="EP180">
            <v>0</v>
          </cell>
          <cell r="EQ180">
            <v>0</v>
          </cell>
          <cell r="ER180">
            <v>0</v>
          </cell>
          <cell r="ES180">
            <v>0</v>
          </cell>
          <cell r="ET180">
            <v>0</v>
          </cell>
          <cell r="EU180">
            <v>0</v>
          </cell>
          <cell r="EV180" t="str">
            <v/>
          </cell>
          <cell r="EX180">
            <v>0</v>
          </cell>
          <cell r="EY180">
            <v>0</v>
          </cell>
          <cell r="EZ180">
            <v>0</v>
          </cell>
          <cell r="FA180">
            <v>0</v>
          </cell>
          <cell r="FB180">
            <v>0</v>
          </cell>
          <cell r="FC180">
            <v>0</v>
          </cell>
          <cell r="FD180">
            <v>0</v>
          </cell>
          <cell r="FE180">
            <v>0</v>
          </cell>
          <cell r="FF180" t="str">
            <v/>
          </cell>
          <cell r="FH180">
            <v>0</v>
          </cell>
          <cell r="FI180">
            <v>0</v>
          </cell>
          <cell r="FJ180">
            <v>0</v>
          </cell>
          <cell r="FK180">
            <v>0</v>
          </cell>
          <cell r="FL180">
            <v>0</v>
          </cell>
          <cell r="FM180">
            <v>0</v>
          </cell>
          <cell r="FN180">
            <v>0</v>
          </cell>
          <cell r="FO180">
            <v>0</v>
          </cell>
          <cell r="FR180">
            <v>0</v>
          </cell>
          <cell r="FS180">
            <v>0</v>
          </cell>
          <cell r="FT180">
            <v>0</v>
          </cell>
          <cell r="FU180">
            <v>0</v>
          </cell>
          <cell r="FV180">
            <v>0</v>
          </cell>
          <cell r="FW180">
            <v>0</v>
          </cell>
          <cell r="FX180">
            <v>0</v>
          </cell>
          <cell r="FY180">
            <v>0</v>
          </cell>
          <cell r="GB180">
            <v>0</v>
          </cell>
          <cell r="GC180">
            <v>0</v>
          </cell>
          <cell r="GD180">
            <v>0</v>
          </cell>
          <cell r="GE180">
            <v>0</v>
          </cell>
          <cell r="GF180">
            <v>0</v>
          </cell>
          <cell r="GG180">
            <v>0</v>
          </cell>
          <cell r="GH180">
            <v>0</v>
          </cell>
          <cell r="GI180">
            <v>0</v>
          </cell>
          <cell r="GL180">
            <v>0</v>
          </cell>
          <cell r="GM180">
            <v>0</v>
          </cell>
          <cell r="GN180">
            <v>0</v>
          </cell>
          <cell r="GO180">
            <v>0</v>
          </cell>
          <cell r="GP180">
            <v>0</v>
          </cell>
          <cell r="GQ180">
            <v>0</v>
          </cell>
          <cell r="GR180">
            <v>0</v>
          </cell>
          <cell r="GS180">
            <v>0</v>
          </cell>
          <cell r="GU180" t="str">
            <v>Gratin De Jambon Au Fromage Blanc</v>
          </cell>
        </row>
        <row r="181">
          <cell r="E181" t="str">
            <v>Gratin De Myrtilles</v>
          </cell>
          <cell r="F181" t="str">
            <v>Préchauffez le four à 180°.
Fouettez tous les ingrédients ensemble dans un saladier, sauf les myrtilles.
Disposez les myrtilles au fond d’un petit ramequin allant au four ; répartir la préparation au-dessus et enfournez pendant 20 minutes.
Laissez tiédir.</v>
          </cell>
          <cell r="G181" t="str">
            <v>possible avec des cerises</v>
          </cell>
          <cell r="H181">
            <v>234.23000000000002</v>
          </cell>
          <cell r="I181">
            <v>10.986000000000001</v>
          </cell>
          <cell r="J181">
            <v>12.062000000000001</v>
          </cell>
          <cell r="K181">
            <v>18.334999999999997</v>
          </cell>
          <cell r="L181" t="str">
            <v>Myrtille</v>
          </cell>
          <cell r="M181">
            <v>80</v>
          </cell>
          <cell r="N181">
            <v>46.4</v>
          </cell>
          <cell r="O181">
            <v>0.48</v>
          </cell>
          <cell r="P181">
            <v>0.4</v>
          </cell>
          <cell r="Q181">
            <v>9.0399999999999991</v>
          </cell>
          <cell r="R181">
            <v>58</v>
          </cell>
          <cell r="S181">
            <v>0.6</v>
          </cell>
          <cell r="T181">
            <v>0.5</v>
          </cell>
          <cell r="U181">
            <v>11.3</v>
          </cell>
          <cell r="V181" t="str">
            <v>Œuf</v>
          </cell>
          <cell r="W181">
            <v>50</v>
          </cell>
          <cell r="X181">
            <v>71</v>
          </cell>
          <cell r="Y181">
            <v>5.95</v>
          </cell>
          <cell r="Z181">
            <v>5.15</v>
          </cell>
          <cell r="AA181">
            <v>0.15</v>
          </cell>
          <cell r="AB181">
            <v>142</v>
          </cell>
          <cell r="AC181">
            <v>11.9</v>
          </cell>
          <cell r="AD181">
            <v>10.3</v>
          </cell>
          <cell r="AE181">
            <v>0.3</v>
          </cell>
          <cell r="AF181" t="str">
            <v>Lait Protéiné</v>
          </cell>
          <cell r="AG181">
            <v>25</v>
          </cell>
          <cell r="AH181">
            <v>9.75</v>
          </cell>
          <cell r="AI181">
            <v>1.75</v>
          </cell>
          <cell r="AJ181">
            <v>2.5000000000000001E-2</v>
          </cell>
          <cell r="AK181">
            <v>0.625</v>
          </cell>
          <cell r="AL181">
            <v>39</v>
          </cell>
          <cell r="AM181">
            <v>7</v>
          </cell>
          <cell r="AN181">
            <v>0.1</v>
          </cell>
          <cell r="AO181">
            <v>2.5</v>
          </cell>
          <cell r="AP181" t="str">
            <v>Miel</v>
          </cell>
          <cell r="AQ181">
            <v>10</v>
          </cell>
          <cell r="AR181">
            <v>32.200000000000003</v>
          </cell>
          <cell r="AS181">
            <v>0.05</v>
          </cell>
          <cell r="AT181">
            <v>0</v>
          </cell>
          <cell r="AU181">
            <v>8</v>
          </cell>
          <cell r="AV181">
            <v>322</v>
          </cell>
          <cell r="AW181">
            <v>0.5</v>
          </cell>
          <cell r="AX181">
            <v>0</v>
          </cell>
          <cell r="AY181">
            <v>80</v>
          </cell>
          <cell r="AZ181" t="str">
            <v>Amande</v>
          </cell>
          <cell r="BA181">
            <v>13</v>
          </cell>
          <cell r="BB181">
            <v>74.88</v>
          </cell>
          <cell r="BC181">
            <v>2.7559999999999998</v>
          </cell>
          <cell r="BD181">
            <v>6.4869999999999992</v>
          </cell>
          <cell r="BE181">
            <v>0.52</v>
          </cell>
          <cell r="BF181">
            <v>576</v>
          </cell>
          <cell r="BG181">
            <v>21.2</v>
          </cell>
          <cell r="BH181">
            <v>49.9</v>
          </cell>
          <cell r="BI181">
            <v>4</v>
          </cell>
          <cell r="BJ181" t="str">
            <v/>
          </cell>
          <cell r="BL181">
            <v>0</v>
          </cell>
          <cell r="BM181">
            <v>0</v>
          </cell>
          <cell r="BN181">
            <v>0</v>
          </cell>
          <cell r="BO181">
            <v>0</v>
          </cell>
          <cell r="BP181">
            <v>0</v>
          </cell>
          <cell r="BQ181">
            <v>0</v>
          </cell>
          <cell r="BR181">
            <v>0</v>
          </cell>
          <cell r="BS181">
            <v>0</v>
          </cell>
          <cell r="BT181" t="str">
            <v/>
          </cell>
          <cell r="BV181">
            <v>0</v>
          </cell>
          <cell r="BW181">
            <v>0</v>
          </cell>
          <cell r="BX181">
            <v>0</v>
          </cell>
          <cell r="BY181">
            <v>0</v>
          </cell>
          <cell r="BZ181">
            <v>0</v>
          </cell>
          <cell r="CA181">
            <v>0</v>
          </cell>
          <cell r="CB181">
            <v>0</v>
          </cell>
          <cell r="CC181">
            <v>0</v>
          </cell>
          <cell r="CD181" t="str">
            <v/>
          </cell>
          <cell r="CF181">
            <v>0</v>
          </cell>
          <cell r="CG181">
            <v>0</v>
          </cell>
          <cell r="CH181">
            <v>0</v>
          </cell>
          <cell r="CI181">
            <v>0</v>
          </cell>
          <cell r="CJ181">
            <v>0</v>
          </cell>
          <cell r="CK181">
            <v>0</v>
          </cell>
          <cell r="CL181">
            <v>0</v>
          </cell>
          <cell r="CM181">
            <v>0</v>
          </cell>
          <cell r="CN181" t="str">
            <v/>
          </cell>
          <cell r="CP181">
            <v>0</v>
          </cell>
          <cell r="CQ181">
            <v>0</v>
          </cell>
          <cell r="CR181">
            <v>0</v>
          </cell>
          <cell r="CS181">
            <v>0</v>
          </cell>
          <cell r="CT181">
            <v>0</v>
          </cell>
          <cell r="CU181">
            <v>0</v>
          </cell>
          <cell r="CV181">
            <v>0</v>
          </cell>
          <cell r="CW181">
            <v>0</v>
          </cell>
          <cell r="CX181" t="str">
            <v/>
          </cell>
          <cell r="CZ181">
            <v>0</v>
          </cell>
          <cell r="DA181">
            <v>0</v>
          </cell>
          <cell r="DB181">
            <v>0</v>
          </cell>
          <cell r="DC181">
            <v>0</v>
          </cell>
          <cell r="DD181">
            <v>0</v>
          </cell>
          <cell r="DE181">
            <v>0</v>
          </cell>
          <cell r="DF181">
            <v>0</v>
          </cell>
          <cell r="DG181">
            <v>0</v>
          </cell>
          <cell r="DH181" t="str">
            <v/>
          </cell>
          <cell r="DJ181">
            <v>0</v>
          </cell>
          <cell r="DK181">
            <v>0</v>
          </cell>
          <cell r="DL181">
            <v>0</v>
          </cell>
          <cell r="DM181">
            <v>0</v>
          </cell>
          <cell r="DN181">
            <v>0</v>
          </cell>
          <cell r="DO181">
            <v>0</v>
          </cell>
          <cell r="DP181">
            <v>0</v>
          </cell>
          <cell r="DQ181">
            <v>0</v>
          </cell>
          <cell r="DR181" t="str">
            <v/>
          </cell>
          <cell r="DT181">
            <v>0</v>
          </cell>
          <cell r="DU181">
            <v>0</v>
          </cell>
          <cell r="DV181">
            <v>0</v>
          </cell>
          <cell r="DW181">
            <v>0</v>
          </cell>
          <cell r="DX181">
            <v>0</v>
          </cell>
          <cell r="DY181">
            <v>0</v>
          </cell>
          <cell r="DZ181">
            <v>0</v>
          </cell>
          <cell r="EA181">
            <v>0</v>
          </cell>
          <cell r="EB181" t="str">
            <v/>
          </cell>
          <cell r="ED181">
            <v>0</v>
          </cell>
          <cell r="EE181">
            <v>0</v>
          </cell>
          <cell r="EF181">
            <v>0</v>
          </cell>
          <cell r="EG181">
            <v>0</v>
          </cell>
          <cell r="EH181">
            <v>0</v>
          </cell>
          <cell r="EI181">
            <v>0</v>
          </cell>
          <cell r="EJ181">
            <v>0</v>
          </cell>
          <cell r="EK181">
            <v>0</v>
          </cell>
          <cell r="EL181" t="str">
            <v/>
          </cell>
          <cell r="EN181">
            <v>0</v>
          </cell>
          <cell r="EO181">
            <v>0</v>
          </cell>
          <cell r="EP181">
            <v>0</v>
          </cell>
          <cell r="EQ181">
            <v>0</v>
          </cell>
          <cell r="ER181">
            <v>0</v>
          </cell>
          <cell r="ES181">
            <v>0</v>
          </cell>
          <cell r="ET181">
            <v>0</v>
          </cell>
          <cell r="EU181">
            <v>0</v>
          </cell>
          <cell r="EV181" t="str">
            <v/>
          </cell>
          <cell r="EX181">
            <v>0</v>
          </cell>
          <cell r="EY181">
            <v>0</v>
          </cell>
          <cell r="EZ181">
            <v>0</v>
          </cell>
          <cell r="FA181">
            <v>0</v>
          </cell>
          <cell r="FB181">
            <v>0</v>
          </cell>
          <cell r="FC181">
            <v>0</v>
          </cell>
          <cell r="FD181">
            <v>0</v>
          </cell>
          <cell r="FE181">
            <v>0</v>
          </cell>
          <cell r="FF181" t="str">
            <v/>
          </cell>
          <cell r="FH181">
            <v>0</v>
          </cell>
          <cell r="FI181">
            <v>0</v>
          </cell>
          <cell r="FJ181">
            <v>0</v>
          </cell>
          <cell r="FK181">
            <v>0</v>
          </cell>
          <cell r="FL181">
            <v>0</v>
          </cell>
          <cell r="FM181">
            <v>0</v>
          </cell>
          <cell r="FN181">
            <v>0</v>
          </cell>
          <cell r="FO181">
            <v>0</v>
          </cell>
          <cell r="FR181">
            <v>0</v>
          </cell>
          <cell r="FS181">
            <v>0</v>
          </cell>
          <cell r="FT181">
            <v>0</v>
          </cell>
          <cell r="FU181">
            <v>0</v>
          </cell>
          <cell r="FV181">
            <v>0</v>
          </cell>
          <cell r="FW181">
            <v>0</v>
          </cell>
          <cell r="FX181">
            <v>0</v>
          </cell>
          <cell r="FY181">
            <v>0</v>
          </cell>
          <cell r="GB181">
            <v>0</v>
          </cell>
          <cell r="GC181">
            <v>0</v>
          </cell>
          <cell r="GD181">
            <v>0</v>
          </cell>
          <cell r="GE181">
            <v>0</v>
          </cell>
          <cell r="GF181">
            <v>0</v>
          </cell>
          <cell r="GG181">
            <v>0</v>
          </cell>
          <cell r="GH181">
            <v>0</v>
          </cell>
          <cell r="GI181">
            <v>0</v>
          </cell>
          <cell r="GL181">
            <v>0</v>
          </cell>
          <cell r="GM181">
            <v>0</v>
          </cell>
          <cell r="GN181">
            <v>0</v>
          </cell>
          <cell r="GO181">
            <v>0</v>
          </cell>
          <cell r="GP181">
            <v>0</v>
          </cell>
          <cell r="GQ181">
            <v>0</v>
          </cell>
          <cell r="GR181">
            <v>0</v>
          </cell>
          <cell r="GS181">
            <v>0</v>
          </cell>
          <cell r="GU181" t="str">
            <v>Gratin De Myrtilles</v>
          </cell>
        </row>
        <row r="182">
          <cell r="E182" t="str">
            <v>Gratin De Poireaux Au Reblochon</v>
          </cell>
          <cell r="F182" t="str">
            <v>Préchauffer le four à 200°.
Coupez les blancs de poireau en rondelles et faites-les cuire une dizaine de minutes dans une casserole d’eau.
Faites revenir l'échalote dans du beurre et ajoutez-y les poireaux cuits et la crème.
Mélangez bien le tout et disposez la préparation dans un plat à gratin, puis répartissez des lamelles de reblochons au-dessus.
Enfournez le tout une vingtaine de minutes.</v>
          </cell>
          <cell r="H182">
            <v>278.10000000000002</v>
          </cell>
          <cell r="I182">
            <v>4.2649999999999997</v>
          </cell>
          <cell r="J182">
            <v>7.7350000000000012</v>
          </cell>
          <cell r="K182">
            <v>8.0849999999999991</v>
          </cell>
          <cell r="L182" t="str">
            <v>Poireau</v>
          </cell>
          <cell r="M182">
            <v>150</v>
          </cell>
          <cell r="N182">
            <v>45</v>
          </cell>
          <cell r="O182">
            <v>2.4</v>
          </cell>
          <cell r="P182">
            <v>0.45</v>
          </cell>
          <cell r="Q182">
            <v>5.55</v>
          </cell>
          <cell r="R182">
            <v>30</v>
          </cell>
          <cell r="S182">
            <v>1.6</v>
          </cell>
          <cell r="T182">
            <v>0.3</v>
          </cell>
          <cell r="U182">
            <v>3.7</v>
          </cell>
          <cell r="V182" t="str">
            <v>Reblochon Allégé</v>
          </cell>
          <cell r="W182">
            <v>70</v>
          </cell>
          <cell r="X182">
            <v>151.9</v>
          </cell>
          <cell r="Y182">
            <v>0.7</v>
          </cell>
          <cell r="Z182">
            <v>0</v>
          </cell>
          <cell r="AA182">
            <v>0.35</v>
          </cell>
          <cell r="AB182">
            <v>217</v>
          </cell>
          <cell r="AC182">
            <v>1</v>
          </cell>
          <cell r="AD182">
            <v>0</v>
          </cell>
          <cell r="AE182">
            <v>0.5</v>
          </cell>
          <cell r="AF182" t="str">
            <v>Rama Cremefine 15% </v>
          </cell>
          <cell r="AG182">
            <v>20</v>
          </cell>
          <cell r="AH182">
            <v>32</v>
          </cell>
          <cell r="AI182">
            <v>0.4</v>
          </cell>
          <cell r="AJ182">
            <v>3</v>
          </cell>
          <cell r="AK182">
            <v>0.8</v>
          </cell>
          <cell r="AL182">
            <v>160</v>
          </cell>
          <cell r="AM182">
            <v>2</v>
          </cell>
          <cell r="AN182">
            <v>15</v>
          </cell>
          <cell r="AO182">
            <v>4</v>
          </cell>
          <cell r="AP182" t="str">
            <v>Oignon</v>
          </cell>
          <cell r="AQ182">
            <v>10</v>
          </cell>
          <cell r="AR182">
            <v>3.9</v>
          </cell>
          <cell r="AS182">
            <v>0.13</v>
          </cell>
          <cell r="AT182">
            <v>0.02</v>
          </cell>
          <cell r="AU182">
            <v>0.7</v>
          </cell>
          <cell r="AV182">
            <v>39</v>
          </cell>
          <cell r="AW182">
            <v>1.3</v>
          </cell>
          <cell r="AX182">
            <v>0.2</v>
          </cell>
          <cell r="AY182">
            <v>7</v>
          </cell>
          <cell r="AZ182" t="str">
            <v>Beurre</v>
          </cell>
          <cell r="BA182">
            <v>5</v>
          </cell>
          <cell r="BB182">
            <v>37.299999999999997</v>
          </cell>
          <cell r="BC182">
            <v>3.5000000000000003E-2</v>
          </cell>
          <cell r="BD182">
            <v>4.1150000000000002</v>
          </cell>
          <cell r="BE182">
            <v>3.5000000000000003E-2</v>
          </cell>
          <cell r="BF182">
            <v>746</v>
          </cell>
          <cell r="BG182">
            <v>0.7</v>
          </cell>
          <cell r="BH182">
            <v>82.3</v>
          </cell>
          <cell r="BI182">
            <v>0.7</v>
          </cell>
          <cell r="BJ182" t="str">
            <v>Epices : Ail Oignon Poivre À Volonté</v>
          </cell>
          <cell r="BL182">
            <v>0</v>
          </cell>
          <cell r="BM182">
            <v>0</v>
          </cell>
          <cell r="BN182">
            <v>0</v>
          </cell>
          <cell r="BO182">
            <v>0</v>
          </cell>
          <cell r="BP182">
            <v>0</v>
          </cell>
          <cell r="BQ182">
            <v>0</v>
          </cell>
          <cell r="BR182">
            <v>0</v>
          </cell>
          <cell r="BS182">
            <v>0</v>
          </cell>
          <cell r="BT182" t="str">
            <v>Laitue</v>
          </cell>
          <cell r="BU182">
            <v>50</v>
          </cell>
          <cell r="BV182">
            <v>8</v>
          </cell>
          <cell r="BW182">
            <v>0.6</v>
          </cell>
          <cell r="BX182">
            <v>0.15</v>
          </cell>
          <cell r="BY182">
            <v>0.65</v>
          </cell>
          <cell r="BZ182">
            <v>16</v>
          </cell>
          <cell r="CA182">
            <v>1.2</v>
          </cell>
          <cell r="CB182">
            <v>0.3</v>
          </cell>
          <cell r="CC182">
            <v>1.3</v>
          </cell>
          <cell r="CD182" t="str">
            <v>Pain Migros</v>
          </cell>
          <cell r="CE182">
            <v>50</v>
          </cell>
          <cell r="CF182">
            <v>0</v>
          </cell>
          <cell r="CG182">
            <v>0</v>
          </cell>
          <cell r="CH182">
            <v>0</v>
          </cell>
          <cell r="CI182">
            <v>0</v>
          </cell>
          <cell r="CJ182">
            <v>0</v>
          </cell>
          <cell r="CK182">
            <v>0</v>
          </cell>
          <cell r="CL182">
            <v>0</v>
          </cell>
          <cell r="CM182">
            <v>0</v>
          </cell>
          <cell r="CN182" t="str">
            <v/>
          </cell>
          <cell r="CP182">
            <v>0</v>
          </cell>
          <cell r="CQ182">
            <v>0</v>
          </cell>
          <cell r="CR182">
            <v>0</v>
          </cell>
          <cell r="CS182">
            <v>0</v>
          </cell>
          <cell r="CT182">
            <v>0</v>
          </cell>
          <cell r="CU182">
            <v>0</v>
          </cell>
          <cell r="CV182">
            <v>0</v>
          </cell>
          <cell r="CW182">
            <v>0</v>
          </cell>
          <cell r="CX182" t="str">
            <v/>
          </cell>
          <cell r="CZ182">
            <v>0</v>
          </cell>
          <cell r="DA182">
            <v>0</v>
          </cell>
          <cell r="DB182">
            <v>0</v>
          </cell>
          <cell r="DC182">
            <v>0</v>
          </cell>
          <cell r="DD182">
            <v>0</v>
          </cell>
          <cell r="DE182">
            <v>0</v>
          </cell>
          <cell r="DF182">
            <v>0</v>
          </cell>
          <cell r="DG182">
            <v>0</v>
          </cell>
          <cell r="DH182" t="str">
            <v/>
          </cell>
          <cell r="DJ182">
            <v>0</v>
          </cell>
          <cell r="DK182">
            <v>0</v>
          </cell>
          <cell r="DL182">
            <v>0</v>
          </cell>
          <cell r="DM182">
            <v>0</v>
          </cell>
          <cell r="DN182">
            <v>0</v>
          </cell>
          <cell r="DO182">
            <v>0</v>
          </cell>
          <cell r="DP182">
            <v>0</v>
          </cell>
          <cell r="DQ182">
            <v>0</v>
          </cell>
          <cell r="DR182" t="str">
            <v/>
          </cell>
          <cell r="DT182">
            <v>0</v>
          </cell>
          <cell r="DU182">
            <v>0</v>
          </cell>
          <cell r="DV182">
            <v>0</v>
          </cell>
          <cell r="DW182">
            <v>0</v>
          </cell>
          <cell r="DX182">
            <v>0</v>
          </cell>
          <cell r="DY182">
            <v>0</v>
          </cell>
          <cell r="DZ182">
            <v>0</v>
          </cell>
          <cell r="EA182">
            <v>0</v>
          </cell>
          <cell r="EB182" t="str">
            <v/>
          </cell>
          <cell r="ED182">
            <v>0</v>
          </cell>
          <cell r="EE182">
            <v>0</v>
          </cell>
          <cell r="EF182">
            <v>0</v>
          </cell>
          <cell r="EG182">
            <v>0</v>
          </cell>
          <cell r="EH182">
            <v>0</v>
          </cell>
          <cell r="EI182">
            <v>0</v>
          </cell>
          <cell r="EJ182">
            <v>0</v>
          </cell>
          <cell r="EK182">
            <v>0</v>
          </cell>
          <cell r="EL182" t="str">
            <v/>
          </cell>
          <cell r="EN182">
            <v>0</v>
          </cell>
          <cell r="EO182">
            <v>0</v>
          </cell>
          <cell r="EP182">
            <v>0</v>
          </cell>
          <cell r="EQ182">
            <v>0</v>
          </cell>
          <cell r="ER182">
            <v>0</v>
          </cell>
          <cell r="ES182">
            <v>0</v>
          </cell>
          <cell r="ET182">
            <v>0</v>
          </cell>
          <cell r="EU182">
            <v>0</v>
          </cell>
          <cell r="EV182" t="str">
            <v/>
          </cell>
          <cell r="EX182">
            <v>0</v>
          </cell>
          <cell r="EY182">
            <v>0</v>
          </cell>
          <cell r="EZ182">
            <v>0</v>
          </cell>
          <cell r="FA182">
            <v>0</v>
          </cell>
          <cell r="FB182">
            <v>0</v>
          </cell>
          <cell r="FC182">
            <v>0</v>
          </cell>
          <cell r="FD182">
            <v>0</v>
          </cell>
          <cell r="FE182">
            <v>0</v>
          </cell>
          <cell r="FF182" t="str">
            <v/>
          </cell>
          <cell r="FH182">
            <v>0</v>
          </cell>
          <cell r="FI182">
            <v>0</v>
          </cell>
          <cell r="FJ182">
            <v>0</v>
          </cell>
          <cell r="FK182">
            <v>0</v>
          </cell>
          <cell r="FL182">
            <v>0</v>
          </cell>
          <cell r="FM182">
            <v>0</v>
          </cell>
          <cell r="FN182">
            <v>0</v>
          </cell>
          <cell r="FO182">
            <v>0</v>
          </cell>
          <cell r="FR182">
            <v>0</v>
          </cell>
          <cell r="FS182">
            <v>0</v>
          </cell>
          <cell r="FT182">
            <v>0</v>
          </cell>
          <cell r="FU182">
            <v>0</v>
          </cell>
          <cell r="FV182">
            <v>0</v>
          </cell>
          <cell r="FW182">
            <v>0</v>
          </cell>
          <cell r="FX182">
            <v>0</v>
          </cell>
          <cell r="FY182">
            <v>0</v>
          </cell>
          <cell r="GB182">
            <v>0</v>
          </cell>
          <cell r="GC182">
            <v>0</v>
          </cell>
          <cell r="GD182">
            <v>0</v>
          </cell>
          <cell r="GE182">
            <v>0</v>
          </cell>
          <cell r="GF182">
            <v>0</v>
          </cell>
          <cell r="GG182">
            <v>0</v>
          </cell>
          <cell r="GH182">
            <v>0</v>
          </cell>
          <cell r="GI182">
            <v>0</v>
          </cell>
          <cell r="GL182">
            <v>0</v>
          </cell>
          <cell r="GM182">
            <v>0</v>
          </cell>
          <cell r="GN182">
            <v>0</v>
          </cell>
          <cell r="GO182">
            <v>0</v>
          </cell>
          <cell r="GP182">
            <v>0</v>
          </cell>
          <cell r="GQ182">
            <v>0</v>
          </cell>
          <cell r="GR182">
            <v>0</v>
          </cell>
          <cell r="GS182">
            <v>0</v>
          </cell>
          <cell r="GU182" t="str">
            <v>Gratin De Poireaux Au Reblochon</v>
          </cell>
        </row>
        <row r="183">
          <cell r="E183" t="str">
            <v>Gratin De Poisson Et Tomates</v>
          </cell>
          <cell r="F183" t="str">
            <v xml:space="preserve">Préchauffez votre four à 180°C et retirez le filet de colin du freezer.
Coupez les tomates en dés et la mozzarella en tranches fines.
Placez le filet de poisson décongelé dans un plat à gratin et ajoutez-y ⅔ des tomates.
Mélangez les tranches de mozzarella, le reste des tomates, quelques feuilles de basilic, ainsi que du sel et du poivre. Puis ajoutez le tout au plat à gratin.
Enfournez le plat à gratin à mi-hauteur et cuisez pendant environ 40 minutes jusqu'à ce que le fromage ait complètement fondu.
</v>
          </cell>
          <cell r="H183">
            <v>419.6</v>
          </cell>
          <cell r="I183">
            <v>60.290000000000006</v>
          </cell>
          <cell r="J183">
            <v>15.4</v>
          </cell>
          <cell r="K183">
            <v>8.49</v>
          </cell>
          <cell r="L183" t="str">
            <v>Cabillaud</v>
          </cell>
          <cell r="M183">
            <v>200</v>
          </cell>
          <cell r="N183">
            <v>190</v>
          </cell>
          <cell r="O183">
            <v>45.2</v>
          </cell>
          <cell r="P183">
            <v>1</v>
          </cell>
          <cell r="Q183">
            <v>0</v>
          </cell>
          <cell r="R183">
            <v>95</v>
          </cell>
          <cell r="S183">
            <v>22.6</v>
          </cell>
          <cell r="T183">
            <v>0.5</v>
          </cell>
          <cell r="U183">
            <v>0</v>
          </cell>
          <cell r="V183" t="str">
            <v>Tomate</v>
          </cell>
          <cell r="W183">
            <v>250</v>
          </cell>
          <cell r="X183">
            <v>52.5</v>
          </cell>
          <cell r="Y183">
            <v>2</v>
          </cell>
          <cell r="Z183">
            <v>0.75</v>
          </cell>
          <cell r="AA183">
            <v>8</v>
          </cell>
          <cell r="AB183">
            <v>21</v>
          </cell>
          <cell r="AC183">
            <v>0.8</v>
          </cell>
          <cell r="AD183">
            <v>0.3</v>
          </cell>
          <cell r="AE183">
            <v>3.2</v>
          </cell>
          <cell r="AF183" t="str">
            <v>Mozzarella</v>
          </cell>
          <cell r="AG183">
            <v>70</v>
          </cell>
          <cell r="AH183">
            <v>177.1</v>
          </cell>
          <cell r="AI183">
            <v>13.09</v>
          </cell>
          <cell r="AJ183">
            <v>13.65</v>
          </cell>
          <cell r="AK183">
            <v>0.49</v>
          </cell>
          <cell r="AL183">
            <v>253</v>
          </cell>
          <cell r="AM183">
            <v>18.7</v>
          </cell>
          <cell r="AN183">
            <v>19.5</v>
          </cell>
          <cell r="AO183">
            <v>0.7</v>
          </cell>
          <cell r="AP183" t="str">
            <v>Basilic</v>
          </cell>
          <cell r="AR183">
            <v>0</v>
          </cell>
          <cell r="AS183">
            <v>0</v>
          </cell>
          <cell r="AT183">
            <v>0</v>
          </cell>
          <cell r="AU183">
            <v>0</v>
          </cell>
          <cell r="AV183">
            <v>0</v>
          </cell>
          <cell r="AW183">
            <v>0</v>
          </cell>
          <cell r="AX183">
            <v>0</v>
          </cell>
          <cell r="AY183">
            <v>0</v>
          </cell>
          <cell r="AZ183" t="str">
            <v>Sel &amp; Poivre</v>
          </cell>
          <cell r="BB183">
            <v>0</v>
          </cell>
          <cell r="BC183">
            <v>0</v>
          </cell>
          <cell r="BD183">
            <v>0</v>
          </cell>
          <cell r="BE183">
            <v>0</v>
          </cell>
          <cell r="BF183">
            <v>0</v>
          </cell>
          <cell r="BG183">
            <v>0</v>
          </cell>
          <cell r="BH183">
            <v>0</v>
          </cell>
          <cell r="BI183">
            <v>0</v>
          </cell>
          <cell r="BJ183" t="str">
            <v/>
          </cell>
          <cell r="BL183">
            <v>0</v>
          </cell>
          <cell r="BM183">
            <v>0</v>
          </cell>
          <cell r="BN183">
            <v>0</v>
          </cell>
          <cell r="BO183">
            <v>0</v>
          </cell>
          <cell r="BP183">
            <v>0</v>
          </cell>
          <cell r="BQ183">
            <v>0</v>
          </cell>
          <cell r="BR183">
            <v>0</v>
          </cell>
          <cell r="BS183">
            <v>0</v>
          </cell>
          <cell r="BT183" t="str">
            <v/>
          </cell>
          <cell r="BV183">
            <v>0</v>
          </cell>
          <cell r="BW183">
            <v>0</v>
          </cell>
          <cell r="BX183">
            <v>0</v>
          </cell>
          <cell r="BY183">
            <v>0</v>
          </cell>
          <cell r="BZ183">
            <v>0</v>
          </cell>
          <cell r="CA183">
            <v>0</v>
          </cell>
          <cell r="CB183">
            <v>0</v>
          </cell>
          <cell r="CC183">
            <v>0</v>
          </cell>
          <cell r="CD183" t="str">
            <v/>
          </cell>
          <cell r="CF183">
            <v>0</v>
          </cell>
          <cell r="CG183">
            <v>0</v>
          </cell>
          <cell r="CH183">
            <v>0</v>
          </cell>
          <cell r="CI183">
            <v>0</v>
          </cell>
          <cell r="CJ183">
            <v>0</v>
          </cell>
          <cell r="CK183">
            <v>0</v>
          </cell>
          <cell r="CL183">
            <v>0</v>
          </cell>
          <cell r="CM183">
            <v>0</v>
          </cell>
          <cell r="CN183" t="str">
            <v/>
          </cell>
          <cell r="CP183">
            <v>0</v>
          </cell>
          <cell r="CQ183">
            <v>0</v>
          </cell>
          <cell r="CR183">
            <v>0</v>
          </cell>
          <cell r="CS183">
            <v>0</v>
          </cell>
          <cell r="CT183">
            <v>0</v>
          </cell>
          <cell r="CU183">
            <v>0</v>
          </cell>
          <cell r="CV183">
            <v>0</v>
          </cell>
          <cell r="CW183">
            <v>0</v>
          </cell>
          <cell r="CX183" t="str">
            <v/>
          </cell>
          <cell r="CZ183">
            <v>0</v>
          </cell>
          <cell r="DA183">
            <v>0</v>
          </cell>
          <cell r="DB183">
            <v>0</v>
          </cell>
          <cell r="DC183">
            <v>0</v>
          </cell>
          <cell r="DD183">
            <v>0</v>
          </cell>
          <cell r="DE183">
            <v>0</v>
          </cell>
          <cell r="DF183">
            <v>0</v>
          </cell>
          <cell r="DG183">
            <v>0</v>
          </cell>
          <cell r="DH183" t="str">
            <v/>
          </cell>
          <cell r="DJ183">
            <v>0</v>
          </cell>
          <cell r="DK183">
            <v>0</v>
          </cell>
          <cell r="DL183">
            <v>0</v>
          </cell>
          <cell r="DM183">
            <v>0</v>
          </cell>
          <cell r="DN183">
            <v>0</v>
          </cell>
          <cell r="DO183">
            <v>0</v>
          </cell>
          <cell r="DP183">
            <v>0</v>
          </cell>
          <cell r="DQ183">
            <v>0</v>
          </cell>
          <cell r="DR183" t="str">
            <v/>
          </cell>
          <cell r="DT183">
            <v>0</v>
          </cell>
          <cell r="DU183">
            <v>0</v>
          </cell>
          <cell r="DV183">
            <v>0</v>
          </cell>
          <cell r="DW183">
            <v>0</v>
          </cell>
          <cell r="DX183">
            <v>0</v>
          </cell>
          <cell r="DY183">
            <v>0</v>
          </cell>
          <cell r="DZ183">
            <v>0</v>
          </cell>
          <cell r="EA183">
            <v>0</v>
          </cell>
          <cell r="EB183" t="str">
            <v/>
          </cell>
          <cell r="ED183">
            <v>0</v>
          </cell>
          <cell r="EE183">
            <v>0</v>
          </cell>
          <cell r="EF183">
            <v>0</v>
          </cell>
          <cell r="EG183">
            <v>0</v>
          </cell>
          <cell r="EH183">
            <v>0</v>
          </cell>
          <cell r="EI183">
            <v>0</v>
          </cell>
          <cell r="EJ183">
            <v>0</v>
          </cell>
          <cell r="EK183">
            <v>0</v>
          </cell>
          <cell r="EL183" t="str">
            <v/>
          </cell>
          <cell r="EN183">
            <v>0</v>
          </cell>
          <cell r="EO183">
            <v>0</v>
          </cell>
          <cell r="EP183">
            <v>0</v>
          </cell>
          <cell r="EQ183">
            <v>0</v>
          </cell>
          <cell r="ER183">
            <v>0</v>
          </cell>
          <cell r="ES183">
            <v>0</v>
          </cell>
          <cell r="ET183">
            <v>0</v>
          </cell>
          <cell r="EU183">
            <v>0</v>
          </cell>
          <cell r="EV183" t="str">
            <v/>
          </cell>
          <cell r="EX183">
            <v>0</v>
          </cell>
          <cell r="EY183">
            <v>0</v>
          </cell>
          <cell r="EZ183">
            <v>0</v>
          </cell>
          <cell r="FA183">
            <v>0</v>
          </cell>
          <cell r="FB183">
            <v>0</v>
          </cell>
          <cell r="FC183">
            <v>0</v>
          </cell>
          <cell r="FD183">
            <v>0</v>
          </cell>
          <cell r="FE183">
            <v>0</v>
          </cell>
          <cell r="FF183" t="str">
            <v/>
          </cell>
          <cell r="FH183">
            <v>0</v>
          </cell>
          <cell r="FI183">
            <v>0</v>
          </cell>
          <cell r="FJ183">
            <v>0</v>
          </cell>
          <cell r="FK183">
            <v>0</v>
          </cell>
          <cell r="FL183">
            <v>0</v>
          </cell>
          <cell r="FM183">
            <v>0</v>
          </cell>
          <cell r="FN183">
            <v>0</v>
          </cell>
          <cell r="FO183">
            <v>0</v>
          </cell>
          <cell r="FR183">
            <v>0</v>
          </cell>
          <cell r="FS183">
            <v>0</v>
          </cell>
          <cell r="FT183">
            <v>0</v>
          </cell>
          <cell r="FU183">
            <v>0</v>
          </cell>
          <cell r="FV183">
            <v>0</v>
          </cell>
          <cell r="FW183">
            <v>0</v>
          </cell>
          <cell r="FX183">
            <v>0</v>
          </cell>
          <cell r="FY183">
            <v>0</v>
          </cell>
          <cell r="GB183">
            <v>0</v>
          </cell>
          <cell r="GC183">
            <v>0</v>
          </cell>
          <cell r="GD183">
            <v>0</v>
          </cell>
          <cell r="GE183">
            <v>0</v>
          </cell>
          <cell r="GF183">
            <v>0</v>
          </cell>
          <cell r="GG183">
            <v>0</v>
          </cell>
          <cell r="GH183">
            <v>0</v>
          </cell>
          <cell r="GI183">
            <v>0</v>
          </cell>
          <cell r="GL183">
            <v>0</v>
          </cell>
          <cell r="GM183">
            <v>0</v>
          </cell>
          <cell r="GN183">
            <v>0</v>
          </cell>
          <cell r="GO183">
            <v>0</v>
          </cell>
          <cell r="GP183">
            <v>0</v>
          </cell>
          <cell r="GQ183">
            <v>0</v>
          </cell>
          <cell r="GR183">
            <v>0</v>
          </cell>
          <cell r="GS183">
            <v>0</v>
          </cell>
          <cell r="GU183" t="str">
            <v>Gratin De Poisson Et Tomates</v>
          </cell>
        </row>
        <row r="184">
          <cell r="E184" t="str">
            <v>Gratin De Pommes De Terre Et Épinards</v>
          </cell>
          <cell r="F184" t="str">
            <v xml:space="preserve">Coupez les pommes de terre en fines tranches et répartissez-les dans le plat à gratin.
Coupez l'oignon en petits morceaux.
Placez le beurre, la farine et le lait dans une poêle, et faites-les infuser dans le bouillon de légumes.
Ajoutez les oignons et les épinards, et laissez cuire jusqu'à ce qu'ils commencent à se flétrir.
Assaisonnez-les à l'aide de noix de muscade, de sel, de poivre, et disposez-les sur les pommes de terre.
Coupez la mozzarella en petits morceaux et saupoudrez-la, ainsi que le parmesan, sur le gratin.
Placez le plat au four préchauffé à 180°C et faites le cuire pendant 30 minutes.
</v>
          </cell>
          <cell r="H184">
            <v>472.78999999999996</v>
          </cell>
          <cell r="I184">
            <v>29.909000000000006</v>
          </cell>
          <cell r="J184">
            <v>20.252999999999997</v>
          </cell>
          <cell r="K184">
            <v>37.705000000000005</v>
          </cell>
          <cell r="L184" t="str">
            <v>Pomme De Terre</v>
          </cell>
          <cell r="M184">
            <v>160</v>
          </cell>
          <cell r="N184">
            <v>121.6</v>
          </cell>
          <cell r="O184">
            <v>3.2</v>
          </cell>
          <cell r="P184">
            <v>0.16</v>
          </cell>
          <cell r="Q184">
            <v>24.96</v>
          </cell>
          <cell r="R184">
            <v>76</v>
          </cell>
          <cell r="S184">
            <v>2</v>
          </cell>
          <cell r="T184">
            <v>0.1</v>
          </cell>
          <cell r="U184">
            <v>15.6</v>
          </cell>
          <cell r="V184" t="str">
            <v>Beurre</v>
          </cell>
          <cell r="W184">
            <v>5</v>
          </cell>
          <cell r="X184">
            <v>37.299999999999997</v>
          </cell>
          <cell r="Y184">
            <v>3.5000000000000003E-2</v>
          </cell>
          <cell r="Z184">
            <v>4.1150000000000002</v>
          </cell>
          <cell r="AA184">
            <v>3.5000000000000003E-2</v>
          </cell>
          <cell r="AB184">
            <v>746</v>
          </cell>
          <cell r="AC184">
            <v>0.7</v>
          </cell>
          <cell r="AD184">
            <v>82.3</v>
          </cell>
          <cell r="AE184">
            <v>0.7</v>
          </cell>
          <cell r="AF184" t="str">
            <v>Lait Protéiné</v>
          </cell>
          <cell r="AG184">
            <v>60</v>
          </cell>
          <cell r="AH184">
            <v>23.4</v>
          </cell>
          <cell r="AI184">
            <v>4.2</v>
          </cell>
          <cell r="AJ184">
            <v>0.06</v>
          </cell>
          <cell r="AK184">
            <v>1.5</v>
          </cell>
          <cell r="AL184">
            <v>39</v>
          </cell>
          <cell r="AM184">
            <v>7</v>
          </cell>
          <cell r="AN184">
            <v>0.1</v>
          </cell>
          <cell r="AO184">
            <v>2.5</v>
          </cell>
          <cell r="AP184" t="str">
            <v>Farine Complète</v>
          </cell>
          <cell r="AQ184">
            <v>5</v>
          </cell>
          <cell r="AR184">
            <v>17.55</v>
          </cell>
          <cell r="AS184">
            <v>0.7</v>
          </cell>
          <cell r="AT184">
            <v>0.15</v>
          </cell>
          <cell r="AU184">
            <v>3.25</v>
          </cell>
          <cell r="AV184">
            <v>351</v>
          </cell>
          <cell r="AW184">
            <v>14</v>
          </cell>
          <cell r="AX184">
            <v>3</v>
          </cell>
          <cell r="AY184">
            <v>65</v>
          </cell>
          <cell r="AZ184" t="str">
            <v>Noix De Muscade</v>
          </cell>
          <cell r="BB184">
            <v>0</v>
          </cell>
          <cell r="BC184">
            <v>0</v>
          </cell>
          <cell r="BD184">
            <v>0</v>
          </cell>
          <cell r="BE184">
            <v>0</v>
          </cell>
          <cell r="BF184">
            <v>0</v>
          </cell>
          <cell r="BG184">
            <v>0</v>
          </cell>
          <cell r="BH184">
            <v>0</v>
          </cell>
          <cell r="BI184">
            <v>0</v>
          </cell>
          <cell r="BJ184" t="str">
            <v>Sel &amp; Poivre</v>
          </cell>
          <cell r="BL184">
            <v>0</v>
          </cell>
          <cell r="BM184">
            <v>0</v>
          </cell>
          <cell r="BN184">
            <v>0</v>
          </cell>
          <cell r="BO184">
            <v>0</v>
          </cell>
          <cell r="BP184">
            <v>0</v>
          </cell>
          <cell r="BQ184">
            <v>0</v>
          </cell>
          <cell r="BR184">
            <v>0</v>
          </cell>
          <cell r="BS184">
            <v>0</v>
          </cell>
          <cell r="BT184" t="str">
            <v>Mozzarella</v>
          </cell>
          <cell r="BU184">
            <v>60</v>
          </cell>
          <cell r="BV184">
            <v>151.80000000000001</v>
          </cell>
          <cell r="BW184">
            <v>11.22</v>
          </cell>
          <cell r="BX184">
            <v>11.7</v>
          </cell>
          <cell r="BY184">
            <v>0.42</v>
          </cell>
          <cell r="BZ184">
            <v>253</v>
          </cell>
          <cell r="CA184">
            <v>18.7</v>
          </cell>
          <cell r="CB184">
            <v>19.5</v>
          </cell>
          <cell r="CC184">
            <v>0.7</v>
          </cell>
          <cell r="CD184" t="str">
            <v>Oignon</v>
          </cell>
          <cell r="CE184">
            <v>30</v>
          </cell>
          <cell r="CF184">
            <v>11.7</v>
          </cell>
          <cell r="CG184">
            <v>0.39</v>
          </cell>
          <cell r="CH184">
            <v>0.06</v>
          </cell>
          <cell r="CI184">
            <v>2.1</v>
          </cell>
          <cell r="CJ184">
            <v>39</v>
          </cell>
          <cell r="CK184">
            <v>1.3</v>
          </cell>
          <cell r="CL184">
            <v>0.2</v>
          </cell>
          <cell r="CM184">
            <v>7</v>
          </cell>
          <cell r="CN184" t="str">
            <v>Parmesan</v>
          </cell>
          <cell r="CO184">
            <v>10</v>
          </cell>
          <cell r="CP184">
            <v>37.4</v>
          </cell>
          <cell r="CQ184">
            <v>3.6</v>
          </cell>
          <cell r="CR184">
            <v>2.56</v>
          </cell>
          <cell r="CS184">
            <v>0</v>
          </cell>
          <cell r="CT184">
            <v>374</v>
          </cell>
          <cell r="CU184">
            <v>36</v>
          </cell>
          <cell r="CV184">
            <v>25.6</v>
          </cell>
          <cell r="CW184">
            <v>0</v>
          </cell>
          <cell r="CX184" t="str">
            <v>Bouillon De Légumes</v>
          </cell>
          <cell r="CY184">
            <v>12</v>
          </cell>
          <cell r="CZ184">
            <v>26.04</v>
          </cell>
          <cell r="DA184">
            <v>1.1639999999999999</v>
          </cell>
          <cell r="DB184">
            <v>0.64800000000000013</v>
          </cell>
          <cell r="DC184">
            <v>3.84</v>
          </cell>
          <cell r="DD184">
            <v>217</v>
          </cell>
          <cell r="DE184">
            <v>9.6999999999999993</v>
          </cell>
          <cell r="DF184">
            <v>5.4</v>
          </cell>
          <cell r="DG184">
            <v>32</v>
          </cell>
          <cell r="DH184" t="str">
            <v>Épinard</v>
          </cell>
          <cell r="DI184">
            <v>200</v>
          </cell>
          <cell r="DJ184">
            <v>46</v>
          </cell>
          <cell r="DK184">
            <v>5.4</v>
          </cell>
          <cell r="DL184">
            <v>0.8</v>
          </cell>
          <cell r="DM184">
            <v>1.6</v>
          </cell>
          <cell r="DN184">
            <v>23</v>
          </cell>
          <cell r="DO184">
            <v>2.7</v>
          </cell>
          <cell r="DP184">
            <v>0.4</v>
          </cell>
          <cell r="DQ184">
            <v>0.8</v>
          </cell>
          <cell r="DR184" t="str">
            <v/>
          </cell>
          <cell r="DT184">
            <v>0</v>
          </cell>
          <cell r="DU184">
            <v>0</v>
          </cell>
          <cell r="DV184">
            <v>0</v>
          </cell>
          <cell r="DW184">
            <v>0</v>
          </cell>
          <cell r="DX184">
            <v>0</v>
          </cell>
          <cell r="DY184">
            <v>0</v>
          </cell>
          <cell r="DZ184">
            <v>0</v>
          </cell>
          <cell r="EA184">
            <v>0</v>
          </cell>
          <cell r="EB184" t="str">
            <v/>
          </cell>
          <cell r="ED184">
            <v>0</v>
          </cell>
          <cell r="EE184">
            <v>0</v>
          </cell>
          <cell r="EF184">
            <v>0</v>
          </cell>
          <cell r="EG184">
            <v>0</v>
          </cell>
          <cell r="EH184">
            <v>0</v>
          </cell>
          <cell r="EI184">
            <v>0</v>
          </cell>
          <cell r="EJ184">
            <v>0</v>
          </cell>
          <cell r="EK184">
            <v>0</v>
          </cell>
          <cell r="EL184" t="str">
            <v/>
          </cell>
          <cell r="EN184">
            <v>0</v>
          </cell>
          <cell r="EO184">
            <v>0</v>
          </cell>
          <cell r="EP184">
            <v>0</v>
          </cell>
          <cell r="EQ184">
            <v>0</v>
          </cell>
          <cell r="ER184">
            <v>0</v>
          </cell>
          <cell r="ES184">
            <v>0</v>
          </cell>
          <cell r="ET184">
            <v>0</v>
          </cell>
          <cell r="EU184">
            <v>0</v>
          </cell>
          <cell r="EV184" t="str">
            <v/>
          </cell>
          <cell r="EX184">
            <v>0</v>
          </cell>
          <cell r="EY184">
            <v>0</v>
          </cell>
          <cell r="EZ184">
            <v>0</v>
          </cell>
          <cell r="FA184">
            <v>0</v>
          </cell>
          <cell r="FB184">
            <v>0</v>
          </cell>
          <cell r="FC184">
            <v>0</v>
          </cell>
          <cell r="FD184">
            <v>0</v>
          </cell>
          <cell r="FE184">
            <v>0</v>
          </cell>
          <cell r="FF184" t="str">
            <v/>
          </cell>
          <cell r="FH184">
            <v>0</v>
          </cell>
          <cell r="FI184">
            <v>0</v>
          </cell>
          <cell r="FJ184">
            <v>0</v>
          </cell>
          <cell r="FK184">
            <v>0</v>
          </cell>
          <cell r="FL184">
            <v>0</v>
          </cell>
          <cell r="FM184">
            <v>0</v>
          </cell>
          <cell r="FN184">
            <v>0</v>
          </cell>
          <cell r="FO184">
            <v>0</v>
          </cell>
          <cell r="FR184">
            <v>0</v>
          </cell>
          <cell r="FS184">
            <v>0</v>
          </cell>
          <cell r="FT184">
            <v>0</v>
          </cell>
          <cell r="FU184">
            <v>0</v>
          </cell>
          <cell r="FV184">
            <v>0</v>
          </cell>
          <cell r="FW184">
            <v>0</v>
          </cell>
          <cell r="FX184">
            <v>0</v>
          </cell>
          <cell r="FY184">
            <v>0</v>
          </cell>
          <cell r="GB184">
            <v>0</v>
          </cell>
          <cell r="GC184">
            <v>0</v>
          </cell>
          <cell r="GD184">
            <v>0</v>
          </cell>
          <cell r="GE184">
            <v>0</v>
          </cell>
          <cell r="GF184">
            <v>0</v>
          </cell>
          <cell r="GG184">
            <v>0</v>
          </cell>
          <cell r="GH184">
            <v>0</v>
          </cell>
          <cell r="GI184">
            <v>0</v>
          </cell>
          <cell r="GL184">
            <v>0</v>
          </cell>
          <cell r="GM184">
            <v>0</v>
          </cell>
          <cell r="GN184">
            <v>0</v>
          </cell>
          <cell r="GO184">
            <v>0</v>
          </cell>
          <cell r="GP184">
            <v>0</v>
          </cell>
          <cell r="GQ184">
            <v>0</v>
          </cell>
          <cell r="GR184">
            <v>0</v>
          </cell>
          <cell r="GS184">
            <v>0</v>
          </cell>
          <cell r="GU184" t="str">
            <v>Gratin De Pommes De Terre Et Épinards</v>
          </cell>
        </row>
        <row r="185">
          <cell r="E185" t="str">
            <v xml:space="preserve">Gratin De Tomate, Courgette Et Aubergine </v>
          </cell>
          <cell r="F185" t="str">
            <v>Coupez les légumes en dés et placez les dans un plat allant au four.
Arrosez les légumes avec les tomates et leur sauce.
Parsemez le tout de cottage Cheese.
Enfournez à 180° jusqu’à ce que le dessus soit légèrement doré.</v>
          </cell>
          <cell r="H185">
            <v>153.5</v>
          </cell>
          <cell r="I185">
            <v>12.55</v>
          </cell>
          <cell r="J185">
            <v>2.85</v>
          </cell>
          <cell r="K185">
            <v>15.85</v>
          </cell>
          <cell r="L185" t="str">
            <v>Aubergine</v>
          </cell>
          <cell r="M185">
            <v>150</v>
          </cell>
          <cell r="N185">
            <v>34.5</v>
          </cell>
          <cell r="O185">
            <v>1.5</v>
          </cell>
          <cell r="P185">
            <v>0.3</v>
          </cell>
          <cell r="Q185">
            <v>4.6500000000000004</v>
          </cell>
          <cell r="R185">
            <v>23</v>
          </cell>
          <cell r="S185">
            <v>1</v>
          </cell>
          <cell r="T185">
            <v>0.2</v>
          </cell>
          <cell r="U185">
            <v>3.1</v>
          </cell>
          <cell r="V185" t="str">
            <v>Courgette</v>
          </cell>
          <cell r="W185">
            <v>150</v>
          </cell>
          <cell r="X185">
            <v>28.5</v>
          </cell>
          <cell r="Y185">
            <v>2.7</v>
          </cell>
          <cell r="Z185">
            <v>0.3</v>
          </cell>
          <cell r="AA185">
            <v>3</v>
          </cell>
          <cell r="AB185">
            <v>19</v>
          </cell>
          <cell r="AC185">
            <v>1.8</v>
          </cell>
          <cell r="AD185">
            <v>0.2</v>
          </cell>
          <cell r="AE185">
            <v>2</v>
          </cell>
          <cell r="AF185" t="str">
            <v xml:space="preserve"> Tomates Concassées </v>
          </cell>
          <cell r="AG185">
            <v>200</v>
          </cell>
          <cell r="AH185">
            <v>40</v>
          </cell>
          <cell r="AI185">
            <v>2</v>
          </cell>
          <cell r="AJ185">
            <v>0</v>
          </cell>
          <cell r="AK185">
            <v>7</v>
          </cell>
          <cell r="AL185">
            <v>20</v>
          </cell>
          <cell r="AM185">
            <v>1</v>
          </cell>
          <cell r="AN185">
            <v>0</v>
          </cell>
          <cell r="AO185">
            <v>3.5</v>
          </cell>
          <cell r="AP185" t="str">
            <v>Cottage Cheese</v>
          </cell>
          <cell r="AQ185">
            <v>50</v>
          </cell>
          <cell r="AR185">
            <v>50.5</v>
          </cell>
          <cell r="AS185">
            <v>6.35</v>
          </cell>
          <cell r="AT185">
            <v>2.25</v>
          </cell>
          <cell r="AU185">
            <v>1.2</v>
          </cell>
          <cell r="AV185">
            <v>101</v>
          </cell>
          <cell r="AW185">
            <v>12.7</v>
          </cell>
          <cell r="AX185">
            <v>4.5</v>
          </cell>
          <cell r="AY185">
            <v>2.4</v>
          </cell>
          <cell r="AZ185" t="str">
            <v>Épices  Oignon Ciboulette Persil À Volonté</v>
          </cell>
          <cell r="BB185">
            <v>0</v>
          </cell>
          <cell r="BC185">
            <v>0</v>
          </cell>
          <cell r="BD185">
            <v>0</v>
          </cell>
          <cell r="BE185">
            <v>0</v>
          </cell>
          <cell r="BF185">
            <v>0</v>
          </cell>
          <cell r="BG185">
            <v>0</v>
          </cell>
          <cell r="BH185">
            <v>0</v>
          </cell>
          <cell r="BI185">
            <v>0</v>
          </cell>
          <cell r="BJ185" t="str">
            <v/>
          </cell>
          <cell r="BL185">
            <v>0</v>
          </cell>
          <cell r="BM185">
            <v>0</v>
          </cell>
          <cell r="BN185">
            <v>0</v>
          </cell>
          <cell r="BO185">
            <v>0</v>
          </cell>
          <cell r="BP185">
            <v>0</v>
          </cell>
          <cell r="BQ185">
            <v>0</v>
          </cell>
          <cell r="BR185">
            <v>0</v>
          </cell>
          <cell r="BS185">
            <v>0</v>
          </cell>
          <cell r="BT185" t="str">
            <v/>
          </cell>
          <cell r="BV185">
            <v>0</v>
          </cell>
          <cell r="BW185">
            <v>0</v>
          </cell>
          <cell r="BX185">
            <v>0</v>
          </cell>
          <cell r="BY185">
            <v>0</v>
          </cell>
          <cell r="BZ185">
            <v>0</v>
          </cell>
          <cell r="CA185">
            <v>0</v>
          </cell>
          <cell r="CB185">
            <v>0</v>
          </cell>
          <cell r="CC185">
            <v>0</v>
          </cell>
          <cell r="CD185" t="str">
            <v/>
          </cell>
          <cell r="CF185">
            <v>0</v>
          </cell>
          <cell r="CG185">
            <v>0</v>
          </cell>
          <cell r="CH185">
            <v>0</v>
          </cell>
          <cell r="CI185">
            <v>0</v>
          </cell>
          <cell r="CJ185">
            <v>0</v>
          </cell>
          <cell r="CK185">
            <v>0</v>
          </cell>
          <cell r="CL185">
            <v>0</v>
          </cell>
          <cell r="CM185">
            <v>0</v>
          </cell>
          <cell r="CN185" t="str">
            <v/>
          </cell>
          <cell r="CP185">
            <v>0</v>
          </cell>
          <cell r="CQ185">
            <v>0</v>
          </cell>
          <cell r="CR185">
            <v>0</v>
          </cell>
          <cell r="CS185">
            <v>0</v>
          </cell>
          <cell r="CT185">
            <v>0</v>
          </cell>
          <cell r="CU185">
            <v>0</v>
          </cell>
          <cell r="CV185">
            <v>0</v>
          </cell>
          <cell r="CW185">
            <v>0</v>
          </cell>
          <cell r="CX185" t="str">
            <v/>
          </cell>
          <cell r="CZ185">
            <v>0</v>
          </cell>
          <cell r="DA185">
            <v>0</v>
          </cell>
          <cell r="DB185">
            <v>0</v>
          </cell>
          <cell r="DC185">
            <v>0</v>
          </cell>
          <cell r="DD185">
            <v>0</v>
          </cell>
          <cell r="DE185">
            <v>0</v>
          </cell>
          <cell r="DF185">
            <v>0</v>
          </cell>
          <cell r="DG185">
            <v>0</v>
          </cell>
          <cell r="DH185" t="str">
            <v/>
          </cell>
          <cell r="DJ185">
            <v>0</v>
          </cell>
          <cell r="DK185">
            <v>0</v>
          </cell>
          <cell r="DL185">
            <v>0</v>
          </cell>
          <cell r="DM185">
            <v>0</v>
          </cell>
          <cell r="DN185">
            <v>0</v>
          </cell>
          <cell r="DO185">
            <v>0</v>
          </cell>
          <cell r="DP185">
            <v>0</v>
          </cell>
          <cell r="DQ185">
            <v>0</v>
          </cell>
          <cell r="DR185" t="str">
            <v/>
          </cell>
          <cell r="DT185">
            <v>0</v>
          </cell>
          <cell r="DU185">
            <v>0</v>
          </cell>
          <cell r="DV185">
            <v>0</v>
          </cell>
          <cell r="DW185">
            <v>0</v>
          </cell>
          <cell r="DX185">
            <v>0</v>
          </cell>
          <cell r="DY185">
            <v>0</v>
          </cell>
          <cell r="DZ185">
            <v>0</v>
          </cell>
          <cell r="EA185">
            <v>0</v>
          </cell>
          <cell r="EB185" t="str">
            <v/>
          </cell>
          <cell r="ED185">
            <v>0</v>
          </cell>
          <cell r="EE185">
            <v>0</v>
          </cell>
          <cell r="EF185">
            <v>0</v>
          </cell>
          <cell r="EG185">
            <v>0</v>
          </cell>
          <cell r="EH185">
            <v>0</v>
          </cell>
          <cell r="EI185">
            <v>0</v>
          </cell>
          <cell r="EJ185">
            <v>0</v>
          </cell>
          <cell r="EK185">
            <v>0</v>
          </cell>
          <cell r="EL185" t="str">
            <v/>
          </cell>
          <cell r="EN185">
            <v>0</v>
          </cell>
          <cell r="EO185">
            <v>0</v>
          </cell>
          <cell r="EP185">
            <v>0</v>
          </cell>
          <cell r="EQ185">
            <v>0</v>
          </cell>
          <cell r="ER185">
            <v>0</v>
          </cell>
          <cell r="ES185">
            <v>0</v>
          </cell>
          <cell r="ET185">
            <v>0</v>
          </cell>
          <cell r="EU185">
            <v>0</v>
          </cell>
          <cell r="EV185" t="str">
            <v/>
          </cell>
          <cell r="EX185">
            <v>0</v>
          </cell>
          <cell r="EY185">
            <v>0</v>
          </cell>
          <cell r="EZ185">
            <v>0</v>
          </cell>
          <cell r="FA185">
            <v>0</v>
          </cell>
          <cell r="FB185">
            <v>0</v>
          </cell>
          <cell r="FC185">
            <v>0</v>
          </cell>
          <cell r="FD185">
            <v>0</v>
          </cell>
          <cell r="FE185">
            <v>0</v>
          </cell>
          <cell r="FF185" t="str">
            <v/>
          </cell>
          <cell r="FH185">
            <v>0</v>
          </cell>
          <cell r="FI185">
            <v>0</v>
          </cell>
          <cell r="FJ185">
            <v>0</v>
          </cell>
          <cell r="FK185">
            <v>0</v>
          </cell>
          <cell r="FL185">
            <v>0</v>
          </cell>
          <cell r="FM185">
            <v>0</v>
          </cell>
          <cell r="FN185">
            <v>0</v>
          </cell>
          <cell r="FO185">
            <v>0</v>
          </cell>
          <cell r="FR185">
            <v>0</v>
          </cell>
          <cell r="FS185">
            <v>0</v>
          </cell>
          <cell r="FT185">
            <v>0</v>
          </cell>
          <cell r="FU185">
            <v>0</v>
          </cell>
          <cell r="FV185">
            <v>0</v>
          </cell>
          <cell r="FW185">
            <v>0</v>
          </cell>
          <cell r="FX185">
            <v>0</v>
          </cell>
          <cell r="FY185">
            <v>0</v>
          </cell>
          <cell r="GB185">
            <v>0</v>
          </cell>
          <cell r="GC185">
            <v>0</v>
          </cell>
          <cell r="GD185">
            <v>0</v>
          </cell>
          <cell r="GE185">
            <v>0</v>
          </cell>
          <cell r="GF185">
            <v>0</v>
          </cell>
          <cell r="GG185">
            <v>0</v>
          </cell>
          <cell r="GH185">
            <v>0</v>
          </cell>
          <cell r="GI185">
            <v>0</v>
          </cell>
          <cell r="GL185">
            <v>0</v>
          </cell>
          <cell r="GM185">
            <v>0</v>
          </cell>
          <cell r="GN185">
            <v>0</v>
          </cell>
          <cell r="GO185">
            <v>0</v>
          </cell>
          <cell r="GP185">
            <v>0</v>
          </cell>
          <cell r="GQ185">
            <v>0</v>
          </cell>
          <cell r="GR185">
            <v>0</v>
          </cell>
          <cell r="GS185">
            <v>0</v>
          </cell>
          <cell r="GU185" t="str">
            <v xml:space="preserve">Gratin De Tomate, Courgette Et Aubergine </v>
          </cell>
        </row>
        <row r="186">
          <cell r="E186" t="str">
            <v>Gratin De Tomates Rapide</v>
          </cell>
          <cell r="F186" t="str">
            <v>Préchauffer le four à 200°.
Couper les tomates en petits morceaux.
Mixer les noix pour en faire une chapelure et mélanger-les avec le parmesan.
Dans un ramequin, disposer les morceaux de tomate et ajouter du cottage cheese.
Saupoudrer de chapelure noix/parmesan.
Enfourner le tout pendant 5 à 10 minutes.</v>
          </cell>
          <cell r="H186">
            <v>453.09999999999997</v>
          </cell>
          <cell r="I186">
            <v>41.435000000000002</v>
          </cell>
          <cell r="J186">
            <v>27.419999999999998</v>
          </cell>
          <cell r="K186">
            <v>8.69</v>
          </cell>
          <cell r="L186" t="str">
            <v>Tomate</v>
          </cell>
          <cell r="M186">
            <v>120</v>
          </cell>
          <cell r="N186">
            <v>25.2</v>
          </cell>
          <cell r="O186">
            <v>0.96</v>
          </cell>
          <cell r="P186">
            <v>0.36</v>
          </cell>
          <cell r="Q186">
            <v>3.84</v>
          </cell>
          <cell r="R186">
            <v>21</v>
          </cell>
          <cell r="S186">
            <v>0.8</v>
          </cell>
          <cell r="T186">
            <v>0.3</v>
          </cell>
          <cell r="U186">
            <v>3.2</v>
          </cell>
          <cell r="V186" t="str">
            <v>Cottage Cheese</v>
          </cell>
          <cell r="W186">
            <v>100</v>
          </cell>
          <cell r="X186">
            <v>101</v>
          </cell>
          <cell r="Y186">
            <v>12.7</v>
          </cell>
          <cell r="Z186">
            <v>4.5</v>
          </cell>
          <cell r="AA186">
            <v>2.4</v>
          </cell>
          <cell r="AB186">
            <v>101</v>
          </cell>
          <cell r="AC186">
            <v>12.7</v>
          </cell>
          <cell r="AD186">
            <v>4.5</v>
          </cell>
          <cell r="AE186">
            <v>2.4</v>
          </cell>
          <cell r="AF186" t="str">
            <v>Noix</v>
          </cell>
          <cell r="AG186">
            <v>25</v>
          </cell>
          <cell r="AH186">
            <v>185.5</v>
          </cell>
          <cell r="AI186">
            <v>3.9750000000000001</v>
          </cell>
          <cell r="AJ186">
            <v>17.7</v>
          </cell>
          <cell r="AK186">
            <v>1.75</v>
          </cell>
          <cell r="AL186">
            <v>742</v>
          </cell>
          <cell r="AM186">
            <v>15.9</v>
          </cell>
          <cell r="AN186">
            <v>70.8</v>
          </cell>
          <cell r="AO186">
            <v>7</v>
          </cell>
          <cell r="AP186" t="str">
            <v>Parmesan</v>
          </cell>
          <cell r="AQ186">
            <v>10</v>
          </cell>
          <cell r="AR186">
            <v>37.4</v>
          </cell>
          <cell r="AS186">
            <v>3.6</v>
          </cell>
          <cell r="AT186">
            <v>2.56</v>
          </cell>
          <cell r="AU186">
            <v>0</v>
          </cell>
          <cell r="AV186">
            <v>374</v>
          </cell>
          <cell r="AW186">
            <v>36</v>
          </cell>
          <cell r="AX186">
            <v>25.6</v>
          </cell>
          <cell r="AY186">
            <v>0</v>
          </cell>
          <cell r="AZ186" t="str">
            <v>Jambon</v>
          </cell>
          <cell r="BA186">
            <v>100</v>
          </cell>
          <cell r="BB186">
            <v>104</v>
          </cell>
          <cell r="BC186">
            <v>20.2</v>
          </cell>
          <cell r="BD186">
            <v>2.2999999999999998</v>
          </cell>
          <cell r="BE186">
            <v>0.7</v>
          </cell>
          <cell r="BF186">
            <v>104</v>
          </cell>
          <cell r="BG186">
            <v>20.2</v>
          </cell>
          <cell r="BH186">
            <v>2.2999999999999998</v>
          </cell>
          <cell r="BI186">
            <v>0.7</v>
          </cell>
          <cell r="BJ186" t="str">
            <v>Épices : Basilic Oignon Ail Poivre À Volonté</v>
          </cell>
          <cell r="BL186">
            <v>0</v>
          </cell>
          <cell r="BM186">
            <v>0</v>
          </cell>
          <cell r="BN186">
            <v>0</v>
          </cell>
          <cell r="BO186">
            <v>0</v>
          </cell>
          <cell r="BP186">
            <v>0</v>
          </cell>
          <cell r="BQ186">
            <v>0</v>
          </cell>
          <cell r="BR186">
            <v>0</v>
          </cell>
          <cell r="BS186">
            <v>0</v>
          </cell>
          <cell r="BT186" t="str">
            <v/>
          </cell>
          <cell r="BV186">
            <v>0</v>
          </cell>
          <cell r="BW186">
            <v>0</v>
          </cell>
          <cell r="BX186">
            <v>0</v>
          </cell>
          <cell r="BY186">
            <v>0</v>
          </cell>
          <cell r="BZ186">
            <v>0</v>
          </cell>
          <cell r="CA186">
            <v>0</v>
          </cell>
          <cell r="CB186">
            <v>0</v>
          </cell>
          <cell r="CC186">
            <v>0</v>
          </cell>
          <cell r="CD186" t="str">
            <v/>
          </cell>
          <cell r="CF186">
            <v>0</v>
          </cell>
          <cell r="CG186">
            <v>0</v>
          </cell>
          <cell r="CH186">
            <v>0</v>
          </cell>
          <cell r="CI186">
            <v>0</v>
          </cell>
          <cell r="CJ186">
            <v>0</v>
          </cell>
          <cell r="CK186">
            <v>0</v>
          </cell>
          <cell r="CL186">
            <v>0</v>
          </cell>
          <cell r="CM186">
            <v>0</v>
          </cell>
          <cell r="CN186" t="str">
            <v/>
          </cell>
          <cell r="CP186">
            <v>0</v>
          </cell>
          <cell r="CQ186">
            <v>0</v>
          </cell>
          <cell r="CR186">
            <v>0</v>
          </cell>
          <cell r="CS186">
            <v>0</v>
          </cell>
          <cell r="CT186">
            <v>0</v>
          </cell>
          <cell r="CU186">
            <v>0</v>
          </cell>
          <cell r="CV186">
            <v>0</v>
          </cell>
          <cell r="CW186">
            <v>0</v>
          </cell>
          <cell r="CX186" t="str">
            <v/>
          </cell>
          <cell r="CZ186">
            <v>0</v>
          </cell>
          <cell r="DA186">
            <v>0</v>
          </cell>
          <cell r="DB186">
            <v>0</v>
          </cell>
          <cell r="DC186">
            <v>0</v>
          </cell>
          <cell r="DD186">
            <v>0</v>
          </cell>
          <cell r="DE186">
            <v>0</v>
          </cell>
          <cell r="DF186">
            <v>0</v>
          </cell>
          <cell r="DG186">
            <v>0</v>
          </cell>
          <cell r="DH186" t="str">
            <v/>
          </cell>
          <cell r="DJ186">
            <v>0</v>
          </cell>
          <cell r="DK186">
            <v>0</v>
          </cell>
          <cell r="DL186">
            <v>0</v>
          </cell>
          <cell r="DM186">
            <v>0</v>
          </cell>
          <cell r="DN186">
            <v>0</v>
          </cell>
          <cell r="DO186">
            <v>0</v>
          </cell>
          <cell r="DP186">
            <v>0</v>
          </cell>
          <cell r="DQ186">
            <v>0</v>
          </cell>
          <cell r="DR186" t="str">
            <v/>
          </cell>
          <cell r="DT186">
            <v>0</v>
          </cell>
          <cell r="DU186">
            <v>0</v>
          </cell>
          <cell r="DV186">
            <v>0</v>
          </cell>
          <cell r="DW186">
            <v>0</v>
          </cell>
          <cell r="DX186">
            <v>0</v>
          </cell>
          <cell r="DY186">
            <v>0</v>
          </cell>
          <cell r="DZ186">
            <v>0</v>
          </cell>
          <cell r="EA186">
            <v>0</v>
          </cell>
          <cell r="EB186" t="str">
            <v/>
          </cell>
          <cell r="ED186">
            <v>0</v>
          </cell>
          <cell r="EE186">
            <v>0</v>
          </cell>
          <cell r="EF186">
            <v>0</v>
          </cell>
          <cell r="EG186">
            <v>0</v>
          </cell>
          <cell r="EH186">
            <v>0</v>
          </cell>
          <cell r="EI186">
            <v>0</v>
          </cell>
          <cell r="EJ186">
            <v>0</v>
          </cell>
          <cell r="EK186">
            <v>0</v>
          </cell>
          <cell r="EL186" t="str">
            <v/>
          </cell>
          <cell r="EN186">
            <v>0</v>
          </cell>
          <cell r="EO186">
            <v>0</v>
          </cell>
          <cell r="EP186">
            <v>0</v>
          </cell>
          <cell r="EQ186">
            <v>0</v>
          </cell>
          <cell r="ER186">
            <v>0</v>
          </cell>
          <cell r="ES186">
            <v>0</v>
          </cell>
          <cell r="ET186">
            <v>0</v>
          </cell>
          <cell r="EU186">
            <v>0</v>
          </cell>
          <cell r="EV186" t="str">
            <v/>
          </cell>
          <cell r="EX186">
            <v>0</v>
          </cell>
          <cell r="EY186">
            <v>0</v>
          </cell>
          <cell r="EZ186">
            <v>0</v>
          </cell>
          <cell r="FA186">
            <v>0</v>
          </cell>
          <cell r="FB186">
            <v>0</v>
          </cell>
          <cell r="FC186">
            <v>0</v>
          </cell>
          <cell r="FD186">
            <v>0</v>
          </cell>
          <cell r="FE186">
            <v>0</v>
          </cell>
          <cell r="FF186" t="str">
            <v/>
          </cell>
          <cell r="FH186">
            <v>0</v>
          </cell>
          <cell r="FI186">
            <v>0</v>
          </cell>
          <cell r="FJ186">
            <v>0</v>
          </cell>
          <cell r="FK186">
            <v>0</v>
          </cell>
          <cell r="FL186">
            <v>0</v>
          </cell>
          <cell r="FM186">
            <v>0</v>
          </cell>
          <cell r="FN186">
            <v>0</v>
          </cell>
          <cell r="FO186">
            <v>0</v>
          </cell>
          <cell r="FR186">
            <v>0</v>
          </cell>
          <cell r="FS186">
            <v>0</v>
          </cell>
          <cell r="FT186">
            <v>0</v>
          </cell>
          <cell r="FU186">
            <v>0</v>
          </cell>
          <cell r="FV186">
            <v>0</v>
          </cell>
          <cell r="FW186">
            <v>0</v>
          </cell>
          <cell r="FX186">
            <v>0</v>
          </cell>
          <cell r="FY186">
            <v>0</v>
          </cell>
          <cell r="GB186">
            <v>0</v>
          </cell>
          <cell r="GC186">
            <v>0</v>
          </cell>
          <cell r="GD186">
            <v>0</v>
          </cell>
          <cell r="GE186">
            <v>0</v>
          </cell>
          <cell r="GF186">
            <v>0</v>
          </cell>
          <cell r="GG186">
            <v>0</v>
          </cell>
          <cell r="GH186">
            <v>0</v>
          </cell>
          <cell r="GI186">
            <v>0</v>
          </cell>
          <cell r="GL186">
            <v>0</v>
          </cell>
          <cell r="GM186">
            <v>0</v>
          </cell>
          <cell r="GN186">
            <v>0</v>
          </cell>
          <cell r="GO186">
            <v>0</v>
          </cell>
          <cell r="GP186">
            <v>0</v>
          </cell>
          <cell r="GQ186">
            <v>0</v>
          </cell>
          <cell r="GR186">
            <v>0</v>
          </cell>
          <cell r="GS186">
            <v>0</v>
          </cell>
          <cell r="GU186" t="str">
            <v>Gratin De Tomates Rapide</v>
          </cell>
        </row>
        <row r="187">
          <cell r="E187" t="str">
            <v>Gratin Mexicain Bœuf Et Haricots</v>
          </cell>
          <cell r="F187" t="str">
            <v xml:space="preserve">Émincez l'oignon et faites le cuire avec la viande hachée dans une poêle pendant 10 minutes.
Coupez les tomates et le piment. Dans la même poêle, ajoutez les tomates, le piment, le maïs et les haricots, et laissez mijoter pendant 5 minutes. Saupoudrez ensuite le tout du mélange d'aromates mexicains, et mélangez bien.
Pour le gratin, coupez la tortillas en deux et placez-les au fond du plat à gratin de manière à ce que les tortillas se chevauchent légèrement.
Versez la moitié du mélange de bœuf et de légumes sur la tortillas.
Répartissez la crème sur le dessus à l'aide d'une cuillère, puis versez le reste du mélange bœuf-légumes sur le dessus.
Placez le plat à gratin sur la grille du milieu du four à 170°C pendant 25 minutes.
Enfin, saupoudrez votre plat de fromage râpé.
 </v>
          </cell>
          <cell r="H187">
            <v>536.9</v>
          </cell>
          <cell r="I187">
            <v>30.36</v>
          </cell>
          <cell r="J187">
            <v>8.370000000000001</v>
          </cell>
          <cell r="K187">
            <v>49.230000000000004</v>
          </cell>
          <cell r="L187" t="str">
            <v>Oignon</v>
          </cell>
          <cell r="M187">
            <v>10</v>
          </cell>
          <cell r="N187">
            <v>3.9</v>
          </cell>
          <cell r="O187">
            <v>0.13</v>
          </cell>
          <cell r="P187">
            <v>0.02</v>
          </cell>
          <cell r="Q187">
            <v>0.7</v>
          </cell>
          <cell r="R187">
            <v>39</v>
          </cell>
          <cell r="S187">
            <v>1.3</v>
          </cell>
          <cell r="T187">
            <v>0.2</v>
          </cell>
          <cell r="U187">
            <v>7</v>
          </cell>
          <cell r="V187" t="str">
            <v>Steak Haché 3%</v>
          </cell>
          <cell r="W187">
            <v>100</v>
          </cell>
          <cell r="X187">
            <v>131</v>
          </cell>
          <cell r="Y187">
            <v>1</v>
          </cell>
          <cell r="Z187">
            <v>0</v>
          </cell>
          <cell r="AA187">
            <v>0</v>
          </cell>
          <cell r="AB187">
            <v>131</v>
          </cell>
          <cell r="AC187">
            <v>1</v>
          </cell>
          <cell r="AD187">
            <v>0</v>
          </cell>
          <cell r="AE187">
            <v>0</v>
          </cell>
          <cell r="AF187" t="str">
            <v>Tomate</v>
          </cell>
          <cell r="AG187">
            <v>100</v>
          </cell>
          <cell r="AH187">
            <v>21</v>
          </cell>
          <cell r="AI187">
            <v>0.8</v>
          </cell>
          <cell r="AJ187">
            <v>0.3</v>
          </cell>
          <cell r="AK187">
            <v>3.2</v>
          </cell>
          <cell r="AL187">
            <v>21</v>
          </cell>
          <cell r="AM187">
            <v>0.8</v>
          </cell>
          <cell r="AN187">
            <v>0.3</v>
          </cell>
          <cell r="AO187">
            <v>3.2</v>
          </cell>
          <cell r="AP187" t="str">
            <v>Piment Jalapeños</v>
          </cell>
          <cell r="AQ187">
            <v>30</v>
          </cell>
          <cell r="AR187">
            <v>0</v>
          </cell>
          <cell r="AS187">
            <v>0</v>
          </cell>
          <cell r="AT187">
            <v>0</v>
          </cell>
          <cell r="AU187">
            <v>0</v>
          </cell>
          <cell r="AV187">
            <v>0</v>
          </cell>
          <cell r="AW187">
            <v>0</v>
          </cell>
          <cell r="AX187">
            <v>0</v>
          </cell>
          <cell r="AY187">
            <v>0</v>
          </cell>
          <cell r="AZ187" t="str">
            <v>Maïs Doux</v>
          </cell>
          <cell r="BA187">
            <v>50</v>
          </cell>
          <cell r="BB187">
            <v>50</v>
          </cell>
          <cell r="BC187">
            <v>1.5</v>
          </cell>
          <cell r="BD187">
            <v>0.6</v>
          </cell>
          <cell r="BE187">
            <v>9.1</v>
          </cell>
          <cell r="BF187">
            <v>100</v>
          </cell>
          <cell r="BG187">
            <v>3</v>
          </cell>
          <cell r="BH187">
            <v>1.2</v>
          </cell>
          <cell r="BI187">
            <v>18.2</v>
          </cell>
          <cell r="BJ187" t="str">
            <v>Haricots Noirs</v>
          </cell>
          <cell r="BK187">
            <v>70</v>
          </cell>
          <cell r="BL187">
            <v>212.8</v>
          </cell>
          <cell r="BM187">
            <v>15.05</v>
          </cell>
          <cell r="BN187">
            <v>1.05</v>
          </cell>
          <cell r="BO187">
            <v>29.75</v>
          </cell>
          <cell r="BP187">
            <v>304</v>
          </cell>
          <cell r="BQ187">
            <v>21.5</v>
          </cell>
          <cell r="BR187">
            <v>1.5</v>
          </cell>
          <cell r="BS187">
            <v>42.5</v>
          </cell>
          <cell r="BT187" t="str">
            <v>Mélange Pour Assaisonnement Mexicain (25 G)</v>
          </cell>
          <cell r="BV187">
            <v>0</v>
          </cell>
          <cell r="BW187">
            <v>0</v>
          </cell>
          <cell r="BX187">
            <v>0</v>
          </cell>
          <cell r="BY187">
            <v>0</v>
          </cell>
          <cell r="BZ187">
            <v>0</v>
          </cell>
          <cell r="CA187">
            <v>0</v>
          </cell>
          <cell r="CB187">
            <v>0</v>
          </cell>
          <cell r="CC187">
            <v>0</v>
          </cell>
          <cell r="CD187" t="str">
            <v>Tortillas Old El Paso</v>
          </cell>
          <cell r="CE187">
            <v>30</v>
          </cell>
          <cell r="CF187">
            <v>38.4</v>
          </cell>
          <cell r="CG187">
            <v>6.48</v>
          </cell>
          <cell r="CH187">
            <v>0</v>
          </cell>
          <cell r="CI187">
            <v>6.48</v>
          </cell>
          <cell r="CJ187">
            <v>128</v>
          </cell>
          <cell r="CK187">
            <v>21.6</v>
          </cell>
          <cell r="CL187">
            <v>0</v>
          </cell>
          <cell r="CM187">
            <v>21.6</v>
          </cell>
          <cell r="CN187" t="str">
            <v>Rama Cremefine 7%</v>
          </cell>
          <cell r="CO187">
            <v>50</v>
          </cell>
          <cell r="CP187">
            <v>0</v>
          </cell>
          <cell r="CQ187">
            <v>0</v>
          </cell>
          <cell r="CR187">
            <v>0</v>
          </cell>
          <cell r="CS187">
            <v>0</v>
          </cell>
          <cell r="CT187">
            <v>0</v>
          </cell>
          <cell r="CU187">
            <v>0</v>
          </cell>
          <cell r="CV187">
            <v>0</v>
          </cell>
          <cell r="CW187">
            <v>0</v>
          </cell>
          <cell r="CX187" t="str">
            <v>Gruyère</v>
          </cell>
          <cell r="CY187">
            <v>20</v>
          </cell>
          <cell r="CZ187">
            <v>79.8</v>
          </cell>
          <cell r="DA187">
            <v>5.4</v>
          </cell>
          <cell r="DB187">
            <v>6.4</v>
          </cell>
          <cell r="DC187">
            <v>0</v>
          </cell>
          <cell r="DD187">
            <v>399</v>
          </cell>
          <cell r="DE187">
            <v>27</v>
          </cell>
          <cell r="DF187">
            <v>32</v>
          </cell>
          <cell r="DG187">
            <v>0</v>
          </cell>
          <cell r="DJ187">
            <v>0</v>
          </cell>
          <cell r="DK187">
            <v>0</v>
          </cell>
          <cell r="DL187">
            <v>0</v>
          </cell>
          <cell r="DM187">
            <v>0</v>
          </cell>
          <cell r="DN187">
            <v>0</v>
          </cell>
          <cell r="DO187">
            <v>0</v>
          </cell>
          <cell r="DP187">
            <v>0</v>
          </cell>
          <cell r="DQ187">
            <v>0</v>
          </cell>
          <cell r="DR187" t="str">
            <v/>
          </cell>
          <cell r="DT187">
            <v>0</v>
          </cell>
          <cell r="DU187">
            <v>0</v>
          </cell>
          <cell r="DV187">
            <v>0</v>
          </cell>
          <cell r="DW187">
            <v>0</v>
          </cell>
          <cell r="DX187">
            <v>0</v>
          </cell>
          <cell r="DY187">
            <v>0</v>
          </cell>
          <cell r="DZ187">
            <v>0</v>
          </cell>
          <cell r="EA187">
            <v>0</v>
          </cell>
          <cell r="EB187" t="str">
            <v/>
          </cell>
          <cell r="ED187">
            <v>0</v>
          </cell>
          <cell r="EE187">
            <v>0</v>
          </cell>
          <cell r="EF187">
            <v>0</v>
          </cell>
          <cell r="EG187">
            <v>0</v>
          </cell>
          <cell r="EH187">
            <v>0</v>
          </cell>
          <cell r="EI187">
            <v>0</v>
          </cell>
          <cell r="EJ187">
            <v>0</v>
          </cell>
          <cell r="EK187">
            <v>0</v>
          </cell>
          <cell r="EL187" t="str">
            <v/>
          </cell>
          <cell r="EN187">
            <v>0</v>
          </cell>
          <cell r="EO187">
            <v>0</v>
          </cell>
          <cell r="EP187">
            <v>0</v>
          </cell>
          <cell r="EQ187">
            <v>0</v>
          </cell>
          <cell r="ER187">
            <v>0</v>
          </cell>
          <cell r="ES187">
            <v>0</v>
          </cell>
          <cell r="ET187">
            <v>0</v>
          </cell>
          <cell r="EU187">
            <v>0</v>
          </cell>
          <cell r="EV187" t="str">
            <v/>
          </cell>
          <cell r="EX187">
            <v>0</v>
          </cell>
          <cell r="EY187">
            <v>0</v>
          </cell>
          <cell r="EZ187">
            <v>0</v>
          </cell>
          <cell r="FA187">
            <v>0</v>
          </cell>
          <cell r="FB187">
            <v>0</v>
          </cell>
          <cell r="FC187">
            <v>0</v>
          </cell>
          <cell r="FD187">
            <v>0</v>
          </cell>
          <cell r="FE187">
            <v>0</v>
          </cell>
          <cell r="FF187" t="str">
            <v/>
          </cell>
          <cell r="FH187">
            <v>0</v>
          </cell>
          <cell r="FI187">
            <v>0</v>
          </cell>
          <cell r="FJ187">
            <v>0</v>
          </cell>
          <cell r="FK187">
            <v>0</v>
          </cell>
          <cell r="FL187">
            <v>0</v>
          </cell>
          <cell r="FM187">
            <v>0</v>
          </cell>
          <cell r="FN187">
            <v>0</v>
          </cell>
          <cell r="FO187">
            <v>0</v>
          </cell>
          <cell r="FR187">
            <v>0</v>
          </cell>
          <cell r="FS187">
            <v>0</v>
          </cell>
          <cell r="FT187">
            <v>0</v>
          </cell>
          <cell r="FU187">
            <v>0</v>
          </cell>
          <cell r="FV187">
            <v>0</v>
          </cell>
          <cell r="FW187">
            <v>0</v>
          </cell>
          <cell r="FX187">
            <v>0</v>
          </cell>
          <cell r="FY187">
            <v>0</v>
          </cell>
          <cell r="GB187">
            <v>0</v>
          </cell>
          <cell r="GC187">
            <v>0</v>
          </cell>
          <cell r="GD187">
            <v>0</v>
          </cell>
          <cell r="GE187">
            <v>0</v>
          </cell>
          <cell r="GF187">
            <v>0</v>
          </cell>
          <cell r="GG187">
            <v>0</v>
          </cell>
          <cell r="GH187">
            <v>0</v>
          </cell>
          <cell r="GI187">
            <v>0</v>
          </cell>
          <cell r="GL187">
            <v>0</v>
          </cell>
          <cell r="GM187">
            <v>0</v>
          </cell>
          <cell r="GN187">
            <v>0</v>
          </cell>
          <cell r="GO187">
            <v>0</v>
          </cell>
          <cell r="GP187">
            <v>0</v>
          </cell>
          <cell r="GQ187">
            <v>0</v>
          </cell>
          <cell r="GR187">
            <v>0</v>
          </cell>
          <cell r="GS187">
            <v>0</v>
          </cell>
          <cell r="GU187" t="str">
            <v>Gratin Mexicain Bœuf Et Haricots</v>
          </cell>
        </row>
        <row r="188">
          <cell r="E188" t="str">
            <v>Grec &amp; Amande</v>
          </cell>
          <cell r="F188" t="str">
            <v>Pas de recettes</v>
          </cell>
          <cell r="H188">
            <v>253.8</v>
          </cell>
          <cell r="I188">
            <v>14.36</v>
          </cell>
          <cell r="J188">
            <v>14.97</v>
          </cell>
          <cell r="K188">
            <v>13.2</v>
          </cell>
          <cell r="L188" t="str">
            <v>Oh! Yogurt greek Style fraise</v>
          </cell>
          <cell r="M188">
            <v>100</v>
          </cell>
          <cell r="N188">
            <v>81</v>
          </cell>
          <cell r="O188">
            <v>8</v>
          </cell>
          <cell r="P188">
            <v>0</v>
          </cell>
          <cell r="Q188">
            <v>12</v>
          </cell>
          <cell r="R188">
            <v>81</v>
          </cell>
          <cell r="S188">
            <v>8</v>
          </cell>
          <cell r="T188">
            <v>0</v>
          </cell>
          <cell r="U188">
            <v>12</v>
          </cell>
          <cell r="V188" t="str">
            <v>Amande</v>
          </cell>
          <cell r="W188">
            <v>30</v>
          </cell>
          <cell r="X188">
            <v>172.8</v>
          </cell>
          <cell r="Y188">
            <v>6.36</v>
          </cell>
          <cell r="Z188">
            <v>14.97</v>
          </cell>
          <cell r="AA188">
            <v>1.2</v>
          </cell>
          <cell r="AB188">
            <v>576</v>
          </cell>
          <cell r="AC188">
            <v>21.2</v>
          </cell>
          <cell r="AD188">
            <v>49.9</v>
          </cell>
          <cell r="AE188">
            <v>4</v>
          </cell>
          <cell r="AF188" t="str">
            <v/>
          </cell>
          <cell r="AH188">
            <v>0</v>
          </cell>
          <cell r="AI188">
            <v>0</v>
          </cell>
          <cell r="AJ188">
            <v>0</v>
          </cell>
          <cell r="AK188">
            <v>0</v>
          </cell>
          <cell r="AL188">
            <v>0</v>
          </cell>
          <cell r="AM188">
            <v>0</v>
          </cell>
          <cell r="AN188">
            <v>0</v>
          </cell>
          <cell r="AO188">
            <v>0</v>
          </cell>
          <cell r="AP188" t="str">
            <v/>
          </cell>
          <cell r="AR188">
            <v>0</v>
          </cell>
          <cell r="AS188">
            <v>0</v>
          </cell>
          <cell r="AT188">
            <v>0</v>
          </cell>
          <cell r="AU188">
            <v>0</v>
          </cell>
          <cell r="AV188">
            <v>0</v>
          </cell>
          <cell r="AW188">
            <v>0</v>
          </cell>
          <cell r="AX188">
            <v>0</v>
          </cell>
          <cell r="AY188">
            <v>0</v>
          </cell>
          <cell r="AZ188" t="str">
            <v/>
          </cell>
          <cell r="BB188">
            <v>0</v>
          </cell>
          <cell r="BC188">
            <v>0</v>
          </cell>
          <cell r="BD188">
            <v>0</v>
          </cell>
          <cell r="BE188">
            <v>0</v>
          </cell>
          <cell r="BF188">
            <v>0</v>
          </cell>
          <cell r="BG188">
            <v>0</v>
          </cell>
          <cell r="BH188">
            <v>0</v>
          </cell>
          <cell r="BI188">
            <v>0</v>
          </cell>
          <cell r="BJ188" t="str">
            <v/>
          </cell>
          <cell r="BL188">
            <v>0</v>
          </cell>
          <cell r="BM188">
            <v>0</v>
          </cell>
          <cell r="BN188">
            <v>0</v>
          </cell>
          <cell r="BO188">
            <v>0</v>
          </cell>
          <cell r="BP188">
            <v>0</v>
          </cell>
          <cell r="BQ188">
            <v>0</v>
          </cell>
          <cell r="BR188">
            <v>0</v>
          </cell>
          <cell r="BS188">
            <v>0</v>
          </cell>
          <cell r="BT188" t="str">
            <v/>
          </cell>
          <cell r="BV188">
            <v>0</v>
          </cell>
          <cell r="BW188">
            <v>0</v>
          </cell>
          <cell r="BX188">
            <v>0</v>
          </cell>
          <cell r="BY188">
            <v>0</v>
          </cell>
          <cell r="BZ188">
            <v>0</v>
          </cell>
          <cell r="CA188">
            <v>0</v>
          </cell>
          <cell r="CB188">
            <v>0</v>
          </cell>
          <cell r="CC188">
            <v>0</v>
          </cell>
          <cell r="CD188" t="str">
            <v/>
          </cell>
          <cell r="CF188">
            <v>0</v>
          </cell>
          <cell r="CG188">
            <v>0</v>
          </cell>
          <cell r="CH188">
            <v>0</v>
          </cell>
          <cell r="CI188">
            <v>0</v>
          </cell>
          <cell r="CJ188">
            <v>0</v>
          </cell>
          <cell r="CK188">
            <v>0</v>
          </cell>
          <cell r="CL188">
            <v>0</v>
          </cell>
          <cell r="CM188">
            <v>0</v>
          </cell>
          <cell r="CN188" t="str">
            <v/>
          </cell>
          <cell r="CP188">
            <v>0</v>
          </cell>
          <cell r="CQ188">
            <v>0</v>
          </cell>
          <cell r="CR188">
            <v>0</v>
          </cell>
          <cell r="CS188">
            <v>0</v>
          </cell>
          <cell r="CT188">
            <v>0</v>
          </cell>
          <cell r="CU188">
            <v>0</v>
          </cell>
          <cell r="CV188">
            <v>0</v>
          </cell>
          <cell r="CW188">
            <v>0</v>
          </cell>
          <cell r="CX188" t="str">
            <v/>
          </cell>
          <cell r="CZ188">
            <v>0</v>
          </cell>
          <cell r="DA188">
            <v>0</v>
          </cell>
          <cell r="DB188">
            <v>0</v>
          </cell>
          <cell r="DC188">
            <v>0</v>
          </cell>
          <cell r="DD188">
            <v>0</v>
          </cell>
          <cell r="DE188">
            <v>0</v>
          </cell>
          <cell r="DF188">
            <v>0</v>
          </cell>
          <cell r="DG188">
            <v>0</v>
          </cell>
          <cell r="DH188" t="str">
            <v/>
          </cell>
          <cell r="DJ188">
            <v>0</v>
          </cell>
          <cell r="DK188">
            <v>0</v>
          </cell>
          <cell r="DL188">
            <v>0</v>
          </cell>
          <cell r="DM188">
            <v>0</v>
          </cell>
          <cell r="DN188">
            <v>0</v>
          </cell>
          <cell r="DO188">
            <v>0</v>
          </cell>
          <cell r="DP188">
            <v>0</v>
          </cell>
          <cell r="DQ188">
            <v>0</v>
          </cell>
          <cell r="DR188" t="str">
            <v/>
          </cell>
          <cell r="DT188">
            <v>0</v>
          </cell>
          <cell r="DU188">
            <v>0</v>
          </cell>
          <cell r="DV188">
            <v>0</v>
          </cell>
          <cell r="DW188">
            <v>0</v>
          </cell>
          <cell r="DX188">
            <v>0</v>
          </cell>
          <cell r="DY188">
            <v>0</v>
          </cell>
          <cell r="DZ188">
            <v>0</v>
          </cell>
          <cell r="EA188">
            <v>0</v>
          </cell>
          <cell r="EB188" t="str">
            <v/>
          </cell>
          <cell r="ED188">
            <v>0</v>
          </cell>
          <cell r="EE188">
            <v>0</v>
          </cell>
          <cell r="EF188">
            <v>0</v>
          </cell>
          <cell r="EG188">
            <v>0</v>
          </cell>
          <cell r="EH188">
            <v>0</v>
          </cell>
          <cell r="EI188">
            <v>0</v>
          </cell>
          <cell r="EJ188">
            <v>0</v>
          </cell>
          <cell r="EK188">
            <v>0</v>
          </cell>
          <cell r="EL188" t="str">
            <v/>
          </cell>
          <cell r="EN188">
            <v>0</v>
          </cell>
          <cell r="EO188">
            <v>0</v>
          </cell>
          <cell r="EP188">
            <v>0</v>
          </cell>
          <cell r="EQ188">
            <v>0</v>
          </cell>
          <cell r="ER188">
            <v>0</v>
          </cell>
          <cell r="ES188">
            <v>0</v>
          </cell>
          <cell r="ET188">
            <v>0</v>
          </cell>
          <cell r="EU188">
            <v>0</v>
          </cell>
          <cell r="EV188" t="str">
            <v/>
          </cell>
          <cell r="EX188">
            <v>0</v>
          </cell>
          <cell r="EY188">
            <v>0</v>
          </cell>
          <cell r="EZ188">
            <v>0</v>
          </cell>
          <cell r="FA188">
            <v>0</v>
          </cell>
          <cell r="FB188">
            <v>0</v>
          </cell>
          <cell r="FC188">
            <v>0</v>
          </cell>
          <cell r="FD188">
            <v>0</v>
          </cell>
          <cell r="FE188">
            <v>0</v>
          </cell>
          <cell r="FF188" t="str">
            <v/>
          </cell>
          <cell r="FH188">
            <v>0</v>
          </cell>
          <cell r="FI188">
            <v>0</v>
          </cell>
          <cell r="FJ188">
            <v>0</v>
          </cell>
          <cell r="FK188">
            <v>0</v>
          </cell>
          <cell r="FL188">
            <v>0</v>
          </cell>
          <cell r="FM188">
            <v>0</v>
          </cell>
          <cell r="FN188">
            <v>0</v>
          </cell>
          <cell r="FO188">
            <v>0</v>
          </cell>
          <cell r="FR188">
            <v>0</v>
          </cell>
          <cell r="FS188">
            <v>0</v>
          </cell>
          <cell r="FT188">
            <v>0</v>
          </cell>
          <cell r="FU188">
            <v>0</v>
          </cell>
          <cell r="FV188">
            <v>0</v>
          </cell>
          <cell r="FW188">
            <v>0</v>
          </cell>
          <cell r="FX188">
            <v>0</v>
          </cell>
          <cell r="FY188">
            <v>0</v>
          </cell>
          <cell r="GB188">
            <v>0</v>
          </cell>
          <cell r="GC188">
            <v>0</v>
          </cell>
          <cell r="GD188">
            <v>0</v>
          </cell>
          <cell r="GE188">
            <v>0</v>
          </cell>
          <cell r="GF188">
            <v>0</v>
          </cell>
          <cell r="GG188">
            <v>0</v>
          </cell>
          <cell r="GH188">
            <v>0</v>
          </cell>
          <cell r="GI188">
            <v>0</v>
          </cell>
          <cell r="GL188">
            <v>0</v>
          </cell>
          <cell r="GM188">
            <v>0</v>
          </cell>
          <cell r="GN188">
            <v>0</v>
          </cell>
          <cell r="GO188">
            <v>0</v>
          </cell>
          <cell r="GP188">
            <v>0</v>
          </cell>
          <cell r="GQ188">
            <v>0</v>
          </cell>
          <cell r="GR188">
            <v>0</v>
          </cell>
          <cell r="GS188">
            <v>0</v>
          </cell>
          <cell r="GU188" t="str">
            <v>Grec &amp; Amande</v>
          </cell>
        </row>
        <row r="189">
          <cell r="E189" t="str">
            <v>Green Bowl</v>
          </cell>
          <cell r="F189" t="str">
            <v>Faîtes cuire votre riz dans une casserole d’eau, et aussi vos brocolis dans une autre casserole ou à la vapeur.
Dans un bol disposez tous les ingrédients avec la sauce yaourt*.
Servir avec 2 œufs</v>
          </cell>
          <cell r="G189" t="str">
            <v>* Voir recette spécifique</v>
          </cell>
          <cell r="H189">
            <v>362.8</v>
          </cell>
          <cell r="I189">
            <v>20.18</v>
          </cell>
          <cell r="J189">
            <v>16.775000000000002</v>
          </cell>
          <cell r="K189">
            <v>29.84</v>
          </cell>
          <cell r="L189" t="str">
            <v>laitue</v>
          </cell>
          <cell r="M189">
            <v>50</v>
          </cell>
          <cell r="N189">
            <v>8</v>
          </cell>
          <cell r="O189">
            <v>0.6</v>
          </cell>
          <cell r="P189">
            <v>0.15</v>
          </cell>
          <cell r="Q189">
            <v>0.65</v>
          </cell>
          <cell r="R189">
            <v>16</v>
          </cell>
          <cell r="S189">
            <v>1.2</v>
          </cell>
          <cell r="T189">
            <v>0.3</v>
          </cell>
          <cell r="U189">
            <v>1.3</v>
          </cell>
          <cell r="V189" t="str">
            <v>brocoli</v>
          </cell>
          <cell r="W189">
            <v>150</v>
          </cell>
          <cell r="X189">
            <v>46.5</v>
          </cell>
          <cell r="Y189">
            <v>4.5</v>
          </cell>
          <cell r="Z189">
            <v>0.6</v>
          </cell>
          <cell r="AA189">
            <v>3.6</v>
          </cell>
          <cell r="AB189">
            <v>31</v>
          </cell>
          <cell r="AC189">
            <v>3</v>
          </cell>
          <cell r="AD189">
            <v>0.4</v>
          </cell>
          <cell r="AE189">
            <v>2.4</v>
          </cell>
          <cell r="AF189" t="str">
            <v>riz</v>
          </cell>
          <cell r="AG189">
            <v>30</v>
          </cell>
          <cell r="AH189">
            <v>104.4</v>
          </cell>
          <cell r="AI189">
            <v>1.98</v>
          </cell>
          <cell r="AJ189">
            <v>0.18</v>
          </cell>
          <cell r="AK189">
            <v>23.49</v>
          </cell>
          <cell r="AL189">
            <v>348</v>
          </cell>
          <cell r="AM189">
            <v>6.6</v>
          </cell>
          <cell r="AN189">
            <v>0.6</v>
          </cell>
          <cell r="AO189">
            <v>78.3</v>
          </cell>
          <cell r="AP189" t="str">
            <v>huile d'olive</v>
          </cell>
          <cell r="AQ189">
            <v>5</v>
          </cell>
          <cell r="AR189">
            <v>40.450000000000003</v>
          </cell>
          <cell r="AS189">
            <v>0</v>
          </cell>
          <cell r="AT189">
            <v>4.4950000000000001</v>
          </cell>
          <cell r="AU189">
            <v>0</v>
          </cell>
          <cell r="AV189">
            <v>809</v>
          </cell>
          <cell r="AW189">
            <v>0</v>
          </cell>
          <cell r="AX189">
            <v>89.9</v>
          </cell>
          <cell r="AY189">
            <v>0</v>
          </cell>
          <cell r="AZ189" t="str">
            <v>œuf</v>
          </cell>
          <cell r="BA189">
            <v>100</v>
          </cell>
          <cell r="BB189">
            <v>142</v>
          </cell>
          <cell r="BC189">
            <v>11.9</v>
          </cell>
          <cell r="BD189">
            <v>10.3</v>
          </cell>
          <cell r="BE189">
            <v>0.3</v>
          </cell>
          <cell r="BF189">
            <v>142</v>
          </cell>
          <cell r="BG189">
            <v>11.9</v>
          </cell>
          <cell r="BH189">
            <v>10.3</v>
          </cell>
          <cell r="BI189">
            <v>0.3</v>
          </cell>
          <cell r="BJ189" t="str">
            <v xml:space="preserve">Une pincée de curcuma </v>
          </cell>
          <cell r="BL189">
            <v>0</v>
          </cell>
          <cell r="BM189">
            <v>0</v>
          </cell>
          <cell r="BN189">
            <v>0</v>
          </cell>
          <cell r="BO189">
            <v>0</v>
          </cell>
          <cell r="BP189">
            <v>0</v>
          </cell>
          <cell r="BQ189">
            <v>0</v>
          </cell>
          <cell r="BR189">
            <v>0</v>
          </cell>
          <cell r="BS189">
            <v>0</v>
          </cell>
          <cell r="BT189" t="str">
            <v>Sauce au yaourt_ MNFC</v>
          </cell>
          <cell r="BU189">
            <v>20</v>
          </cell>
          <cell r="BV189">
            <v>21.45</v>
          </cell>
          <cell r="BW189">
            <v>1.2</v>
          </cell>
          <cell r="BX189">
            <v>1.05</v>
          </cell>
          <cell r="BY189">
            <v>1.8</v>
          </cell>
          <cell r="BZ189">
            <v>107.25</v>
          </cell>
          <cell r="CA189">
            <v>6</v>
          </cell>
          <cell r="CB189">
            <v>5.25</v>
          </cell>
          <cell r="CC189">
            <v>9</v>
          </cell>
          <cell r="CF189">
            <v>0</v>
          </cell>
          <cell r="CG189">
            <v>0</v>
          </cell>
          <cell r="CH189">
            <v>0</v>
          </cell>
          <cell r="CI189">
            <v>0</v>
          </cell>
          <cell r="CJ189">
            <v>0</v>
          </cell>
          <cell r="CK189">
            <v>0</v>
          </cell>
          <cell r="CL189">
            <v>0</v>
          </cell>
          <cell r="CM189">
            <v>0</v>
          </cell>
          <cell r="CP189">
            <v>0</v>
          </cell>
          <cell r="CQ189">
            <v>0</v>
          </cell>
          <cell r="CR189">
            <v>0</v>
          </cell>
          <cell r="CS189">
            <v>0</v>
          </cell>
          <cell r="CT189">
            <v>0</v>
          </cell>
          <cell r="CU189">
            <v>0</v>
          </cell>
          <cell r="CV189">
            <v>0</v>
          </cell>
          <cell r="CW189">
            <v>0</v>
          </cell>
          <cell r="CZ189">
            <v>0</v>
          </cell>
          <cell r="DA189">
            <v>0</v>
          </cell>
          <cell r="DB189">
            <v>0</v>
          </cell>
          <cell r="DC189">
            <v>0</v>
          </cell>
          <cell r="DD189">
            <v>0</v>
          </cell>
          <cell r="DE189">
            <v>0</v>
          </cell>
          <cell r="DF189">
            <v>0</v>
          </cell>
          <cell r="DG189">
            <v>0</v>
          </cell>
          <cell r="DJ189">
            <v>0</v>
          </cell>
          <cell r="DK189">
            <v>0</v>
          </cell>
          <cell r="DL189">
            <v>0</v>
          </cell>
          <cell r="DM189">
            <v>0</v>
          </cell>
          <cell r="DN189">
            <v>0</v>
          </cell>
          <cell r="DO189">
            <v>0</v>
          </cell>
          <cell r="DP189">
            <v>0</v>
          </cell>
          <cell r="DQ189">
            <v>0</v>
          </cell>
          <cell r="DT189">
            <v>0</v>
          </cell>
          <cell r="DU189">
            <v>0</v>
          </cell>
          <cell r="DV189">
            <v>0</v>
          </cell>
          <cell r="DW189">
            <v>0</v>
          </cell>
          <cell r="DX189">
            <v>0</v>
          </cell>
          <cell r="DY189">
            <v>0</v>
          </cell>
          <cell r="DZ189">
            <v>0</v>
          </cell>
          <cell r="EA189">
            <v>0</v>
          </cell>
          <cell r="ED189">
            <v>0</v>
          </cell>
          <cell r="EE189">
            <v>0</v>
          </cell>
          <cell r="EF189">
            <v>0</v>
          </cell>
          <cell r="EG189">
            <v>0</v>
          </cell>
          <cell r="EH189">
            <v>0</v>
          </cell>
          <cell r="EI189">
            <v>0</v>
          </cell>
          <cell r="EJ189">
            <v>0</v>
          </cell>
          <cell r="EK189">
            <v>0</v>
          </cell>
          <cell r="EN189">
            <v>0</v>
          </cell>
          <cell r="EO189">
            <v>0</v>
          </cell>
          <cell r="EP189">
            <v>0</v>
          </cell>
          <cell r="EQ189">
            <v>0</v>
          </cell>
          <cell r="ER189">
            <v>0</v>
          </cell>
          <cell r="ES189">
            <v>0</v>
          </cell>
          <cell r="ET189">
            <v>0</v>
          </cell>
          <cell r="EU189">
            <v>0</v>
          </cell>
          <cell r="EX189">
            <v>0</v>
          </cell>
          <cell r="EY189">
            <v>0</v>
          </cell>
          <cell r="EZ189">
            <v>0</v>
          </cell>
          <cell r="FA189">
            <v>0</v>
          </cell>
          <cell r="FB189">
            <v>0</v>
          </cell>
          <cell r="FC189">
            <v>0</v>
          </cell>
          <cell r="FD189">
            <v>0</v>
          </cell>
          <cell r="FE189">
            <v>0</v>
          </cell>
          <cell r="FH189">
            <v>0</v>
          </cell>
          <cell r="FI189">
            <v>0</v>
          </cell>
          <cell r="FJ189">
            <v>0</v>
          </cell>
          <cell r="FK189">
            <v>0</v>
          </cell>
          <cell r="FL189">
            <v>0</v>
          </cell>
          <cell r="FM189">
            <v>0</v>
          </cell>
          <cell r="FN189">
            <v>0</v>
          </cell>
          <cell r="FO189">
            <v>0</v>
          </cell>
          <cell r="FR189">
            <v>0</v>
          </cell>
          <cell r="FS189">
            <v>0</v>
          </cell>
          <cell r="FT189">
            <v>0</v>
          </cell>
          <cell r="FU189">
            <v>0</v>
          </cell>
          <cell r="FV189">
            <v>0</v>
          </cell>
          <cell r="FW189">
            <v>0</v>
          </cell>
          <cell r="FX189">
            <v>0</v>
          </cell>
          <cell r="FY189">
            <v>0</v>
          </cell>
          <cell r="GB189">
            <v>0</v>
          </cell>
          <cell r="GC189">
            <v>0</v>
          </cell>
          <cell r="GD189">
            <v>0</v>
          </cell>
          <cell r="GE189">
            <v>0</v>
          </cell>
          <cell r="GF189">
            <v>0</v>
          </cell>
          <cell r="GG189">
            <v>0</v>
          </cell>
          <cell r="GH189">
            <v>0</v>
          </cell>
          <cell r="GI189">
            <v>0</v>
          </cell>
          <cell r="GL189">
            <v>0</v>
          </cell>
          <cell r="GM189">
            <v>0</v>
          </cell>
          <cell r="GN189">
            <v>0</v>
          </cell>
          <cell r="GO189">
            <v>0</v>
          </cell>
          <cell r="GP189">
            <v>0</v>
          </cell>
          <cell r="GQ189">
            <v>0</v>
          </cell>
          <cell r="GR189">
            <v>0</v>
          </cell>
          <cell r="GS189">
            <v>0</v>
          </cell>
          <cell r="GU189" t="str">
            <v>Green Bowl</v>
          </cell>
        </row>
        <row r="190">
          <cell r="E190" t="str">
            <v>Gruyère &amp; Amande</v>
          </cell>
          <cell r="F190" t="str">
            <v>Pas de recettes</v>
          </cell>
          <cell r="H190">
            <v>283.2</v>
          </cell>
          <cell r="I190">
            <v>16.899999999999999</v>
          </cell>
          <cell r="J190">
            <v>22.125</v>
          </cell>
          <cell r="K190">
            <v>2.25</v>
          </cell>
          <cell r="L190" t="str">
            <v>Gruyère</v>
          </cell>
          <cell r="M190">
            <v>30</v>
          </cell>
          <cell r="N190">
            <v>119.7</v>
          </cell>
          <cell r="O190">
            <v>8.1</v>
          </cell>
          <cell r="P190">
            <v>9.6</v>
          </cell>
          <cell r="Q190">
            <v>0</v>
          </cell>
          <cell r="R190">
            <v>399</v>
          </cell>
          <cell r="S190">
            <v>27</v>
          </cell>
          <cell r="T190">
            <v>32</v>
          </cell>
          <cell r="U190">
            <v>0</v>
          </cell>
          <cell r="V190" t="str">
            <v>Amande</v>
          </cell>
          <cell r="W190">
            <v>25</v>
          </cell>
          <cell r="X190">
            <v>144</v>
          </cell>
          <cell r="Y190">
            <v>5.3</v>
          </cell>
          <cell r="Z190">
            <v>12.475</v>
          </cell>
          <cell r="AA190">
            <v>1</v>
          </cell>
          <cell r="AB190">
            <v>576</v>
          </cell>
          <cell r="AC190">
            <v>21.2</v>
          </cell>
          <cell r="AD190">
            <v>49.9</v>
          </cell>
          <cell r="AE190">
            <v>4</v>
          </cell>
          <cell r="AF190" t="str">
            <v>Café Noir Non Sucré</v>
          </cell>
          <cell r="AH190">
            <v>0</v>
          </cell>
          <cell r="AI190">
            <v>0</v>
          </cell>
          <cell r="AJ190">
            <v>0</v>
          </cell>
          <cell r="AK190">
            <v>0</v>
          </cell>
          <cell r="AL190">
            <v>2</v>
          </cell>
          <cell r="AM190">
            <v>0.1</v>
          </cell>
          <cell r="AN190">
            <v>0</v>
          </cell>
          <cell r="AO190">
            <v>0.3</v>
          </cell>
          <cell r="AP190" t="str">
            <v>Lait Protéiné</v>
          </cell>
          <cell r="AQ190">
            <v>50</v>
          </cell>
          <cell r="AR190">
            <v>19.5</v>
          </cell>
          <cell r="AS190">
            <v>3.5</v>
          </cell>
          <cell r="AT190">
            <v>0.05</v>
          </cell>
          <cell r="AU190">
            <v>1.25</v>
          </cell>
          <cell r="AV190">
            <v>39</v>
          </cell>
          <cell r="AW190">
            <v>7</v>
          </cell>
          <cell r="AX190">
            <v>0.1</v>
          </cell>
          <cell r="AY190">
            <v>2.5</v>
          </cell>
          <cell r="AZ190" t="str">
            <v/>
          </cell>
          <cell r="BB190">
            <v>0</v>
          </cell>
          <cell r="BC190">
            <v>0</v>
          </cell>
          <cell r="BD190">
            <v>0</v>
          </cell>
          <cell r="BE190">
            <v>0</v>
          </cell>
          <cell r="BF190">
            <v>0</v>
          </cell>
          <cell r="BG190">
            <v>0</v>
          </cell>
          <cell r="BH190">
            <v>0</v>
          </cell>
          <cell r="BI190">
            <v>0</v>
          </cell>
          <cell r="BJ190" t="str">
            <v/>
          </cell>
          <cell r="BL190">
            <v>0</v>
          </cell>
          <cell r="BM190">
            <v>0</v>
          </cell>
          <cell r="BN190">
            <v>0</v>
          </cell>
          <cell r="BO190">
            <v>0</v>
          </cell>
          <cell r="BP190">
            <v>0</v>
          </cell>
          <cell r="BQ190">
            <v>0</v>
          </cell>
          <cell r="BR190">
            <v>0</v>
          </cell>
          <cell r="BS190">
            <v>0</v>
          </cell>
          <cell r="BT190" t="str">
            <v/>
          </cell>
          <cell r="BV190">
            <v>0</v>
          </cell>
          <cell r="BW190">
            <v>0</v>
          </cell>
          <cell r="BX190">
            <v>0</v>
          </cell>
          <cell r="BY190">
            <v>0</v>
          </cell>
          <cell r="BZ190">
            <v>0</v>
          </cell>
          <cell r="CA190">
            <v>0</v>
          </cell>
          <cell r="CB190">
            <v>0</v>
          </cell>
          <cell r="CC190">
            <v>0</v>
          </cell>
          <cell r="CD190" t="str">
            <v/>
          </cell>
          <cell r="CF190">
            <v>0</v>
          </cell>
          <cell r="CG190">
            <v>0</v>
          </cell>
          <cell r="CH190">
            <v>0</v>
          </cell>
          <cell r="CI190">
            <v>0</v>
          </cell>
          <cell r="CJ190">
            <v>0</v>
          </cell>
          <cell r="CK190">
            <v>0</v>
          </cell>
          <cell r="CL190">
            <v>0</v>
          </cell>
          <cell r="CM190">
            <v>0</v>
          </cell>
          <cell r="CN190" t="str">
            <v/>
          </cell>
          <cell r="CP190">
            <v>0</v>
          </cell>
          <cell r="CQ190">
            <v>0</v>
          </cell>
          <cell r="CR190">
            <v>0</v>
          </cell>
          <cell r="CS190">
            <v>0</v>
          </cell>
          <cell r="CT190">
            <v>0</v>
          </cell>
          <cell r="CU190">
            <v>0</v>
          </cell>
          <cell r="CV190">
            <v>0</v>
          </cell>
          <cell r="CW190">
            <v>0</v>
          </cell>
          <cell r="CX190" t="str">
            <v/>
          </cell>
          <cell r="CZ190">
            <v>0</v>
          </cell>
          <cell r="DA190">
            <v>0</v>
          </cell>
          <cell r="DB190">
            <v>0</v>
          </cell>
          <cell r="DC190">
            <v>0</v>
          </cell>
          <cell r="DD190">
            <v>0</v>
          </cell>
          <cell r="DE190">
            <v>0</v>
          </cell>
          <cell r="DF190">
            <v>0</v>
          </cell>
          <cell r="DG190">
            <v>0</v>
          </cell>
          <cell r="DH190" t="str">
            <v/>
          </cell>
          <cell r="DJ190">
            <v>0</v>
          </cell>
          <cell r="DK190">
            <v>0</v>
          </cell>
          <cell r="DL190">
            <v>0</v>
          </cell>
          <cell r="DM190">
            <v>0</v>
          </cell>
          <cell r="DN190">
            <v>0</v>
          </cell>
          <cell r="DO190">
            <v>0</v>
          </cell>
          <cell r="DP190">
            <v>0</v>
          </cell>
          <cell r="DQ190">
            <v>0</v>
          </cell>
          <cell r="DR190" t="str">
            <v/>
          </cell>
          <cell r="DT190">
            <v>0</v>
          </cell>
          <cell r="DU190">
            <v>0</v>
          </cell>
          <cell r="DV190">
            <v>0</v>
          </cell>
          <cell r="DW190">
            <v>0</v>
          </cell>
          <cell r="DX190">
            <v>0</v>
          </cell>
          <cell r="DY190">
            <v>0</v>
          </cell>
          <cell r="DZ190">
            <v>0</v>
          </cell>
          <cell r="EA190">
            <v>0</v>
          </cell>
          <cell r="EB190" t="str">
            <v/>
          </cell>
          <cell r="ED190">
            <v>0</v>
          </cell>
          <cell r="EE190">
            <v>0</v>
          </cell>
          <cell r="EF190">
            <v>0</v>
          </cell>
          <cell r="EG190">
            <v>0</v>
          </cell>
          <cell r="EH190">
            <v>0</v>
          </cell>
          <cell r="EI190">
            <v>0</v>
          </cell>
          <cell r="EJ190">
            <v>0</v>
          </cell>
          <cell r="EK190">
            <v>0</v>
          </cell>
          <cell r="EL190" t="str">
            <v/>
          </cell>
          <cell r="EN190">
            <v>0</v>
          </cell>
          <cell r="EO190">
            <v>0</v>
          </cell>
          <cell r="EP190">
            <v>0</v>
          </cell>
          <cell r="EQ190">
            <v>0</v>
          </cell>
          <cell r="ER190">
            <v>0</v>
          </cell>
          <cell r="ES190">
            <v>0</v>
          </cell>
          <cell r="ET190">
            <v>0</v>
          </cell>
          <cell r="EU190">
            <v>0</v>
          </cell>
          <cell r="EV190" t="str">
            <v/>
          </cell>
          <cell r="EX190">
            <v>0</v>
          </cell>
          <cell r="EY190">
            <v>0</v>
          </cell>
          <cell r="EZ190">
            <v>0</v>
          </cell>
          <cell r="FA190">
            <v>0</v>
          </cell>
          <cell r="FB190">
            <v>0</v>
          </cell>
          <cell r="FC190">
            <v>0</v>
          </cell>
          <cell r="FD190">
            <v>0</v>
          </cell>
          <cell r="FE190">
            <v>0</v>
          </cell>
          <cell r="FF190" t="str">
            <v/>
          </cell>
          <cell r="FH190">
            <v>0</v>
          </cell>
          <cell r="FI190">
            <v>0</v>
          </cell>
          <cell r="FJ190">
            <v>0</v>
          </cell>
          <cell r="FK190">
            <v>0</v>
          </cell>
          <cell r="FL190">
            <v>0</v>
          </cell>
          <cell r="FM190">
            <v>0</v>
          </cell>
          <cell r="FN190">
            <v>0</v>
          </cell>
          <cell r="FO190">
            <v>0</v>
          </cell>
          <cell r="FR190">
            <v>0</v>
          </cell>
          <cell r="FS190">
            <v>0</v>
          </cell>
          <cell r="FT190">
            <v>0</v>
          </cell>
          <cell r="FU190">
            <v>0</v>
          </cell>
          <cell r="FV190">
            <v>0</v>
          </cell>
          <cell r="FW190">
            <v>0</v>
          </cell>
          <cell r="FX190">
            <v>0</v>
          </cell>
          <cell r="FY190">
            <v>0</v>
          </cell>
          <cell r="GB190">
            <v>0</v>
          </cell>
          <cell r="GC190">
            <v>0</v>
          </cell>
          <cell r="GD190">
            <v>0</v>
          </cell>
          <cell r="GE190">
            <v>0</v>
          </cell>
          <cell r="GF190">
            <v>0</v>
          </cell>
          <cell r="GG190">
            <v>0</v>
          </cell>
          <cell r="GH190">
            <v>0</v>
          </cell>
          <cell r="GI190">
            <v>0</v>
          </cell>
          <cell r="GL190">
            <v>0</v>
          </cell>
          <cell r="GM190">
            <v>0</v>
          </cell>
          <cell r="GN190">
            <v>0</v>
          </cell>
          <cell r="GO190">
            <v>0</v>
          </cell>
          <cell r="GP190">
            <v>0</v>
          </cell>
          <cell r="GQ190">
            <v>0</v>
          </cell>
          <cell r="GR190">
            <v>0</v>
          </cell>
          <cell r="GS190">
            <v>0</v>
          </cell>
          <cell r="GU190" t="str">
            <v>Gruyère &amp; Amande</v>
          </cell>
        </row>
        <row r="191">
          <cell r="E191" t="str">
            <v xml:space="preserve">Guacamole Healthy </v>
          </cell>
          <cell r="F191" t="str">
            <v>Dans un bol, écrasez l’avocat à la fourchette.
Coupez les tomates et l’oignon en petits dés, puis mélangez les à la purée d’avocat.
Assaisonnez avec les épices, puis ajoutez-y le jus d’un demi-citron (et quelques gouttes de tabasco).
Mélangez le tout et dégustez avec des bâtonnets de légumes.</v>
          </cell>
          <cell r="H191">
            <v>119.1</v>
          </cell>
          <cell r="I191">
            <v>1.9200000000000002</v>
          </cell>
          <cell r="J191">
            <v>10.129999999999999</v>
          </cell>
          <cell r="K191">
            <v>3.56</v>
          </cell>
          <cell r="L191" t="str">
            <v>Avocat</v>
          </cell>
          <cell r="M191">
            <v>70</v>
          </cell>
          <cell r="N191">
            <v>100.8</v>
          </cell>
          <cell r="O191">
            <v>1.26</v>
          </cell>
          <cell r="P191">
            <v>9.94</v>
          </cell>
          <cell r="Q191">
            <v>0.56000000000000005</v>
          </cell>
          <cell r="R191">
            <v>144</v>
          </cell>
          <cell r="S191">
            <v>1.8</v>
          </cell>
          <cell r="T191">
            <v>14.2</v>
          </cell>
          <cell r="U191">
            <v>0.8</v>
          </cell>
          <cell r="V191" t="str">
            <v>Tomate</v>
          </cell>
          <cell r="W191">
            <v>50</v>
          </cell>
          <cell r="X191">
            <v>10.5</v>
          </cell>
          <cell r="Y191">
            <v>0.4</v>
          </cell>
          <cell r="Z191">
            <v>0.15</v>
          </cell>
          <cell r="AA191">
            <v>1.6</v>
          </cell>
          <cell r="AB191">
            <v>21</v>
          </cell>
          <cell r="AC191">
            <v>0.8</v>
          </cell>
          <cell r="AD191">
            <v>0.3</v>
          </cell>
          <cell r="AE191">
            <v>3.2</v>
          </cell>
          <cell r="AF191" t="str">
            <v>Oignon</v>
          </cell>
          <cell r="AG191">
            <v>20</v>
          </cell>
          <cell r="AH191">
            <v>7.8</v>
          </cell>
          <cell r="AI191">
            <v>0.26</v>
          </cell>
          <cell r="AJ191">
            <v>0.04</v>
          </cell>
          <cell r="AK191">
            <v>1.4</v>
          </cell>
          <cell r="AL191">
            <v>39</v>
          </cell>
          <cell r="AM191">
            <v>1.3</v>
          </cell>
          <cell r="AN191">
            <v>0.2</v>
          </cell>
          <cell r="AO191">
            <v>7</v>
          </cell>
          <cell r="AP191" t="str">
            <v>Épices : Jus D’Un Demi Citron Coriandre Oignon Ail Poivre Piment Tabasco Poivre À Volonté</v>
          </cell>
          <cell r="AR191">
            <v>0</v>
          </cell>
          <cell r="AS191">
            <v>0</v>
          </cell>
          <cell r="AT191">
            <v>0</v>
          </cell>
          <cell r="AU191">
            <v>0</v>
          </cell>
          <cell r="AV191">
            <v>0</v>
          </cell>
          <cell r="AW191">
            <v>0</v>
          </cell>
          <cell r="AX191">
            <v>0</v>
          </cell>
          <cell r="AY191">
            <v>0</v>
          </cell>
          <cell r="AZ191" t="str">
            <v/>
          </cell>
          <cell r="BB191">
            <v>0</v>
          </cell>
          <cell r="BC191">
            <v>0</v>
          </cell>
          <cell r="BD191">
            <v>0</v>
          </cell>
          <cell r="BE191">
            <v>0</v>
          </cell>
          <cell r="BF191">
            <v>0</v>
          </cell>
          <cell r="BG191">
            <v>0</v>
          </cell>
          <cell r="BH191">
            <v>0</v>
          </cell>
          <cell r="BI191">
            <v>0</v>
          </cell>
          <cell r="BJ191" t="str">
            <v/>
          </cell>
          <cell r="BL191">
            <v>0</v>
          </cell>
          <cell r="BM191">
            <v>0</v>
          </cell>
          <cell r="BN191">
            <v>0</v>
          </cell>
          <cell r="BO191">
            <v>0</v>
          </cell>
          <cell r="BP191">
            <v>0</v>
          </cell>
          <cell r="BQ191">
            <v>0</v>
          </cell>
          <cell r="BR191">
            <v>0</v>
          </cell>
          <cell r="BS191">
            <v>0</v>
          </cell>
          <cell r="BT191" t="str">
            <v/>
          </cell>
          <cell r="BV191">
            <v>0</v>
          </cell>
          <cell r="BW191">
            <v>0</v>
          </cell>
          <cell r="BX191">
            <v>0</v>
          </cell>
          <cell r="BY191">
            <v>0</v>
          </cell>
          <cell r="BZ191">
            <v>0</v>
          </cell>
          <cell r="CA191">
            <v>0</v>
          </cell>
          <cell r="CB191">
            <v>0</v>
          </cell>
          <cell r="CC191">
            <v>0</v>
          </cell>
          <cell r="CD191" t="str">
            <v/>
          </cell>
          <cell r="CF191">
            <v>0</v>
          </cell>
          <cell r="CG191">
            <v>0</v>
          </cell>
          <cell r="CH191">
            <v>0</v>
          </cell>
          <cell r="CI191">
            <v>0</v>
          </cell>
          <cell r="CJ191">
            <v>0</v>
          </cell>
          <cell r="CK191">
            <v>0</v>
          </cell>
          <cell r="CL191">
            <v>0</v>
          </cell>
          <cell r="CM191">
            <v>0</v>
          </cell>
          <cell r="CN191" t="str">
            <v/>
          </cell>
          <cell r="CP191">
            <v>0</v>
          </cell>
          <cell r="CQ191">
            <v>0</v>
          </cell>
          <cell r="CR191">
            <v>0</v>
          </cell>
          <cell r="CS191">
            <v>0</v>
          </cell>
          <cell r="CT191">
            <v>0</v>
          </cell>
          <cell r="CU191">
            <v>0</v>
          </cell>
          <cell r="CV191">
            <v>0</v>
          </cell>
          <cell r="CW191">
            <v>0</v>
          </cell>
          <cell r="CX191" t="str">
            <v/>
          </cell>
          <cell r="CZ191">
            <v>0</v>
          </cell>
          <cell r="DA191">
            <v>0</v>
          </cell>
          <cell r="DB191">
            <v>0</v>
          </cell>
          <cell r="DC191">
            <v>0</v>
          </cell>
          <cell r="DD191">
            <v>0</v>
          </cell>
          <cell r="DE191">
            <v>0</v>
          </cell>
          <cell r="DF191">
            <v>0</v>
          </cell>
          <cell r="DG191">
            <v>0</v>
          </cell>
          <cell r="DH191" t="str">
            <v/>
          </cell>
          <cell r="DJ191">
            <v>0</v>
          </cell>
          <cell r="DK191">
            <v>0</v>
          </cell>
          <cell r="DL191">
            <v>0</v>
          </cell>
          <cell r="DM191">
            <v>0</v>
          </cell>
          <cell r="DN191">
            <v>0</v>
          </cell>
          <cell r="DO191">
            <v>0</v>
          </cell>
          <cell r="DP191">
            <v>0</v>
          </cell>
          <cell r="DQ191">
            <v>0</v>
          </cell>
          <cell r="DR191" t="str">
            <v/>
          </cell>
          <cell r="DT191">
            <v>0</v>
          </cell>
          <cell r="DU191">
            <v>0</v>
          </cell>
          <cell r="DV191">
            <v>0</v>
          </cell>
          <cell r="DW191">
            <v>0</v>
          </cell>
          <cell r="DX191">
            <v>0</v>
          </cell>
          <cell r="DY191">
            <v>0</v>
          </cell>
          <cell r="DZ191">
            <v>0</v>
          </cell>
          <cell r="EA191">
            <v>0</v>
          </cell>
          <cell r="EB191" t="str">
            <v/>
          </cell>
          <cell r="ED191">
            <v>0</v>
          </cell>
          <cell r="EE191">
            <v>0</v>
          </cell>
          <cell r="EF191">
            <v>0</v>
          </cell>
          <cell r="EG191">
            <v>0</v>
          </cell>
          <cell r="EH191">
            <v>0</v>
          </cell>
          <cell r="EI191">
            <v>0</v>
          </cell>
          <cell r="EJ191">
            <v>0</v>
          </cell>
          <cell r="EK191">
            <v>0</v>
          </cell>
          <cell r="EL191" t="str">
            <v/>
          </cell>
          <cell r="EN191">
            <v>0</v>
          </cell>
          <cell r="EO191">
            <v>0</v>
          </cell>
          <cell r="EP191">
            <v>0</v>
          </cell>
          <cell r="EQ191">
            <v>0</v>
          </cell>
          <cell r="ER191">
            <v>0</v>
          </cell>
          <cell r="ES191">
            <v>0</v>
          </cell>
          <cell r="ET191">
            <v>0</v>
          </cell>
          <cell r="EU191">
            <v>0</v>
          </cell>
          <cell r="EV191" t="str">
            <v/>
          </cell>
          <cell r="EX191">
            <v>0</v>
          </cell>
          <cell r="EY191">
            <v>0</v>
          </cell>
          <cell r="EZ191">
            <v>0</v>
          </cell>
          <cell r="FA191">
            <v>0</v>
          </cell>
          <cell r="FB191">
            <v>0</v>
          </cell>
          <cell r="FC191">
            <v>0</v>
          </cell>
          <cell r="FD191">
            <v>0</v>
          </cell>
          <cell r="FE191">
            <v>0</v>
          </cell>
          <cell r="FF191" t="str">
            <v/>
          </cell>
          <cell r="FH191">
            <v>0</v>
          </cell>
          <cell r="FI191">
            <v>0</v>
          </cell>
          <cell r="FJ191">
            <v>0</v>
          </cell>
          <cell r="FK191">
            <v>0</v>
          </cell>
          <cell r="FL191">
            <v>0</v>
          </cell>
          <cell r="FM191">
            <v>0</v>
          </cell>
          <cell r="FN191">
            <v>0</v>
          </cell>
          <cell r="FO191">
            <v>0</v>
          </cell>
          <cell r="FR191">
            <v>0</v>
          </cell>
          <cell r="FS191">
            <v>0</v>
          </cell>
          <cell r="FT191">
            <v>0</v>
          </cell>
          <cell r="FU191">
            <v>0</v>
          </cell>
          <cell r="FV191">
            <v>0</v>
          </cell>
          <cell r="FW191">
            <v>0</v>
          </cell>
          <cell r="FX191">
            <v>0</v>
          </cell>
          <cell r="FY191">
            <v>0</v>
          </cell>
          <cell r="GB191">
            <v>0</v>
          </cell>
          <cell r="GC191">
            <v>0</v>
          </cell>
          <cell r="GD191">
            <v>0</v>
          </cell>
          <cell r="GE191">
            <v>0</v>
          </cell>
          <cell r="GF191">
            <v>0</v>
          </cell>
          <cell r="GG191">
            <v>0</v>
          </cell>
          <cell r="GH191">
            <v>0</v>
          </cell>
          <cell r="GI191">
            <v>0</v>
          </cell>
          <cell r="GL191">
            <v>0</v>
          </cell>
          <cell r="GM191">
            <v>0</v>
          </cell>
          <cell r="GN191">
            <v>0</v>
          </cell>
          <cell r="GO191">
            <v>0</v>
          </cell>
          <cell r="GP191">
            <v>0</v>
          </cell>
          <cell r="GQ191">
            <v>0</v>
          </cell>
          <cell r="GR191">
            <v>0</v>
          </cell>
          <cell r="GS191">
            <v>0</v>
          </cell>
          <cell r="GU191" t="str">
            <v xml:space="preserve">Guacamole Healthy </v>
          </cell>
        </row>
        <row r="192">
          <cell r="E192" t="str">
            <v>Guacamole_ Mnfc</v>
          </cell>
          <cell r="F192" t="str">
            <v>Mixez tous les ingrédients.</v>
          </cell>
          <cell r="H192">
            <v>144</v>
          </cell>
          <cell r="I192">
            <v>1.8</v>
          </cell>
          <cell r="J192">
            <v>14.2</v>
          </cell>
          <cell r="K192">
            <v>0.8</v>
          </cell>
          <cell r="L192" t="str">
            <v>avocat</v>
          </cell>
          <cell r="M192">
            <v>100</v>
          </cell>
          <cell r="N192">
            <v>144</v>
          </cell>
          <cell r="O192">
            <v>1.8</v>
          </cell>
          <cell r="P192">
            <v>14.2</v>
          </cell>
          <cell r="Q192">
            <v>0.8</v>
          </cell>
          <cell r="R192">
            <v>144</v>
          </cell>
          <cell r="S192">
            <v>1.8</v>
          </cell>
          <cell r="T192">
            <v>14.2</v>
          </cell>
          <cell r="U192">
            <v>0.8</v>
          </cell>
          <cell r="V192" t="str">
            <v>Un citron pressé</v>
          </cell>
          <cell r="X192">
            <v>0</v>
          </cell>
          <cell r="Y192">
            <v>0</v>
          </cell>
          <cell r="Z192">
            <v>0</v>
          </cell>
          <cell r="AA192">
            <v>0</v>
          </cell>
          <cell r="AB192">
            <v>0</v>
          </cell>
          <cell r="AC192">
            <v>0</v>
          </cell>
          <cell r="AD192">
            <v>0</v>
          </cell>
          <cell r="AE192">
            <v>0</v>
          </cell>
          <cell r="AF192" t="str">
            <v xml:space="preserve">Une gousse d’ail hachée </v>
          </cell>
          <cell r="AH192">
            <v>0</v>
          </cell>
          <cell r="AI192">
            <v>0</v>
          </cell>
          <cell r="AJ192">
            <v>0</v>
          </cell>
          <cell r="AK192">
            <v>0</v>
          </cell>
          <cell r="AL192">
            <v>0</v>
          </cell>
          <cell r="AM192">
            <v>0</v>
          </cell>
          <cell r="AN192">
            <v>0</v>
          </cell>
          <cell r="AO192">
            <v>0</v>
          </cell>
          <cell r="AP192" t="str">
            <v xml:space="preserve">1 pincée de cumin </v>
          </cell>
          <cell r="AR192">
            <v>0</v>
          </cell>
          <cell r="AS192">
            <v>0</v>
          </cell>
          <cell r="AT192">
            <v>0</v>
          </cell>
          <cell r="AU192">
            <v>0</v>
          </cell>
          <cell r="AV192">
            <v>0</v>
          </cell>
          <cell r="AW192">
            <v>0</v>
          </cell>
          <cell r="AX192">
            <v>0</v>
          </cell>
          <cell r="AY192">
            <v>0</v>
          </cell>
          <cell r="AZ192" t="str">
            <v>sel et poivre</v>
          </cell>
          <cell r="BB192">
            <v>0</v>
          </cell>
          <cell r="BC192">
            <v>0</v>
          </cell>
          <cell r="BD192">
            <v>0</v>
          </cell>
          <cell r="BE192">
            <v>0</v>
          </cell>
          <cell r="BF192">
            <v>0</v>
          </cell>
          <cell r="BG192">
            <v>0</v>
          </cell>
          <cell r="BH192">
            <v>0</v>
          </cell>
          <cell r="BI192">
            <v>0</v>
          </cell>
          <cell r="BL192">
            <v>0</v>
          </cell>
          <cell r="BM192">
            <v>0</v>
          </cell>
          <cell r="BN192">
            <v>0</v>
          </cell>
          <cell r="BO192">
            <v>0</v>
          </cell>
          <cell r="BP192">
            <v>0</v>
          </cell>
          <cell r="BQ192">
            <v>0</v>
          </cell>
          <cell r="BR192">
            <v>0</v>
          </cell>
          <cell r="BS192">
            <v>0</v>
          </cell>
          <cell r="BV192">
            <v>0</v>
          </cell>
          <cell r="BW192">
            <v>0</v>
          </cell>
          <cell r="BX192">
            <v>0</v>
          </cell>
          <cell r="BY192">
            <v>0</v>
          </cell>
          <cell r="BZ192">
            <v>0</v>
          </cell>
          <cell r="CA192">
            <v>0</v>
          </cell>
          <cell r="CB192">
            <v>0</v>
          </cell>
          <cell r="CC192">
            <v>0</v>
          </cell>
          <cell r="CF192">
            <v>0</v>
          </cell>
          <cell r="CG192">
            <v>0</v>
          </cell>
          <cell r="CH192">
            <v>0</v>
          </cell>
          <cell r="CI192">
            <v>0</v>
          </cell>
          <cell r="CJ192">
            <v>0</v>
          </cell>
          <cell r="CK192">
            <v>0</v>
          </cell>
          <cell r="CL192">
            <v>0</v>
          </cell>
          <cell r="CM192">
            <v>0</v>
          </cell>
          <cell r="CP192">
            <v>0</v>
          </cell>
          <cell r="CQ192">
            <v>0</v>
          </cell>
          <cell r="CR192">
            <v>0</v>
          </cell>
          <cell r="CS192">
            <v>0</v>
          </cell>
          <cell r="CT192">
            <v>0</v>
          </cell>
          <cell r="CU192">
            <v>0</v>
          </cell>
          <cell r="CV192">
            <v>0</v>
          </cell>
          <cell r="CW192">
            <v>0</v>
          </cell>
          <cell r="CZ192">
            <v>0</v>
          </cell>
          <cell r="DA192">
            <v>0</v>
          </cell>
          <cell r="DB192">
            <v>0</v>
          </cell>
          <cell r="DC192">
            <v>0</v>
          </cell>
          <cell r="DD192">
            <v>0</v>
          </cell>
          <cell r="DE192">
            <v>0</v>
          </cell>
          <cell r="DF192">
            <v>0</v>
          </cell>
          <cell r="DG192">
            <v>0</v>
          </cell>
          <cell r="DJ192">
            <v>0</v>
          </cell>
          <cell r="DK192">
            <v>0</v>
          </cell>
          <cell r="DL192">
            <v>0</v>
          </cell>
          <cell r="DM192">
            <v>0</v>
          </cell>
          <cell r="DN192">
            <v>0</v>
          </cell>
          <cell r="DO192">
            <v>0</v>
          </cell>
          <cell r="DP192">
            <v>0</v>
          </cell>
          <cell r="DQ192">
            <v>0</v>
          </cell>
          <cell r="DT192">
            <v>0</v>
          </cell>
          <cell r="DU192">
            <v>0</v>
          </cell>
          <cell r="DV192">
            <v>0</v>
          </cell>
          <cell r="DW192">
            <v>0</v>
          </cell>
          <cell r="DX192">
            <v>0</v>
          </cell>
          <cell r="DY192">
            <v>0</v>
          </cell>
          <cell r="DZ192">
            <v>0</v>
          </cell>
          <cell r="EA192">
            <v>0</v>
          </cell>
          <cell r="ED192">
            <v>0</v>
          </cell>
          <cell r="EE192">
            <v>0</v>
          </cell>
          <cell r="EF192">
            <v>0</v>
          </cell>
          <cell r="EG192">
            <v>0</v>
          </cell>
          <cell r="EH192">
            <v>0</v>
          </cell>
          <cell r="EI192">
            <v>0</v>
          </cell>
          <cell r="EJ192">
            <v>0</v>
          </cell>
          <cell r="EK192">
            <v>0</v>
          </cell>
          <cell r="EN192">
            <v>0</v>
          </cell>
          <cell r="EO192">
            <v>0</v>
          </cell>
          <cell r="EP192">
            <v>0</v>
          </cell>
          <cell r="EQ192">
            <v>0</v>
          </cell>
          <cell r="ER192">
            <v>0</v>
          </cell>
          <cell r="ES192">
            <v>0</v>
          </cell>
          <cell r="ET192">
            <v>0</v>
          </cell>
          <cell r="EU192">
            <v>0</v>
          </cell>
          <cell r="EX192">
            <v>0</v>
          </cell>
          <cell r="EY192">
            <v>0</v>
          </cell>
          <cell r="EZ192">
            <v>0</v>
          </cell>
          <cell r="FA192">
            <v>0</v>
          </cell>
          <cell r="FB192">
            <v>0</v>
          </cell>
          <cell r="FC192">
            <v>0</v>
          </cell>
          <cell r="FD192">
            <v>0</v>
          </cell>
          <cell r="FE192">
            <v>0</v>
          </cell>
          <cell r="FH192">
            <v>0</v>
          </cell>
          <cell r="FI192">
            <v>0</v>
          </cell>
          <cell r="FJ192">
            <v>0</v>
          </cell>
          <cell r="FK192">
            <v>0</v>
          </cell>
          <cell r="FL192">
            <v>0</v>
          </cell>
          <cell r="FM192">
            <v>0</v>
          </cell>
          <cell r="FN192">
            <v>0</v>
          </cell>
          <cell r="FO192">
            <v>0</v>
          </cell>
          <cell r="FR192">
            <v>0</v>
          </cell>
          <cell r="FS192">
            <v>0</v>
          </cell>
          <cell r="FT192">
            <v>0</v>
          </cell>
          <cell r="FU192">
            <v>0</v>
          </cell>
          <cell r="FV192">
            <v>0</v>
          </cell>
          <cell r="FW192">
            <v>0</v>
          </cell>
          <cell r="FX192">
            <v>0</v>
          </cell>
          <cell r="FY192">
            <v>0</v>
          </cell>
          <cell r="GB192">
            <v>0</v>
          </cell>
          <cell r="GC192">
            <v>0</v>
          </cell>
          <cell r="GD192">
            <v>0</v>
          </cell>
          <cell r="GE192">
            <v>0</v>
          </cell>
          <cell r="GF192">
            <v>0</v>
          </cell>
          <cell r="GG192">
            <v>0</v>
          </cell>
          <cell r="GH192">
            <v>0</v>
          </cell>
          <cell r="GI192">
            <v>0</v>
          </cell>
          <cell r="GL192">
            <v>0</v>
          </cell>
          <cell r="GM192">
            <v>0</v>
          </cell>
          <cell r="GN192">
            <v>0</v>
          </cell>
          <cell r="GO192">
            <v>0</v>
          </cell>
          <cell r="GP192">
            <v>0</v>
          </cell>
          <cell r="GQ192">
            <v>0</v>
          </cell>
          <cell r="GR192">
            <v>0</v>
          </cell>
          <cell r="GS192">
            <v>0</v>
          </cell>
          <cell r="GU192" t="str">
            <v>Guacamole_ Mnfc</v>
          </cell>
        </row>
        <row r="193">
          <cell r="E193" t="str">
            <v>Houmous _Mnfc</v>
          </cell>
          <cell r="F193" t="str">
            <v>Mixez tous les ingrédients</v>
          </cell>
          <cell r="H193">
            <v>171.45</v>
          </cell>
          <cell r="I193">
            <v>7.4</v>
          </cell>
          <cell r="J193">
            <v>6.4950000000000001</v>
          </cell>
          <cell r="K193">
            <v>17.7</v>
          </cell>
          <cell r="L193" t="str">
            <v>Pois chiche cuit</v>
          </cell>
          <cell r="M193">
            <v>100</v>
          </cell>
          <cell r="N193">
            <v>131</v>
          </cell>
          <cell r="O193">
            <v>7.4</v>
          </cell>
          <cell r="P193">
            <v>2</v>
          </cell>
          <cell r="Q193">
            <v>17.7</v>
          </cell>
          <cell r="R193">
            <v>131</v>
          </cell>
          <cell r="S193">
            <v>7.4</v>
          </cell>
          <cell r="T193">
            <v>2</v>
          </cell>
          <cell r="U193">
            <v>17.7</v>
          </cell>
          <cell r="V193" t="str">
            <v>huile d’olive</v>
          </cell>
          <cell r="W193">
            <v>5</v>
          </cell>
          <cell r="X193">
            <v>40.450000000000003</v>
          </cell>
          <cell r="Y193">
            <v>0</v>
          </cell>
          <cell r="Z193">
            <v>4.4950000000000001</v>
          </cell>
          <cell r="AA193">
            <v>0</v>
          </cell>
          <cell r="AB193">
            <v>809</v>
          </cell>
          <cell r="AC193">
            <v>0</v>
          </cell>
          <cell r="AD193">
            <v>89.9</v>
          </cell>
          <cell r="AE193">
            <v>0</v>
          </cell>
          <cell r="AF193" t="str">
            <v>½ citron pressé</v>
          </cell>
          <cell r="AH193">
            <v>0</v>
          </cell>
          <cell r="AI193">
            <v>0</v>
          </cell>
          <cell r="AJ193">
            <v>0</v>
          </cell>
          <cell r="AK193">
            <v>0</v>
          </cell>
          <cell r="AL193">
            <v>0</v>
          </cell>
          <cell r="AM193">
            <v>0</v>
          </cell>
          <cell r="AN193">
            <v>0</v>
          </cell>
          <cell r="AO193">
            <v>0</v>
          </cell>
          <cell r="AP193" t="str">
            <v xml:space="preserve">1 gousse d’ail hachée </v>
          </cell>
          <cell r="AR193">
            <v>0</v>
          </cell>
          <cell r="AS193">
            <v>0</v>
          </cell>
          <cell r="AT193">
            <v>0</v>
          </cell>
          <cell r="AU193">
            <v>0</v>
          </cell>
          <cell r="AV193">
            <v>0</v>
          </cell>
          <cell r="AW193">
            <v>0</v>
          </cell>
          <cell r="AX193">
            <v>0</v>
          </cell>
          <cell r="AY193">
            <v>0</v>
          </cell>
          <cell r="AZ193" t="str">
            <v>sel et poivre</v>
          </cell>
          <cell r="BB193">
            <v>0</v>
          </cell>
          <cell r="BC193">
            <v>0</v>
          </cell>
          <cell r="BD193">
            <v>0</v>
          </cell>
          <cell r="BE193">
            <v>0</v>
          </cell>
          <cell r="BF193">
            <v>0</v>
          </cell>
          <cell r="BG193">
            <v>0</v>
          </cell>
          <cell r="BH193">
            <v>0</v>
          </cell>
          <cell r="BI193">
            <v>0</v>
          </cell>
          <cell r="BJ193" t="str">
            <v>cumin</v>
          </cell>
          <cell r="BL193">
            <v>0</v>
          </cell>
          <cell r="BM193">
            <v>0</v>
          </cell>
          <cell r="BN193">
            <v>0</v>
          </cell>
          <cell r="BO193">
            <v>0</v>
          </cell>
          <cell r="BP193">
            <v>0</v>
          </cell>
          <cell r="BQ193">
            <v>0</v>
          </cell>
          <cell r="BR193">
            <v>0</v>
          </cell>
          <cell r="BS193">
            <v>0</v>
          </cell>
          <cell r="BV193">
            <v>0</v>
          </cell>
          <cell r="BW193">
            <v>0</v>
          </cell>
          <cell r="BX193">
            <v>0</v>
          </cell>
          <cell r="BY193">
            <v>0</v>
          </cell>
          <cell r="BZ193">
            <v>0</v>
          </cell>
          <cell r="CA193">
            <v>0</v>
          </cell>
          <cell r="CB193">
            <v>0</v>
          </cell>
          <cell r="CC193">
            <v>0</v>
          </cell>
          <cell r="CF193">
            <v>0</v>
          </cell>
          <cell r="CG193">
            <v>0</v>
          </cell>
          <cell r="CH193">
            <v>0</v>
          </cell>
          <cell r="CI193">
            <v>0</v>
          </cell>
          <cell r="CJ193">
            <v>0</v>
          </cell>
          <cell r="CK193">
            <v>0</v>
          </cell>
          <cell r="CL193">
            <v>0</v>
          </cell>
          <cell r="CM193">
            <v>0</v>
          </cell>
          <cell r="CP193">
            <v>0</v>
          </cell>
          <cell r="CQ193">
            <v>0</v>
          </cell>
          <cell r="CR193">
            <v>0</v>
          </cell>
          <cell r="CS193">
            <v>0</v>
          </cell>
          <cell r="CT193">
            <v>0</v>
          </cell>
          <cell r="CU193">
            <v>0</v>
          </cell>
          <cell r="CV193">
            <v>0</v>
          </cell>
          <cell r="CW193">
            <v>0</v>
          </cell>
          <cell r="CZ193">
            <v>0</v>
          </cell>
          <cell r="DA193">
            <v>0</v>
          </cell>
          <cell r="DB193">
            <v>0</v>
          </cell>
          <cell r="DC193">
            <v>0</v>
          </cell>
          <cell r="DD193">
            <v>0</v>
          </cell>
          <cell r="DE193">
            <v>0</v>
          </cell>
          <cell r="DF193">
            <v>0</v>
          </cell>
          <cell r="DG193">
            <v>0</v>
          </cell>
          <cell r="DJ193">
            <v>0</v>
          </cell>
          <cell r="DK193">
            <v>0</v>
          </cell>
          <cell r="DL193">
            <v>0</v>
          </cell>
          <cell r="DM193">
            <v>0</v>
          </cell>
          <cell r="DN193">
            <v>0</v>
          </cell>
          <cell r="DO193">
            <v>0</v>
          </cell>
          <cell r="DP193">
            <v>0</v>
          </cell>
          <cell r="DQ193">
            <v>0</v>
          </cell>
          <cell r="DT193">
            <v>0</v>
          </cell>
          <cell r="DU193">
            <v>0</v>
          </cell>
          <cell r="DV193">
            <v>0</v>
          </cell>
          <cell r="DW193">
            <v>0</v>
          </cell>
          <cell r="DX193">
            <v>0</v>
          </cell>
          <cell r="DY193">
            <v>0</v>
          </cell>
          <cell r="DZ193">
            <v>0</v>
          </cell>
          <cell r="EA193">
            <v>0</v>
          </cell>
          <cell r="ED193">
            <v>0</v>
          </cell>
          <cell r="EE193">
            <v>0</v>
          </cell>
          <cell r="EF193">
            <v>0</v>
          </cell>
          <cell r="EG193">
            <v>0</v>
          </cell>
          <cell r="EH193">
            <v>0</v>
          </cell>
          <cell r="EI193">
            <v>0</v>
          </cell>
          <cell r="EJ193">
            <v>0</v>
          </cell>
          <cell r="EK193">
            <v>0</v>
          </cell>
          <cell r="EN193">
            <v>0</v>
          </cell>
          <cell r="EO193">
            <v>0</v>
          </cell>
          <cell r="EP193">
            <v>0</v>
          </cell>
          <cell r="EQ193">
            <v>0</v>
          </cell>
          <cell r="ER193">
            <v>0</v>
          </cell>
          <cell r="ES193">
            <v>0</v>
          </cell>
          <cell r="ET193">
            <v>0</v>
          </cell>
          <cell r="EU193">
            <v>0</v>
          </cell>
          <cell r="EX193">
            <v>0</v>
          </cell>
          <cell r="EY193">
            <v>0</v>
          </cell>
          <cell r="EZ193">
            <v>0</v>
          </cell>
          <cell r="FA193">
            <v>0</v>
          </cell>
          <cell r="FB193">
            <v>0</v>
          </cell>
          <cell r="FC193">
            <v>0</v>
          </cell>
          <cell r="FD193">
            <v>0</v>
          </cell>
          <cell r="FE193">
            <v>0</v>
          </cell>
          <cell r="FH193">
            <v>0</v>
          </cell>
          <cell r="FI193">
            <v>0</v>
          </cell>
          <cell r="FJ193">
            <v>0</v>
          </cell>
          <cell r="FK193">
            <v>0</v>
          </cell>
          <cell r="FL193">
            <v>0</v>
          </cell>
          <cell r="FM193">
            <v>0</v>
          </cell>
          <cell r="FN193">
            <v>0</v>
          </cell>
          <cell r="FO193">
            <v>0</v>
          </cell>
          <cell r="FR193">
            <v>0</v>
          </cell>
          <cell r="FS193">
            <v>0</v>
          </cell>
          <cell r="FT193">
            <v>0</v>
          </cell>
          <cell r="FU193">
            <v>0</v>
          </cell>
          <cell r="FV193">
            <v>0</v>
          </cell>
          <cell r="FW193">
            <v>0</v>
          </cell>
          <cell r="FX193">
            <v>0</v>
          </cell>
          <cell r="FY193">
            <v>0</v>
          </cell>
          <cell r="GB193">
            <v>0</v>
          </cell>
          <cell r="GC193">
            <v>0</v>
          </cell>
          <cell r="GD193">
            <v>0</v>
          </cell>
          <cell r="GE193">
            <v>0</v>
          </cell>
          <cell r="GF193">
            <v>0</v>
          </cell>
          <cell r="GG193">
            <v>0</v>
          </cell>
          <cell r="GH193">
            <v>0</v>
          </cell>
          <cell r="GI193">
            <v>0</v>
          </cell>
          <cell r="GL193">
            <v>0</v>
          </cell>
          <cell r="GM193">
            <v>0</v>
          </cell>
          <cell r="GN193">
            <v>0</v>
          </cell>
          <cell r="GO193">
            <v>0</v>
          </cell>
          <cell r="GP193">
            <v>0</v>
          </cell>
          <cell r="GQ193">
            <v>0</v>
          </cell>
          <cell r="GR193">
            <v>0</v>
          </cell>
          <cell r="GS193">
            <v>0</v>
          </cell>
          <cell r="GU193" t="str">
            <v>Houmous _Mnfc</v>
          </cell>
        </row>
        <row r="194">
          <cell r="E194" t="str">
            <v>Houmous Crudités</v>
          </cell>
          <cell r="F194" t="str">
            <v>Coupez vos carottes et concombres en longueur en forme de stick
Trempez vos crudités dans votre houmous* maison accompagné d’une salade verte, tomates cerises, l’huile d’olive et vinaigre balsamique</v>
          </cell>
          <cell r="G194" t="str">
            <v>* Voir recette spécifique</v>
          </cell>
          <cell r="H194">
            <v>211.67500000000001</v>
          </cell>
          <cell r="I194">
            <v>6.75</v>
          </cell>
          <cell r="J194">
            <v>8.4924999999999997</v>
          </cell>
          <cell r="K194">
            <v>22.45</v>
          </cell>
          <cell r="L194" t="str">
            <v>carotte</v>
          </cell>
          <cell r="M194">
            <v>150</v>
          </cell>
          <cell r="N194">
            <v>57</v>
          </cell>
          <cell r="O194">
            <v>1.2</v>
          </cell>
          <cell r="P194">
            <v>0.45</v>
          </cell>
          <cell r="Q194">
            <v>9.9</v>
          </cell>
          <cell r="R194">
            <v>38</v>
          </cell>
          <cell r="S194">
            <v>0.8</v>
          </cell>
          <cell r="T194">
            <v>0.3</v>
          </cell>
          <cell r="U194">
            <v>6.6</v>
          </cell>
          <cell r="X194">
            <v>0</v>
          </cell>
          <cell r="Y194">
            <v>0</v>
          </cell>
          <cell r="Z194">
            <v>0</v>
          </cell>
          <cell r="AA194">
            <v>0</v>
          </cell>
          <cell r="AB194">
            <v>0</v>
          </cell>
          <cell r="AC194">
            <v>0</v>
          </cell>
          <cell r="AD194">
            <v>0</v>
          </cell>
          <cell r="AE194">
            <v>0</v>
          </cell>
          <cell r="AF194" t="str">
            <v>concombre</v>
          </cell>
          <cell r="AG194">
            <v>150</v>
          </cell>
          <cell r="AH194">
            <v>19.5</v>
          </cell>
          <cell r="AI194">
            <v>1.05</v>
          </cell>
          <cell r="AJ194">
            <v>0.15</v>
          </cell>
          <cell r="AK194">
            <v>3</v>
          </cell>
          <cell r="AL194">
            <v>13</v>
          </cell>
          <cell r="AM194">
            <v>0.7</v>
          </cell>
          <cell r="AN194">
            <v>0.1</v>
          </cell>
          <cell r="AO194">
            <v>2</v>
          </cell>
          <cell r="AP194" t="str">
            <v>Houmous _MNFC</v>
          </cell>
          <cell r="AQ194">
            <v>50</v>
          </cell>
          <cell r="AR194">
            <v>85.724999999999994</v>
          </cell>
          <cell r="AS194">
            <v>3.7</v>
          </cell>
          <cell r="AT194">
            <v>3.2475000000000001</v>
          </cell>
          <cell r="AU194">
            <v>8.85</v>
          </cell>
          <cell r="AV194">
            <v>171.45</v>
          </cell>
          <cell r="AW194">
            <v>7.4</v>
          </cell>
          <cell r="AX194">
            <v>6.4950000000000001</v>
          </cell>
          <cell r="AY194">
            <v>17.7</v>
          </cell>
          <cell r="AZ194" t="str">
            <v>tomates cerises </v>
          </cell>
          <cell r="BA194">
            <v>100</v>
          </cell>
          <cell r="BB194">
            <v>0</v>
          </cell>
          <cell r="BC194">
            <v>0</v>
          </cell>
          <cell r="BD194">
            <v>0</v>
          </cell>
          <cell r="BE194">
            <v>0</v>
          </cell>
          <cell r="BF194">
            <v>0</v>
          </cell>
          <cell r="BG194">
            <v>0</v>
          </cell>
          <cell r="BH194">
            <v>0</v>
          </cell>
          <cell r="BI194">
            <v>0</v>
          </cell>
          <cell r="BJ194" t="str">
            <v>Salade verte</v>
          </cell>
          <cell r="BK194">
            <v>50</v>
          </cell>
          <cell r="BL194">
            <v>9</v>
          </cell>
          <cell r="BM194">
            <v>0.8</v>
          </cell>
          <cell r="BN194">
            <v>0.15</v>
          </cell>
          <cell r="BO194">
            <v>0.7</v>
          </cell>
          <cell r="BP194">
            <v>18</v>
          </cell>
          <cell r="BQ194">
            <v>1.6</v>
          </cell>
          <cell r="BR194">
            <v>0.3</v>
          </cell>
          <cell r="BS194">
            <v>1.4</v>
          </cell>
          <cell r="BT194" t="str">
            <v xml:space="preserve">Vinaigre balsamique </v>
          </cell>
          <cell r="BV194">
            <v>0</v>
          </cell>
          <cell r="BW194">
            <v>0</v>
          </cell>
          <cell r="BX194">
            <v>0</v>
          </cell>
          <cell r="BY194">
            <v>0</v>
          </cell>
          <cell r="BZ194">
            <v>0</v>
          </cell>
          <cell r="CA194">
            <v>0</v>
          </cell>
          <cell r="CB194">
            <v>0</v>
          </cell>
          <cell r="CC194">
            <v>0</v>
          </cell>
          <cell r="CD194" t="str">
            <v>huile d’olive</v>
          </cell>
          <cell r="CE194">
            <v>5</v>
          </cell>
          <cell r="CF194">
            <v>40.450000000000003</v>
          </cell>
          <cell r="CG194">
            <v>0</v>
          </cell>
          <cell r="CH194">
            <v>4.4950000000000001</v>
          </cell>
          <cell r="CI194">
            <v>0</v>
          </cell>
          <cell r="CJ194">
            <v>809</v>
          </cell>
          <cell r="CK194">
            <v>0</v>
          </cell>
          <cell r="CL194">
            <v>89.9</v>
          </cell>
          <cell r="CM194">
            <v>0</v>
          </cell>
          <cell r="CP194">
            <v>0</v>
          </cell>
          <cell r="CQ194">
            <v>0</v>
          </cell>
          <cell r="CR194">
            <v>0</v>
          </cell>
          <cell r="CS194">
            <v>0</v>
          </cell>
          <cell r="CT194">
            <v>0</v>
          </cell>
          <cell r="CU194">
            <v>0</v>
          </cell>
          <cell r="CV194">
            <v>0</v>
          </cell>
          <cell r="CW194">
            <v>0</v>
          </cell>
          <cell r="CZ194">
            <v>0</v>
          </cell>
          <cell r="DA194">
            <v>0</v>
          </cell>
          <cell r="DB194">
            <v>0</v>
          </cell>
          <cell r="DC194">
            <v>0</v>
          </cell>
          <cell r="DD194">
            <v>0</v>
          </cell>
          <cell r="DE194">
            <v>0</v>
          </cell>
          <cell r="DF194">
            <v>0</v>
          </cell>
          <cell r="DG194">
            <v>0</v>
          </cell>
          <cell r="DJ194">
            <v>0</v>
          </cell>
          <cell r="DK194">
            <v>0</v>
          </cell>
          <cell r="DL194">
            <v>0</v>
          </cell>
          <cell r="DM194">
            <v>0</v>
          </cell>
          <cell r="DN194">
            <v>0</v>
          </cell>
          <cell r="DO194">
            <v>0</v>
          </cell>
          <cell r="DP194">
            <v>0</v>
          </cell>
          <cell r="DQ194">
            <v>0</v>
          </cell>
          <cell r="DT194">
            <v>0</v>
          </cell>
          <cell r="DU194">
            <v>0</v>
          </cell>
          <cell r="DV194">
            <v>0</v>
          </cell>
          <cell r="DW194">
            <v>0</v>
          </cell>
          <cell r="DX194">
            <v>0</v>
          </cell>
          <cell r="DY194">
            <v>0</v>
          </cell>
          <cell r="DZ194">
            <v>0</v>
          </cell>
          <cell r="EA194">
            <v>0</v>
          </cell>
          <cell r="ED194">
            <v>0</v>
          </cell>
          <cell r="EE194">
            <v>0</v>
          </cell>
          <cell r="EF194">
            <v>0</v>
          </cell>
          <cell r="EG194">
            <v>0</v>
          </cell>
          <cell r="EH194">
            <v>0</v>
          </cell>
          <cell r="EI194">
            <v>0</v>
          </cell>
          <cell r="EJ194">
            <v>0</v>
          </cell>
          <cell r="EK194">
            <v>0</v>
          </cell>
          <cell r="EN194">
            <v>0</v>
          </cell>
          <cell r="EO194">
            <v>0</v>
          </cell>
          <cell r="EP194">
            <v>0</v>
          </cell>
          <cell r="EQ194">
            <v>0</v>
          </cell>
          <cell r="ER194">
            <v>0</v>
          </cell>
          <cell r="ES194">
            <v>0</v>
          </cell>
          <cell r="ET194">
            <v>0</v>
          </cell>
          <cell r="EU194">
            <v>0</v>
          </cell>
          <cell r="EX194">
            <v>0</v>
          </cell>
          <cell r="EY194">
            <v>0</v>
          </cell>
          <cell r="EZ194">
            <v>0</v>
          </cell>
          <cell r="FA194">
            <v>0</v>
          </cell>
          <cell r="FB194">
            <v>0</v>
          </cell>
          <cell r="FC194">
            <v>0</v>
          </cell>
          <cell r="FD194">
            <v>0</v>
          </cell>
          <cell r="FE194">
            <v>0</v>
          </cell>
          <cell r="FH194">
            <v>0</v>
          </cell>
          <cell r="FI194">
            <v>0</v>
          </cell>
          <cell r="FJ194">
            <v>0</v>
          </cell>
          <cell r="FK194">
            <v>0</v>
          </cell>
          <cell r="FL194">
            <v>0</v>
          </cell>
          <cell r="FM194">
            <v>0</v>
          </cell>
          <cell r="FN194">
            <v>0</v>
          </cell>
          <cell r="FO194">
            <v>0</v>
          </cell>
          <cell r="FR194">
            <v>0</v>
          </cell>
          <cell r="FS194">
            <v>0</v>
          </cell>
          <cell r="FT194">
            <v>0</v>
          </cell>
          <cell r="FU194">
            <v>0</v>
          </cell>
          <cell r="FV194">
            <v>0</v>
          </cell>
          <cell r="FW194">
            <v>0</v>
          </cell>
          <cell r="FX194">
            <v>0</v>
          </cell>
          <cell r="FY194">
            <v>0</v>
          </cell>
          <cell r="GB194">
            <v>0</v>
          </cell>
          <cell r="GC194">
            <v>0</v>
          </cell>
          <cell r="GD194">
            <v>0</v>
          </cell>
          <cell r="GE194">
            <v>0</v>
          </cell>
          <cell r="GF194">
            <v>0</v>
          </cell>
          <cell r="GG194">
            <v>0</v>
          </cell>
          <cell r="GH194">
            <v>0</v>
          </cell>
          <cell r="GI194">
            <v>0</v>
          </cell>
          <cell r="GL194">
            <v>0</v>
          </cell>
          <cell r="GM194">
            <v>0</v>
          </cell>
          <cell r="GN194">
            <v>0</v>
          </cell>
          <cell r="GO194">
            <v>0</v>
          </cell>
          <cell r="GP194">
            <v>0</v>
          </cell>
          <cell r="GQ194">
            <v>0</v>
          </cell>
          <cell r="GR194">
            <v>0</v>
          </cell>
          <cell r="GS194">
            <v>0</v>
          </cell>
          <cell r="GU194" t="str">
            <v>Houmous Crudités</v>
          </cell>
        </row>
        <row r="195">
          <cell r="E195" t="str">
            <v>Insalata Caprese</v>
          </cell>
          <cell r="F195" t="str">
            <v xml:space="preserve">Dresser les tomates avec la mozzarella et la roquette. 
Arroser d’un filet de jus de citron, saler, poivrer. 
Mixer le basilic avec l'huile, incorporer le parmesan et le zeste de citron réservé, saler. 
Répartir le pesto sur la salade, servir le pain à part. </v>
          </cell>
          <cell r="H195">
            <v>686.67</v>
          </cell>
          <cell r="I195">
            <v>40.283000000000001</v>
          </cell>
          <cell r="J195">
            <v>47.289000000000001</v>
          </cell>
          <cell r="K195">
            <v>12.404</v>
          </cell>
          <cell r="L195" t="str">
            <v>Tomate</v>
          </cell>
          <cell r="M195">
            <v>200</v>
          </cell>
          <cell r="N195">
            <v>42</v>
          </cell>
          <cell r="O195">
            <v>1.6</v>
          </cell>
          <cell r="P195">
            <v>0.6</v>
          </cell>
          <cell r="Q195">
            <v>6.4</v>
          </cell>
          <cell r="R195">
            <v>21</v>
          </cell>
          <cell r="S195">
            <v>0.8</v>
          </cell>
          <cell r="T195">
            <v>0.3</v>
          </cell>
          <cell r="U195">
            <v>3.2</v>
          </cell>
          <cell r="V195" t="str">
            <v>Mozzarella</v>
          </cell>
          <cell r="W195">
            <v>125</v>
          </cell>
          <cell r="X195">
            <v>316.25</v>
          </cell>
          <cell r="Y195">
            <v>23.375</v>
          </cell>
          <cell r="Z195">
            <v>24.375</v>
          </cell>
          <cell r="AA195">
            <v>0.875</v>
          </cell>
          <cell r="AB195">
            <v>253</v>
          </cell>
          <cell r="AC195">
            <v>18.7</v>
          </cell>
          <cell r="AD195">
            <v>19.5</v>
          </cell>
          <cell r="AE195">
            <v>0.7</v>
          </cell>
          <cell r="AF195" t="str">
            <v>Roquette</v>
          </cell>
          <cell r="AG195">
            <v>100</v>
          </cell>
          <cell r="AH195">
            <v>28</v>
          </cell>
          <cell r="AI195">
            <v>2.6</v>
          </cell>
          <cell r="AJ195">
            <v>0.7</v>
          </cell>
          <cell r="AK195">
            <v>2.1</v>
          </cell>
          <cell r="AL195">
            <v>28</v>
          </cell>
          <cell r="AM195">
            <v>2.6</v>
          </cell>
          <cell r="AN195">
            <v>0.7</v>
          </cell>
          <cell r="AO195">
            <v>2.1</v>
          </cell>
          <cell r="AP195" t="str">
            <v>Citron</v>
          </cell>
          <cell r="AQ195">
            <v>1</v>
          </cell>
          <cell r="AR195">
            <v>0.22</v>
          </cell>
          <cell r="AS195">
            <v>8.0000000000000002E-3</v>
          </cell>
          <cell r="AT195">
            <v>4.0000000000000001E-3</v>
          </cell>
          <cell r="AU195">
            <v>2.8999999999999998E-2</v>
          </cell>
          <cell r="AV195">
            <v>22</v>
          </cell>
          <cell r="AW195">
            <v>0.8</v>
          </cell>
          <cell r="AX195">
            <v>0.4</v>
          </cell>
          <cell r="AY195">
            <v>2.9</v>
          </cell>
          <cell r="AZ195" t="str">
            <v xml:space="preserve">Sel </v>
          </cell>
          <cell r="BB195">
            <v>0</v>
          </cell>
          <cell r="BC195">
            <v>0</v>
          </cell>
          <cell r="BD195">
            <v>0</v>
          </cell>
          <cell r="BE195">
            <v>0</v>
          </cell>
          <cell r="BF195">
            <v>0</v>
          </cell>
          <cell r="BG195">
            <v>0</v>
          </cell>
          <cell r="BH195">
            <v>0</v>
          </cell>
          <cell r="BI195">
            <v>0</v>
          </cell>
          <cell r="BJ195" t="str">
            <v xml:space="preserve">Poivre </v>
          </cell>
          <cell r="BL195">
            <v>0</v>
          </cell>
          <cell r="BM195">
            <v>0</v>
          </cell>
          <cell r="BN195">
            <v>0</v>
          </cell>
          <cell r="BO195">
            <v>0</v>
          </cell>
          <cell r="BP195">
            <v>0</v>
          </cell>
          <cell r="BQ195">
            <v>0</v>
          </cell>
          <cell r="BR195">
            <v>0</v>
          </cell>
          <cell r="BS195">
            <v>0</v>
          </cell>
          <cell r="BT195" t="str">
            <v>Basilic</v>
          </cell>
          <cell r="BV195">
            <v>0</v>
          </cell>
          <cell r="BW195">
            <v>0</v>
          </cell>
          <cell r="BX195">
            <v>0</v>
          </cell>
          <cell r="BY195">
            <v>0</v>
          </cell>
          <cell r="BZ195">
            <v>0</v>
          </cell>
          <cell r="CA195">
            <v>0</v>
          </cell>
          <cell r="CB195">
            <v>0</v>
          </cell>
          <cell r="CC195">
            <v>0</v>
          </cell>
          <cell r="CD195" t="str">
            <v>Huile D'Olive</v>
          </cell>
          <cell r="CE195">
            <v>10</v>
          </cell>
          <cell r="CF195">
            <v>80.900000000000006</v>
          </cell>
          <cell r="CG195">
            <v>0</v>
          </cell>
          <cell r="CH195">
            <v>8.99</v>
          </cell>
          <cell r="CI195">
            <v>0</v>
          </cell>
          <cell r="CJ195">
            <v>809</v>
          </cell>
          <cell r="CK195">
            <v>0</v>
          </cell>
          <cell r="CL195">
            <v>89.9</v>
          </cell>
          <cell r="CM195">
            <v>0</v>
          </cell>
          <cell r="CN195" t="str">
            <v>Parmesan Râpé</v>
          </cell>
          <cell r="CO195">
            <v>20</v>
          </cell>
          <cell r="CP195">
            <v>74.8</v>
          </cell>
          <cell r="CQ195">
            <v>7.2</v>
          </cell>
          <cell r="CR195">
            <v>5.12</v>
          </cell>
          <cell r="CS195">
            <v>0</v>
          </cell>
          <cell r="CT195">
            <v>374</v>
          </cell>
          <cell r="CU195">
            <v>36</v>
          </cell>
          <cell r="CV195">
            <v>25.6</v>
          </cell>
          <cell r="CW195">
            <v>0</v>
          </cell>
          <cell r="CX195" t="str">
            <v>Sel</v>
          </cell>
          <cell r="CZ195">
            <v>0</v>
          </cell>
          <cell r="DA195">
            <v>0</v>
          </cell>
          <cell r="DB195">
            <v>0</v>
          </cell>
          <cell r="DC195">
            <v>0</v>
          </cell>
          <cell r="DD195">
            <v>0</v>
          </cell>
          <cell r="DE195">
            <v>0</v>
          </cell>
          <cell r="DF195">
            <v>0</v>
          </cell>
          <cell r="DG195">
            <v>0</v>
          </cell>
          <cell r="DH195" t="str">
            <v>Pain protéiné</v>
          </cell>
          <cell r="DI195">
            <v>50</v>
          </cell>
          <cell r="DJ195">
            <v>144.5</v>
          </cell>
          <cell r="DK195">
            <v>5.5</v>
          </cell>
          <cell r="DL195">
            <v>7.5</v>
          </cell>
          <cell r="DM195">
            <v>3</v>
          </cell>
          <cell r="DN195">
            <v>289</v>
          </cell>
          <cell r="DO195">
            <v>11</v>
          </cell>
          <cell r="DP195">
            <v>15</v>
          </cell>
          <cell r="DQ195">
            <v>6</v>
          </cell>
          <cell r="DR195" t="str">
            <v/>
          </cell>
          <cell r="DT195">
            <v>0</v>
          </cell>
          <cell r="DU195">
            <v>0</v>
          </cell>
          <cell r="DV195">
            <v>0</v>
          </cell>
          <cell r="DW195">
            <v>0</v>
          </cell>
          <cell r="DX195">
            <v>0</v>
          </cell>
          <cell r="DY195">
            <v>0</v>
          </cell>
          <cell r="DZ195">
            <v>0</v>
          </cell>
          <cell r="EA195">
            <v>0</v>
          </cell>
          <cell r="EB195" t="str">
            <v/>
          </cell>
          <cell r="ED195">
            <v>0</v>
          </cell>
          <cell r="EE195">
            <v>0</v>
          </cell>
          <cell r="EF195">
            <v>0</v>
          </cell>
          <cell r="EG195">
            <v>0</v>
          </cell>
          <cell r="EH195">
            <v>0</v>
          </cell>
          <cell r="EI195">
            <v>0</v>
          </cell>
          <cell r="EJ195">
            <v>0</v>
          </cell>
          <cell r="EK195">
            <v>0</v>
          </cell>
          <cell r="EL195" t="str">
            <v/>
          </cell>
          <cell r="EN195">
            <v>0</v>
          </cell>
          <cell r="EO195">
            <v>0</v>
          </cell>
          <cell r="EP195">
            <v>0</v>
          </cell>
          <cell r="EQ195">
            <v>0</v>
          </cell>
          <cell r="ER195">
            <v>0</v>
          </cell>
          <cell r="ES195">
            <v>0</v>
          </cell>
          <cell r="ET195">
            <v>0</v>
          </cell>
          <cell r="EU195">
            <v>0</v>
          </cell>
          <cell r="EV195" t="str">
            <v/>
          </cell>
          <cell r="EX195">
            <v>0</v>
          </cell>
          <cell r="EY195">
            <v>0</v>
          </cell>
          <cell r="EZ195">
            <v>0</v>
          </cell>
          <cell r="FA195">
            <v>0</v>
          </cell>
          <cell r="FB195">
            <v>0</v>
          </cell>
          <cell r="FC195">
            <v>0</v>
          </cell>
          <cell r="FD195">
            <v>0</v>
          </cell>
          <cell r="FE195">
            <v>0</v>
          </cell>
          <cell r="FF195" t="str">
            <v/>
          </cell>
          <cell r="FH195">
            <v>0</v>
          </cell>
          <cell r="FI195">
            <v>0</v>
          </cell>
          <cell r="FJ195">
            <v>0</v>
          </cell>
          <cell r="FK195">
            <v>0</v>
          </cell>
          <cell r="FL195">
            <v>0</v>
          </cell>
          <cell r="FM195">
            <v>0</v>
          </cell>
          <cell r="FN195">
            <v>0</v>
          </cell>
          <cell r="FO195">
            <v>0</v>
          </cell>
          <cell r="FR195">
            <v>0</v>
          </cell>
          <cell r="FS195">
            <v>0</v>
          </cell>
          <cell r="FT195">
            <v>0</v>
          </cell>
          <cell r="FU195">
            <v>0</v>
          </cell>
          <cell r="FV195">
            <v>0</v>
          </cell>
          <cell r="FW195">
            <v>0</v>
          </cell>
          <cell r="FX195">
            <v>0</v>
          </cell>
          <cell r="FY195">
            <v>0</v>
          </cell>
          <cell r="GB195">
            <v>0</v>
          </cell>
          <cell r="GC195">
            <v>0</v>
          </cell>
          <cell r="GD195">
            <v>0</v>
          </cell>
          <cell r="GE195">
            <v>0</v>
          </cell>
          <cell r="GF195">
            <v>0</v>
          </cell>
          <cell r="GG195">
            <v>0</v>
          </cell>
          <cell r="GH195">
            <v>0</v>
          </cell>
          <cell r="GI195">
            <v>0</v>
          </cell>
          <cell r="GL195">
            <v>0</v>
          </cell>
          <cell r="GM195">
            <v>0</v>
          </cell>
          <cell r="GN195">
            <v>0</v>
          </cell>
          <cell r="GO195">
            <v>0</v>
          </cell>
          <cell r="GP195">
            <v>0</v>
          </cell>
          <cell r="GQ195">
            <v>0</v>
          </cell>
          <cell r="GR195">
            <v>0</v>
          </cell>
          <cell r="GS195">
            <v>0</v>
          </cell>
          <cell r="GT195" t="str">
            <v>C:\\Users\\kenou\\OneDrive\\2019_MNFC_Recettes\\Image\\tomatemozza.jpeg</v>
          </cell>
          <cell r="GU195" t="str">
            <v>Insalata Caprese</v>
          </cell>
        </row>
        <row r="196">
          <cell r="E196" t="str">
            <v>Involtini Piccanti</v>
          </cell>
          <cell r="F196" t="str">
            <v xml:space="preserve">Cuire les pommes de terre avec le romarin env. 25 min à découvert dans l'eau salée, égoutter, réservé à couvert au chaud. 
Garnir chaque escalope d'une tranche de jambon cru, répartir le gruyère dessus. Enrouler les escalopes, maintenir avec des cure-dents
Bien faire chauffer l'huile dans une poêle anti- adhésive.
Saisir les involtini sur toutes les faces env. 5 min sur feu moyen, retiré, assaisonné, réserver. 
Faire sauter les lanières de poivrons (préalablement coupé) dans la même poêle env. 2 min en remuant.
Ajouter le romarin et le bouillon, laissé mijoter env. 6 min, rectifier l'assaisonnement en sel, dressé avec les pommes de terre et les involtini.
</v>
          </cell>
          <cell r="G196" t="str">
            <v>Prendre des tranches de jambon cru</v>
          </cell>
          <cell r="H196">
            <v>471.84</v>
          </cell>
          <cell r="I196">
            <v>35.543999999999997</v>
          </cell>
          <cell r="J196">
            <v>22.838000000000001</v>
          </cell>
          <cell r="K196">
            <v>13.26</v>
          </cell>
          <cell r="L196" t="str">
            <v>Pomme de terre</v>
          </cell>
          <cell r="M196">
            <v>20</v>
          </cell>
          <cell r="N196">
            <v>15.2</v>
          </cell>
          <cell r="O196">
            <v>0.4</v>
          </cell>
          <cell r="P196">
            <v>0.02</v>
          </cell>
          <cell r="Q196">
            <v>3.12</v>
          </cell>
          <cell r="R196">
            <v>76</v>
          </cell>
          <cell r="S196">
            <v>2</v>
          </cell>
          <cell r="T196">
            <v>0.1</v>
          </cell>
          <cell r="U196">
            <v>15.6</v>
          </cell>
          <cell r="V196" t="str">
            <v xml:space="preserve">Romarin </v>
          </cell>
          <cell r="X196">
            <v>0</v>
          </cell>
          <cell r="Y196">
            <v>0</v>
          </cell>
          <cell r="Z196">
            <v>0</v>
          </cell>
          <cell r="AA196">
            <v>0</v>
          </cell>
          <cell r="AB196">
            <v>62</v>
          </cell>
          <cell r="AC196">
            <v>0.8</v>
          </cell>
          <cell r="AD196">
            <v>2.5</v>
          </cell>
          <cell r="AE196">
            <v>7.7</v>
          </cell>
          <cell r="AF196" t="str">
            <v>Escalope De Bœuf</v>
          </cell>
          <cell r="AG196">
            <v>120</v>
          </cell>
          <cell r="AH196">
            <v>225.6</v>
          </cell>
          <cell r="AI196">
            <v>24</v>
          </cell>
          <cell r="AJ196">
            <v>7.2</v>
          </cell>
          <cell r="AK196">
            <v>0</v>
          </cell>
          <cell r="AL196">
            <v>188</v>
          </cell>
          <cell r="AM196">
            <v>20</v>
          </cell>
          <cell r="AN196">
            <v>6</v>
          </cell>
          <cell r="AO196">
            <v>0</v>
          </cell>
          <cell r="AP196" t="str">
            <v>Jambon Cru</v>
          </cell>
          <cell r="AQ196">
            <v>20</v>
          </cell>
          <cell r="AR196">
            <v>45.8</v>
          </cell>
          <cell r="AS196">
            <v>6.2</v>
          </cell>
          <cell r="AT196">
            <v>2.2999999999999998</v>
          </cell>
          <cell r="AU196">
            <v>0.06</v>
          </cell>
          <cell r="AV196">
            <v>229</v>
          </cell>
          <cell r="AW196">
            <v>31</v>
          </cell>
          <cell r="AX196">
            <v>11.5</v>
          </cell>
          <cell r="AY196">
            <v>0.3</v>
          </cell>
          <cell r="AZ196" t="str">
            <v>Gruyère</v>
          </cell>
          <cell r="BA196">
            <v>10</v>
          </cell>
          <cell r="BB196">
            <v>39.9</v>
          </cell>
          <cell r="BC196">
            <v>2.7</v>
          </cell>
          <cell r="BD196">
            <v>3.2</v>
          </cell>
          <cell r="BE196">
            <v>0</v>
          </cell>
          <cell r="BF196">
            <v>399</v>
          </cell>
          <cell r="BG196">
            <v>27</v>
          </cell>
          <cell r="BH196">
            <v>32</v>
          </cell>
          <cell r="BI196">
            <v>0</v>
          </cell>
          <cell r="BJ196" t="str">
            <v>Huile D'Olive</v>
          </cell>
          <cell r="BK196">
            <v>10</v>
          </cell>
          <cell r="BL196">
            <v>80.900000000000006</v>
          </cell>
          <cell r="BM196">
            <v>0</v>
          </cell>
          <cell r="BN196">
            <v>8.99</v>
          </cell>
          <cell r="BO196">
            <v>0</v>
          </cell>
          <cell r="BP196">
            <v>809</v>
          </cell>
          <cell r="BQ196">
            <v>0</v>
          </cell>
          <cell r="BR196">
            <v>89.9</v>
          </cell>
          <cell r="BS196">
            <v>0</v>
          </cell>
          <cell r="BT196" t="str">
            <v xml:space="preserve">Sel </v>
          </cell>
          <cell r="BV196">
            <v>0</v>
          </cell>
          <cell r="BW196">
            <v>0</v>
          </cell>
          <cell r="BX196">
            <v>0</v>
          </cell>
          <cell r="BY196">
            <v>0</v>
          </cell>
          <cell r="BZ196">
            <v>0</v>
          </cell>
          <cell r="CA196">
            <v>0</v>
          </cell>
          <cell r="CB196">
            <v>0</v>
          </cell>
          <cell r="CC196">
            <v>0</v>
          </cell>
          <cell r="CD196" t="str">
            <v xml:space="preserve">Piment De Cayenne </v>
          </cell>
          <cell r="CF196">
            <v>0</v>
          </cell>
          <cell r="CG196">
            <v>0</v>
          </cell>
          <cell r="CH196">
            <v>0</v>
          </cell>
          <cell r="CI196">
            <v>0</v>
          </cell>
          <cell r="CJ196">
            <v>0</v>
          </cell>
          <cell r="CK196">
            <v>0</v>
          </cell>
          <cell r="CL196">
            <v>0</v>
          </cell>
          <cell r="CM196">
            <v>0</v>
          </cell>
          <cell r="CN196" t="str">
            <v>Poivron Rouge</v>
          </cell>
          <cell r="CO196">
            <v>120</v>
          </cell>
          <cell r="CP196">
            <v>38.4</v>
          </cell>
          <cell r="CQ196">
            <v>1.08</v>
          </cell>
          <cell r="CR196">
            <v>0.48</v>
          </cell>
          <cell r="CS196">
            <v>6.24</v>
          </cell>
          <cell r="CT196">
            <v>32</v>
          </cell>
          <cell r="CU196">
            <v>0.9</v>
          </cell>
          <cell r="CV196">
            <v>0.4</v>
          </cell>
          <cell r="CW196">
            <v>5.2</v>
          </cell>
          <cell r="CX196" t="str">
            <v>Romarin</v>
          </cell>
          <cell r="CZ196">
            <v>0</v>
          </cell>
          <cell r="DA196">
            <v>0</v>
          </cell>
          <cell r="DB196">
            <v>0</v>
          </cell>
          <cell r="DC196">
            <v>0</v>
          </cell>
          <cell r="DD196">
            <v>62</v>
          </cell>
          <cell r="DE196">
            <v>0.8</v>
          </cell>
          <cell r="DF196">
            <v>2.5</v>
          </cell>
          <cell r="DG196">
            <v>7.7</v>
          </cell>
          <cell r="DH196" t="str">
            <v>Bouillon De Légumes</v>
          </cell>
          <cell r="DI196">
            <v>12</v>
          </cell>
          <cell r="DJ196">
            <v>26.04</v>
          </cell>
          <cell r="DK196">
            <v>1.1639999999999999</v>
          </cell>
          <cell r="DL196">
            <v>0.64800000000000013</v>
          </cell>
          <cell r="DM196">
            <v>3.84</v>
          </cell>
          <cell r="DN196">
            <v>217</v>
          </cell>
          <cell r="DO196">
            <v>9.6999999999999993</v>
          </cell>
          <cell r="DP196">
            <v>5.4</v>
          </cell>
          <cell r="DQ196">
            <v>32</v>
          </cell>
          <cell r="DR196" t="str">
            <v xml:space="preserve">Sel </v>
          </cell>
          <cell r="DT196">
            <v>0</v>
          </cell>
          <cell r="DU196">
            <v>0</v>
          </cell>
          <cell r="DV196">
            <v>0</v>
          </cell>
          <cell r="DW196">
            <v>0</v>
          </cell>
          <cell r="DX196">
            <v>0</v>
          </cell>
          <cell r="DY196">
            <v>0</v>
          </cell>
          <cell r="DZ196">
            <v>0</v>
          </cell>
          <cell r="EA196">
            <v>0</v>
          </cell>
          <cell r="EB196" t="str">
            <v/>
          </cell>
          <cell r="ED196">
            <v>0</v>
          </cell>
          <cell r="EE196">
            <v>0</v>
          </cell>
          <cell r="EF196">
            <v>0</v>
          </cell>
          <cell r="EG196">
            <v>0</v>
          </cell>
          <cell r="EH196">
            <v>0</v>
          </cell>
          <cell r="EI196">
            <v>0</v>
          </cell>
          <cell r="EJ196">
            <v>0</v>
          </cell>
          <cell r="EK196">
            <v>0</v>
          </cell>
          <cell r="EL196" t="str">
            <v/>
          </cell>
          <cell r="EN196">
            <v>0</v>
          </cell>
          <cell r="EO196">
            <v>0</v>
          </cell>
          <cell r="EP196">
            <v>0</v>
          </cell>
          <cell r="EQ196">
            <v>0</v>
          </cell>
          <cell r="ER196">
            <v>0</v>
          </cell>
          <cell r="ES196">
            <v>0</v>
          </cell>
          <cell r="ET196">
            <v>0</v>
          </cell>
          <cell r="EU196">
            <v>0</v>
          </cell>
          <cell r="EV196" t="str">
            <v/>
          </cell>
          <cell r="EX196">
            <v>0</v>
          </cell>
          <cell r="EY196">
            <v>0</v>
          </cell>
          <cell r="EZ196">
            <v>0</v>
          </cell>
          <cell r="FA196">
            <v>0</v>
          </cell>
          <cell r="FB196">
            <v>0</v>
          </cell>
          <cell r="FC196">
            <v>0</v>
          </cell>
          <cell r="FD196">
            <v>0</v>
          </cell>
          <cell r="FE196">
            <v>0</v>
          </cell>
          <cell r="FF196" t="str">
            <v/>
          </cell>
          <cell r="FH196">
            <v>0</v>
          </cell>
          <cell r="FI196">
            <v>0</v>
          </cell>
          <cell r="FJ196">
            <v>0</v>
          </cell>
          <cell r="FK196">
            <v>0</v>
          </cell>
          <cell r="FL196">
            <v>0</v>
          </cell>
          <cell r="FM196">
            <v>0</v>
          </cell>
          <cell r="FN196">
            <v>0</v>
          </cell>
          <cell r="FO196">
            <v>0</v>
          </cell>
          <cell r="FR196">
            <v>0</v>
          </cell>
          <cell r="FS196">
            <v>0</v>
          </cell>
          <cell r="FT196">
            <v>0</v>
          </cell>
          <cell r="FU196">
            <v>0</v>
          </cell>
          <cell r="FV196">
            <v>0</v>
          </cell>
          <cell r="FW196">
            <v>0</v>
          </cell>
          <cell r="FX196">
            <v>0</v>
          </cell>
          <cell r="FY196">
            <v>0</v>
          </cell>
          <cell r="GB196">
            <v>0</v>
          </cell>
          <cell r="GC196">
            <v>0</v>
          </cell>
          <cell r="GD196">
            <v>0</v>
          </cell>
          <cell r="GE196">
            <v>0</v>
          </cell>
          <cell r="GF196">
            <v>0</v>
          </cell>
          <cell r="GG196">
            <v>0</v>
          </cell>
          <cell r="GH196">
            <v>0</v>
          </cell>
          <cell r="GI196">
            <v>0</v>
          </cell>
          <cell r="GL196">
            <v>0</v>
          </cell>
          <cell r="GM196">
            <v>0</v>
          </cell>
          <cell r="GN196">
            <v>0</v>
          </cell>
          <cell r="GO196">
            <v>0</v>
          </cell>
          <cell r="GP196">
            <v>0</v>
          </cell>
          <cell r="GQ196">
            <v>0</v>
          </cell>
          <cell r="GR196">
            <v>0</v>
          </cell>
          <cell r="GS196">
            <v>0</v>
          </cell>
          <cell r="GU196" t="str">
            <v>Involtini Piccanti</v>
          </cell>
        </row>
        <row r="197">
          <cell r="E197" t="str">
            <v>Jambon Aux Épinards</v>
          </cell>
          <cell r="F197" t="str">
            <v>Cuire les épinards à la crème. Epicez comme vous le souhaiter.
Dans un plat allant au four, déposez-y la moitié des épinards ; puis le jambon ; puis recouvrez le tout par l’autre moitié d’épinards.
Parsemez le tout de Gruyère râpé.
Enfournez le tout pendant une dizaine de minutes, jusqu’à ce que le Gruyère soit légèrement doré.</v>
          </cell>
          <cell r="H197">
            <v>202.6</v>
          </cell>
          <cell r="I197">
            <v>21.67</v>
          </cell>
          <cell r="J197">
            <v>9.91</v>
          </cell>
          <cell r="K197">
            <v>2.4300000000000002</v>
          </cell>
          <cell r="L197" t="str">
            <v>Épinard surgelé</v>
          </cell>
          <cell r="M197">
            <v>200</v>
          </cell>
          <cell r="N197">
            <v>46</v>
          </cell>
          <cell r="O197">
            <v>5.4</v>
          </cell>
          <cell r="P197">
            <v>0.8</v>
          </cell>
          <cell r="Q197">
            <v>1.6</v>
          </cell>
          <cell r="R197">
            <v>23</v>
          </cell>
          <cell r="S197">
            <v>2.7</v>
          </cell>
          <cell r="T197">
            <v>0.4</v>
          </cell>
          <cell r="U197">
            <v>0.8</v>
          </cell>
          <cell r="V197" t="str">
            <v>Jambon Cuit De Devant</v>
          </cell>
          <cell r="W197">
            <v>70</v>
          </cell>
          <cell r="X197">
            <v>74.2</v>
          </cell>
          <cell r="Y197">
            <v>13.02</v>
          </cell>
          <cell r="Z197">
            <v>2.31</v>
          </cell>
          <cell r="AA197">
            <v>0.28000000000000003</v>
          </cell>
          <cell r="AB197">
            <v>106</v>
          </cell>
          <cell r="AC197">
            <v>18.600000000000001</v>
          </cell>
          <cell r="AD197">
            <v>3.3</v>
          </cell>
          <cell r="AE197">
            <v>0.4</v>
          </cell>
          <cell r="AF197" t="str">
            <v>Gruyère</v>
          </cell>
          <cell r="AG197">
            <v>10</v>
          </cell>
          <cell r="AH197">
            <v>39.9</v>
          </cell>
          <cell r="AI197">
            <v>2.7</v>
          </cell>
          <cell r="AJ197">
            <v>3.2</v>
          </cell>
          <cell r="AK197">
            <v>0</v>
          </cell>
          <cell r="AL197">
            <v>399</v>
          </cell>
          <cell r="AM197">
            <v>27</v>
          </cell>
          <cell r="AN197">
            <v>32</v>
          </cell>
          <cell r="AO197">
            <v>0</v>
          </cell>
          <cell r="AP197" t="str">
            <v>crème Rama 7%</v>
          </cell>
          <cell r="AQ197">
            <v>50</v>
          </cell>
          <cell r="AR197">
            <v>42.5</v>
          </cell>
          <cell r="AS197">
            <v>0.55000000000000004</v>
          </cell>
          <cell r="AT197">
            <v>3.6</v>
          </cell>
          <cell r="AU197">
            <v>0.55000000000000004</v>
          </cell>
          <cell r="AV197">
            <v>85</v>
          </cell>
          <cell r="AW197">
            <v>1.1000000000000001</v>
          </cell>
          <cell r="AX197">
            <v>7.2</v>
          </cell>
          <cell r="AY197">
            <v>1.1000000000000001</v>
          </cell>
          <cell r="AZ197" t="str">
            <v/>
          </cell>
          <cell r="BB197">
            <v>0</v>
          </cell>
          <cell r="BC197">
            <v>0</v>
          </cell>
          <cell r="BD197">
            <v>0</v>
          </cell>
          <cell r="BE197">
            <v>0</v>
          </cell>
          <cell r="BF197">
            <v>0</v>
          </cell>
          <cell r="BG197">
            <v>0</v>
          </cell>
          <cell r="BH197">
            <v>0</v>
          </cell>
          <cell r="BI197">
            <v>0</v>
          </cell>
          <cell r="BJ197" t="str">
            <v/>
          </cell>
          <cell r="BL197">
            <v>0</v>
          </cell>
          <cell r="BM197">
            <v>0</v>
          </cell>
          <cell r="BN197">
            <v>0</v>
          </cell>
          <cell r="BO197">
            <v>0</v>
          </cell>
          <cell r="BP197">
            <v>0</v>
          </cell>
          <cell r="BQ197">
            <v>0</v>
          </cell>
          <cell r="BR197">
            <v>0</v>
          </cell>
          <cell r="BS197">
            <v>0</v>
          </cell>
          <cell r="BT197" t="str">
            <v/>
          </cell>
          <cell r="BV197">
            <v>0</v>
          </cell>
          <cell r="BW197">
            <v>0</v>
          </cell>
          <cell r="BX197">
            <v>0</v>
          </cell>
          <cell r="BY197">
            <v>0</v>
          </cell>
          <cell r="BZ197">
            <v>0</v>
          </cell>
          <cell r="CA197">
            <v>0</v>
          </cell>
          <cell r="CB197">
            <v>0</v>
          </cell>
          <cell r="CC197">
            <v>0</v>
          </cell>
          <cell r="CD197" t="str">
            <v/>
          </cell>
          <cell r="CF197">
            <v>0</v>
          </cell>
          <cell r="CG197">
            <v>0</v>
          </cell>
          <cell r="CH197">
            <v>0</v>
          </cell>
          <cell r="CI197">
            <v>0</v>
          </cell>
          <cell r="CJ197">
            <v>0</v>
          </cell>
          <cell r="CK197">
            <v>0</v>
          </cell>
          <cell r="CL197">
            <v>0</v>
          </cell>
          <cell r="CM197">
            <v>0</v>
          </cell>
          <cell r="CN197" t="str">
            <v/>
          </cell>
          <cell r="CP197">
            <v>0</v>
          </cell>
          <cell r="CQ197">
            <v>0</v>
          </cell>
          <cell r="CR197">
            <v>0</v>
          </cell>
          <cell r="CS197">
            <v>0</v>
          </cell>
          <cell r="CT197">
            <v>0</v>
          </cell>
          <cell r="CU197">
            <v>0</v>
          </cell>
          <cell r="CV197">
            <v>0</v>
          </cell>
          <cell r="CW197">
            <v>0</v>
          </cell>
          <cell r="CX197" t="str">
            <v/>
          </cell>
          <cell r="CZ197">
            <v>0</v>
          </cell>
          <cell r="DA197">
            <v>0</v>
          </cell>
          <cell r="DB197">
            <v>0</v>
          </cell>
          <cell r="DC197">
            <v>0</v>
          </cell>
          <cell r="DD197">
            <v>0</v>
          </cell>
          <cell r="DE197">
            <v>0</v>
          </cell>
          <cell r="DF197">
            <v>0</v>
          </cell>
          <cell r="DG197">
            <v>0</v>
          </cell>
          <cell r="DH197" t="str">
            <v/>
          </cell>
          <cell r="DJ197">
            <v>0</v>
          </cell>
          <cell r="DK197">
            <v>0</v>
          </cell>
          <cell r="DL197">
            <v>0</v>
          </cell>
          <cell r="DM197">
            <v>0</v>
          </cell>
          <cell r="DN197">
            <v>0</v>
          </cell>
          <cell r="DO197">
            <v>0</v>
          </cell>
          <cell r="DP197">
            <v>0</v>
          </cell>
          <cell r="DQ197">
            <v>0</v>
          </cell>
          <cell r="DR197" t="str">
            <v/>
          </cell>
          <cell r="DT197">
            <v>0</v>
          </cell>
          <cell r="DU197">
            <v>0</v>
          </cell>
          <cell r="DV197">
            <v>0</v>
          </cell>
          <cell r="DW197">
            <v>0</v>
          </cell>
          <cell r="DX197">
            <v>0</v>
          </cell>
          <cell r="DY197">
            <v>0</v>
          </cell>
          <cell r="DZ197">
            <v>0</v>
          </cell>
          <cell r="EA197">
            <v>0</v>
          </cell>
          <cell r="EB197" t="str">
            <v/>
          </cell>
          <cell r="ED197">
            <v>0</v>
          </cell>
          <cell r="EE197">
            <v>0</v>
          </cell>
          <cell r="EF197">
            <v>0</v>
          </cell>
          <cell r="EG197">
            <v>0</v>
          </cell>
          <cell r="EH197">
            <v>0</v>
          </cell>
          <cell r="EI197">
            <v>0</v>
          </cell>
          <cell r="EJ197">
            <v>0</v>
          </cell>
          <cell r="EK197">
            <v>0</v>
          </cell>
          <cell r="EL197" t="str">
            <v/>
          </cell>
          <cell r="EN197">
            <v>0</v>
          </cell>
          <cell r="EO197">
            <v>0</v>
          </cell>
          <cell r="EP197">
            <v>0</v>
          </cell>
          <cell r="EQ197">
            <v>0</v>
          </cell>
          <cell r="ER197">
            <v>0</v>
          </cell>
          <cell r="ES197">
            <v>0</v>
          </cell>
          <cell r="ET197">
            <v>0</v>
          </cell>
          <cell r="EU197">
            <v>0</v>
          </cell>
          <cell r="EV197" t="str">
            <v/>
          </cell>
          <cell r="EX197">
            <v>0</v>
          </cell>
          <cell r="EY197">
            <v>0</v>
          </cell>
          <cell r="EZ197">
            <v>0</v>
          </cell>
          <cell r="FA197">
            <v>0</v>
          </cell>
          <cell r="FB197">
            <v>0</v>
          </cell>
          <cell r="FC197">
            <v>0</v>
          </cell>
          <cell r="FD197">
            <v>0</v>
          </cell>
          <cell r="FE197">
            <v>0</v>
          </cell>
          <cell r="FF197" t="str">
            <v/>
          </cell>
          <cell r="FH197">
            <v>0</v>
          </cell>
          <cell r="FI197">
            <v>0</v>
          </cell>
          <cell r="FJ197">
            <v>0</v>
          </cell>
          <cell r="FK197">
            <v>0</v>
          </cell>
          <cell r="FL197">
            <v>0</v>
          </cell>
          <cell r="FM197">
            <v>0</v>
          </cell>
          <cell r="FN197">
            <v>0</v>
          </cell>
          <cell r="FO197">
            <v>0</v>
          </cell>
          <cell r="FR197">
            <v>0</v>
          </cell>
          <cell r="FS197">
            <v>0</v>
          </cell>
          <cell r="FT197">
            <v>0</v>
          </cell>
          <cell r="FU197">
            <v>0</v>
          </cell>
          <cell r="FV197">
            <v>0</v>
          </cell>
          <cell r="FW197">
            <v>0</v>
          </cell>
          <cell r="FX197">
            <v>0</v>
          </cell>
          <cell r="FY197">
            <v>0</v>
          </cell>
          <cell r="GB197">
            <v>0</v>
          </cell>
          <cell r="GC197">
            <v>0</v>
          </cell>
          <cell r="GD197">
            <v>0</v>
          </cell>
          <cell r="GE197">
            <v>0</v>
          </cell>
          <cell r="GF197">
            <v>0</v>
          </cell>
          <cell r="GG197">
            <v>0</v>
          </cell>
          <cell r="GH197">
            <v>0</v>
          </cell>
          <cell r="GI197">
            <v>0</v>
          </cell>
          <cell r="GL197">
            <v>0</v>
          </cell>
          <cell r="GM197">
            <v>0</v>
          </cell>
          <cell r="GN197">
            <v>0</v>
          </cell>
          <cell r="GO197">
            <v>0</v>
          </cell>
          <cell r="GP197">
            <v>0</v>
          </cell>
          <cell r="GQ197">
            <v>0</v>
          </cell>
          <cell r="GR197">
            <v>0</v>
          </cell>
          <cell r="GS197">
            <v>0</v>
          </cell>
          <cell r="GU197" t="str">
            <v>Jambon Aux Épinards</v>
          </cell>
        </row>
        <row r="198">
          <cell r="E198" t="str">
            <v>Jambon Œufs Brouillés Fruit Et Tartine De Miel</v>
          </cell>
          <cell r="F198" t="str">
            <v>Faire chauffer un soupçon d'huile de coco ou d'olive dans une poêle.
Eplucher la clémentine ou choisir un fruit équivalent : 1 kiwi, 2 abricots, 3/4 grosses fraises de saison, 1/2 banane, 1/2 pomme.
Préparer le jambon et les tartines de miel.
Faire cuire les œufs à feu moyen en remuant régulièrement pour les obtenir brouillés.</v>
          </cell>
          <cell r="H198">
            <v>465.75</v>
          </cell>
          <cell r="I198">
            <v>46.539999999999992</v>
          </cell>
          <cell r="J198">
            <v>16.145</v>
          </cell>
          <cell r="K198">
            <v>18.649999999999999</v>
          </cell>
          <cell r="L198" t="str">
            <v>Jambon</v>
          </cell>
          <cell r="M198">
            <v>50</v>
          </cell>
          <cell r="N198">
            <v>52</v>
          </cell>
          <cell r="O198">
            <v>10.1</v>
          </cell>
          <cell r="P198">
            <v>1.1499999999999999</v>
          </cell>
          <cell r="Q198">
            <v>0.35</v>
          </cell>
          <cell r="R198">
            <v>104</v>
          </cell>
          <cell r="S198">
            <v>20.2</v>
          </cell>
          <cell r="T198">
            <v>2.2999999999999998</v>
          </cell>
          <cell r="U198">
            <v>0.7</v>
          </cell>
          <cell r="V198" t="str">
            <v>Œuf</v>
          </cell>
          <cell r="W198">
            <v>100</v>
          </cell>
          <cell r="X198">
            <v>142</v>
          </cell>
          <cell r="Y198">
            <v>11.9</v>
          </cell>
          <cell r="Z198">
            <v>10.3</v>
          </cell>
          <cell r="AA198">
            <v>0.3</v>
          </cell>
          <cell r="AB198">
            <v>142</v>
          </cell>
          <cell r="AC198">
            <v>11.9</v>
          </cell>
          <cell r="AD198">
            <v>10.3</v>
          </cell>
          <cell r="AE198">
            <v>0.3</v>
          </cell>
          <cell r="AF198" t="str">
            <v>Mandarine</v>
          </cell>
          <cell r="AG198">
            <v>100</v>
          </cell>
          <cell r="AH198">
            <v>47</v>
          </cell>
          <cell r="AI198">
            <v>0.7</v>
          </cell>
          <cell r="AJ198">
            <v>0.2</v>
          </cell>
          <cell r="AK198">
            <v>10</v>
          </cell>
          <cell r="AL198">
            <v>47</v>
          </cell>
          <cell r="AM198">
            <v>0.7</v>
          </cell>
          <cell r="AN198">
            <v>0.2</v>
          </cell>
          <cell r="AO198">
            <v>10</v>
          </cell>
          <cell r="AP198" t="str">
            <v>Krisprolls Céréales Et Fibres</v>
          </cell>
          <cell r="AQ198">
            <v>39</v>
          </cell>
          <cell r="AR198">
            <v>152.1</v>
          </cell>
          <cell r="AS198">
            <v>23.79</v>
          </cell>
          <cell r="AT198">
            <v>0</v>
          </cell>
          <cell r="AU198">
            <v>0</v>
          </cell>
          <cell r="AV198">
            <v>390</v>
          </cell>
          <cell r="AW198">
            <v>61</v>
          </cell>
          <cell r="AX198">
            <v>0</v>
          </cell>
          <cell r="AY198">
            <v>0</v>
          </cell>
          <cell r="AZ198" t="str">
            <v>Miel</v>
          </cell>
          <cell r="BA198">
            <v>10</v>
          </cell>
          <cell r="BB198">
            <v>32.200000000000003</v>
          </cell>
          <cell r="BC198">
            <v>0.05</v>
          </cell>
          <cell r="BD198">
            <v>0</v>
          </cell>
          <cell r="BE198">
            <v>8</v>
          </cell>
          <cell r="BF198">
            <v>322</v>
          </cell>
          <cell r="BG198">
            <v>0.5</v>
          </cell>
          <cell r="BH198">
            <v>0</v>
          </cell>
          <cell r="BI198">
            <v>80</v>
          </cell>
          <cell r="BJ198" t="str">
            <v>huile d’olive</v>
          </cell>
          <cell r="BK198">
            <v>5</v>
          </cell>
          <cell r="BL198">
            <v>40.450000000000003</v>
          </cell>
          <cell r="BM198">
            <v>0</v>
          </cell>
          <cell r="BN198">
            <v>4.4950000000000001</v>
          </cell>
          <cell r="BO198">
            <v>0</v>
          </cell>
          <cell r="BP198">
            <v>809</v>
          </cell>
          <cell r="BQ198">
            <v>0</v>
          </cell>
          <cell r="BR198">
            <v>89.9</v>
          </cell>
          <cell r="BS198">
            <v>0</v>
          </cell>
          <cell r="BT198" t="str">
            <v/>
          </cell>
          <cell r="BV198">
            <v>0</v>
          </cell>
          <cell r="BW198">
            <v>0</v>
          </cell>
          <cell r="BX198">
            <v>0</v>
          </cell>
          <cell r="BY198">
            <v>0</v>
          </cell>
          <cell r="BZ198">
            <v>0</v>
          </cell>
          <cell r="CA198">
            <v>0</v>
          </cell>
          <cell r="CB198">
            <v>0</v>
          </cell>
          <cell r="CC198">
            <v>0</v>
          </cell>
          <cell r="CD198" t="str">
            <v/>
          </cell>
          <cell r="CF198">
            <v>0</v>
          </cell>
          <cell r="CG198">
            <v>0</v>
          </cell>
          <cell r="CH198">
            <v>0</v>
          </cell>
          <cell r="CI198">
            <v>0</v>
          </cell>
          <cell r="CJ198">
            <v>0</v>
          </cell>
          <cell r="CK198">
            <v>0</v>
          </cell>
          <cell r="CL198">
            <v>0</v>
          </cell>
          <cell r="CM198">
            <v>0</v>
          </cell>
          <cell r="CN198" t="str">
            <v/>
          </cell>
          <cell r="CP198">
            <v>0</v>
          </cell>
          <cell r="CQ198">
            <v>0</v>
          </cell>
          <cell r="CR198">
            <v>0</v>
          </cell>
          <cell r="CS198">
            <v>0</v>
          </cell>
          <cell r="CT198">
            <v>0</v>
          </cell>
          <cell r="CU198">
            <v>0</v>
          </cell>
          <cell r="CV198">
            <v>0</v>
          </cell>
          <cell r="CW198">
            <v>0</v>
          </cell>
          <cell r="CX198" t="str">
            <v/>
          </cell>
          <cell r="CZ198">
            <v>0</v>
          </cell>
          <cell r="DA198">
            <v>0</v>
          </cell>
          <cell r="DB198">
            <v>0</v>
          </cell>
          <cell r="DC198">
            <v>0</v>
          </cell>
          <cell r="DD198">
            <v>0</v>
          </cell>
          <cell r="DE198">
            <v>0</v>
          </cell>
          <cell r="DF198">
            <v>0</v>
          </cell>
          <cell r="DG198">
            <v>0</v>
          </cell>
          <cell r="DH198" t="str">
            <v/>
          </cell>
          <cell r="DJ198">
            <v>0</v>
          </cell>
          <cell r="DK198">
            <v>0</v>
          </cell>
          <cell r="DL198">
            <v>0</v>
          </cell>
          <cell r="DM198">
            <v>0</v>
          </cell>
          <cell r="DN198">
            <v>0</v>
          </cell>
          <cell r="DO198">
            <v>0</v>
          </cell>
          <cell r="DP198">
            <v>0</v>
          </cell>
          <cell r="DQ198">
            <v>0</v>
          </cell>
          <cell r="DR198" t="str">
            <v/>
          </cell>
          <cell r="DT198">
            <v>0</v>
          </cell>
          <cell r="DU198">
            <v>0</v>
          </cell>
          <cell r="DV198">
            <v>0</v>
          </cell>
          <cell r="DW198">
            <v>0</v>
          </cell>
          <cell r="DX198">
            <v>0</v>
          </cell>
          <cell r="DY198">
            <v>0</v>
          </cell>
          <cell r="DZ198">
            <v>0</v>
          </cell>
          <cell r="EA198">
            <v>0</v>
          </cell>
          <cell r="EB198" t="str">
            <v/>
          </cell>
          <cell r="ED198">
            <v>0</v>
          </cell>
          <cell r="EE198">
            <v>0</v>
          </cell>
          <cell r="EF198">
            <v>0</v>
          </cell>
          <cell r="EG198">
            <v>0</v>
          </cell>
          <cell r="EH198">
            <v>0</v>
          </cell>
          <cell r="EI198">
            <v>0</v>
          </cell>
          <cell r="EJ198">
            <v>0</v>
          </cell>
          <cell r="EK198">
            <v>0</v>
          </cell>
          <cell r="EL198" t="str">
            <v/>
          </cell>
          <cell r="EN198">
            <v>0</v>
          </cell>
          <cell r="EO198">
            <v>0</v>
          </cell>
          <cell r="EP198">
            <v>0</v>
          </cell>
          <cell r="EQ198">
            <v>0</v>
          </cell>
          <cell r="ER198">
            <v>0</v>
          </cell>
          <cell r="ES198">
            <v>0</v>
          </cell>
          <cell r="ET198">
            <v>0</v>
          </cell>
          <cell r="EU198">
            <v>0</v>
          </cell>
          <cell r="EV198" t="str">
            <v/>
          </cell>
          <cell r="EX198">
            <v>0</v>
          </cell>
          <cell r="EY198">
            <v>0</v>
          </cell>
          <cell r="EZ198">
            <v>0</v>
          </cell>
          <cell r="FA198">
            <v>0</v>
          </cell>
          <cell r="FB198">
            <v>0</v>
          </cell>
          <cell r="FC198">
            <v>0</v>
          </cell>
          <cell r="FD198">
            <v>0</v>
          </cell>
          <cell r="FE198">
            <v>0</v>
          </cell>
          <cell r="FF198" t="str">
            <v/>
          </cell>
          <cell r="FH198">
            <v>0</v>
          </cell>
          <cell r="FI198">
            <v>0</v>
          </cell>
          <cell r="FJ198">
            <v>0</v>
          </cell>
          <cell r="FK198">
            <v>0</v>
          </cell>
          <cell r="FL198">
            <v>0</v>
          </cell>
          <cell r="FM198">
            <v>0</v>
          </cell>
          <cell r="FN198">
            <v>0</v>
          </cell>
          <cell r="FO198">
            <v>0</v>
          </cell>
          <cell r="FR198">
            <v>0</v>
          </cell>
          <cell r="FS198">
            <v>0</v>
          </cell>
          <cell r="FT198">
            <v>0</v>
          </cell>
          <cell r="FU198">
            <v>0</v>
          </cell>
          <cell r="FV198">
            <v>0</v>
          </cell>
          <cell r="FW198">
            <v>0</v>
          </cell>
          <cell r="FX198">
            <v>0</v>
          </cell>
          <cell r="FY198">
            <v>0</v>
          </cell>
          <cell r="GB198">
            <v>0</v>
          </cell>
          <cell r="GC198">
            <v>0</v>
          </cell>
          <cell r="GD198">
            <v>0</v>
          </cell>
          <cell r="GE198">
            <v>0</v>
          </cell>
          <cell r="GF198">
            <v>0</v>
          </cell>
          <cell r="GG198">
            <v>0</v>
          </cell>
          <cell r="GH198">
            <v>0</v>
          </cell>
          <cell r="GI198">
            <v>0</v>
          </cell>
          <cell r="GL198">
            <v>0</v>
          </cell>
          <cell r="GM198">
            <v>0</v>
          </cell>
          <cell r="GN198">
            <v>0</v>
          </cell>
          <cell r="GO198">
            <v>0</v>
          </cell>
          <cell r="GP198">
            <v>0</v>
          </cell>
          <cell r="GQ198">
            <v>0</v>
          </cell>
          <cell r="GR198">
            <v>0</v>
          </cell>
          <cell r="GS198">
            <v>0</v>
          </cell>
          <cell r="GU198" t="str">
            <v>Jambon Œufs Brouillés Fruit Et Tartine De Miel</v>
          </cell>
        </row>
        <row r="199">
          <cell r="E199" t="str">
            <v>Lasagne</v>
          </cell>
          <cell r="F199" t="str">
            <v xml:space="preserve">Faites chauffer l'huile, puis revenir l'oignon et la viande. 
Ensuite rajoutez les carottes, les tomates, le concentré de tomate. 
Faites revenir quelques minutes. Puis rajoutez le bouillon. Laisser réduire. 
Ensuite montez le plat à lasagne. Il faudra 3 "tranches de lasagne". Mettez la première tranche. Ensuite la préparation. Répétez l'opération. 
Versez la dernière préparation de viande. 
Rajoutez le gruyère et enfournez 30 min au four à 180/200 degré. </v>
          </cell>
          <cell r="H199">
            <v>668.84</v>
          </cell>
          <cell r="I199">
            <v>19.854000000000003</v>
          </cell>
          <cell r="J199">
            <v>21.437999999999999</v>
          </cell>
          <cell r="K199">
            <v>44.17</v>
          </cell>
          <cell r="L199" t="str">
            <v>Steak haché 3%</v>
          </cell>
          <cell r="M199">
            <v>100</v>
          </cell>
          <cell r="N199">
            <v>131</v>
          </cell>
          <cell r="O199">
            <v>1</v>
          </cell>
          <cell r="P199">
            <v>0</v>
          </cell>
          <cell r="Q199">
            <v>0</v>
          </cell>
          <cell r="R199">
            <v>131</v>
          </cell>
          <cell r="S199">
            <v>1</v>
          </cell>
          <cell r="T199">
            <v>0</v>
          </cell>
          <cell r="U199">
            <v>0</v>
          </cell>
          <cell r="V199" t="str">
            <v>Huile D'Olive</v>
          </cell>
          <cell r="W199">
            <v>10</v>
          </cell>
          <cell r="X199">
            <v>80.900000000000006</v>
          </cell>
          <cell r="Y199">
            <v>0</v>
          </cell>
          <cell r="Z199">
            <v>8.99</v>
          </cell>
          <cell r="AA199">
            <v>0</v>
          </cell>
          <cell r="AB199">
            <v>809</v>
          </cell>
          <cell r="AC199">
            <v>0</v>
          </cell>
          <cell r="AD199">
            <v>89.9</v>
          </cell>
          <cell r="AE199">
            <v>0</v>
          </cell>
          <cell r="AF199" t="str">
            <v>Carotte</v>
          </cell>
          <cell r="AG199">
            <v>50</v>
          </cell>
          <cell r="AH199">
            <v>19</v>
          </cell>
          <cell r="AI199">
            <v>0.4</v>
          </cell>
          <cell r="AJ199">
            <v>0.15</v>
          </cell>
          <cell r="AK199">
            <v>3.3</v>
          </cell>
          <cell r="AL199">
            <v>38</v>
          </cell>
          <cell r="AM199">
            <v>0.8</v>
          </cell>
          <cell r="AN199">
            <v>0.3</v>
          </cell>
          <cell r="AO199">
            <v>6.6</v>
          </cell>
          <cell r="AP199" t="str">
            <v>Tomate</v>
          </cell>
          <cell r="AQ199">
            <v>100</v>
          </cell>
          <cell r="AR199">
            <v>21</v>
          </cell>
          <cell r="AS199">
            <v>0.8</v>
          </cell>
          <cell r="AT199">
            <v>0.3</v>
          </cell>
          <cell r="AU199">
            <v>3.2</v>
          </cell>
          <cell r="AV199">
            <v>21</v>
          </cell>
          <cell r="AW199">
            <v>0.8</v>
          </cell>
          <cell r="AX199">
            <v>0.3</v>
          </cell>
          <cell r="AY199">
            <v>3.2</v>
          </cell>
          <cell r="AZ199" t="str">
            <v>Concentré De Tomates</v>
          </cell>
          <cell r="BA199">
            <v>20</v>
          </cell>
          <cell r="BB199">
            <v>15.4</v>
          </cell>
          <cell r="BC199">
            <v>0.9</v>
          </cell>
          <cell r="BD199">
            <v>0.04</v>
          </cell>
          <cell r="BE199">
            <v>2.58</v>
          </cell>
          <cell r="BF199">
            <v>77</v>
          </cell>
          <cell r="BG199">
            <v>4.5</v>
          </cell>
          <cell r="BH199">
            <v>0.2</v>
          </cell>
          <cell r="BI199">
            <v>12.9</v>
          </cell>
          <cell r="BJ199" t="str">
            <v>Bouillon De Légumes</v>
          </cell>
          <cell r="BK199">
            <v>12</v>
          </cell>
          <cell r="BL199">
            <v>26.04</v>
          </cell>
          <cell r="BM199">
            <v>1.1639999999999999</v>
          </cell>
          <cell r="BN199">
            <v>0.64800000000000013</v>
          </cell>
          <cell r="BO199">
            <v>3.84</v>
          </cell>
          <cell r="BP199">
            <v>217</v>
          </cell>
          <cell r="BQ199">
            <v>9.6999999999999993</v>
          </cell>
          <cell r="BR199">
            <v>5.4</v>
          </cell>
          <cell r="BS199">
            <v>32</v>
          </cell>
          <cell r="BT199" t="str">
            <v>Gruyère</v>
          </cell>
          <cell r="BU199">
            <v>30</v>
          </cell>
          <cell r="BV199">
            <v>119.7</v>
          </cell>
          <cell r="BW199">
            <v>8.1</v>
          </cell>
          <cell r="BX199">
            <v>9.6</v>
          </cell>
          <cell r="BY199">
            <v>0</v>
          </cell>
          <cell r="BZ199">
            <v>399</v>
          </cell>
          <cell r="CA199">
            <v>27</v>
          </cell>
          <cell r="CB199">
            <v>32</v>
          </cell>
          <cell r="CC199">
            <v>0</v>
          </cell>
          <cell r="CD199" t="str">
            <v>Garofalo Feuilles Des Lasagne</v>
          </cell>
          <cell r="CE199">
            <v>50</v>
          </cell>
          <cell r="CF199">
            <v>154</v>
          </cell>
          <cell r="CG199">
            <v>6.5</v>
          </cell>
          <cell r="CH199">
            <v>1.5</v>
          </cell>
          <cell r="CI199">
            <v>28</v>
          </cell>
          <cell r="CJ199">
            <v>308</v>
          </cell>
          <cell r="CK199">
            <v>13</v>
          </cell>
          <cell r="CL199">
            <v>3</v>
          </cell>
          <cell r="CM199">
            <v>56</v>
          </cell>
          <cell r="CN199" t="str">
            <v>Sel &amp; Poivre</v>
          </cell>
          <cell r="CP199">
            <v>0</v>
          </cell>
          <cell r="CQ199">
            <v>0</v>
          </cell>
          <cell r="CR199">
            <v>0</v>
          </cell>
          <cell r="CS199">
            <v>0</v>
          </cell>
          <cell r="CT199">
            <v>0</v>
          </cell>
          <cell r="CU199">
            <v>0</v>
          </cell>
          <cell r="CV199">
            <v>0</v>
          </cell>
          <cell r="CW199">
            <v>0</v>
          </cell>
          <cell r="CX199" t="str">
            <v>Oignon</v>
          </cell>
          <cell r="CY199">
            <v>30</v>
          </cell>
          <cell r="CZ199">
            <v>11.7</v>
          </cell>
          <cell r="DA199">
            <v>0.39</v>
          </cell>
          <cell r="DB199">
            <v>0.06</v>
          </cell>
          <cell r="DC199">
            <v>2.1</v>
          </cell>
          <cell r="DD199">
            <v>39</v>
          </cell>
          <cell r="DE199">
            <v>1.3</v>
          </cell>
          <cell r="DF199">
            <v>0.2</v>
          </cell>
          <cell r="DG199">
            <v>7</v>
          </cell>
          <cell r="DH199" t="str">
            <v>Laitue</v>
          </cell>
          <cell r="DI199">
            <v>50</v>
          </cell>
          <cell r="DJ199">
            <v>8</v>
          </cell>
          <cell r="DK199">
            <v>0.6</v>
          </cell>
          <cell r="DL199">
            <v>0.15</v>
          </cell>
          <cell r="DM199">
            <v>0.65</v>
          </cell>
          <cell r="DN199">
            <v>16</v>
          </cell>
          <cell r="DO199">
            <v>1.2</v>
          </cell>
          <cell r="DP199">
            <v>0.3</v>
          </cell>
          <cell r="DQ199">
            <v>1.3</v>
          </cell>
          <cell r="DR199" t="str">
            <v>huile D'Olive</v>
          </cell>
          <cell r="DS199">
            <v>10</v>
          </cell>
          <cell r="DT199">
            <v>80.900000000000006</v>
          </cell>
          <cell r="DU199">
            <v>0</v>
          </cell>
          <cell r="DV199">
            <v>0</v>
          </cell>
          <cell r="DW199">
            <v>0</v>
          </cell>
          <cell r="DX199">
            <v>809</v>
          </cell>
          <cell r="DY199">
            <v>0</v>
          </cell>
          <cell r="DZ199">
            <v>0</v>
          </cell>
          <cell r="EA199">
            <v>0</v>
          </cell>
          <cell r="EB199" t="str">
            <v>Vinaigre Balsamique</v>
          </cell>
          <cell r="EC199">
            <v>10</v>
          </cell>
          <cell r="ED199">
            <v>1.2</v>
          </cell>
          <cell r="EE199">
            <v>0</v>
          </cell>
          <cell r="EF199">
            <v>0</v>
          </cell>
          <cell r="EG199">
            <v>0.5</v>
          </cell>
          <cell r="EH199">
            <v>12</v>
          </cell>
          <cell r="EI199">
            <v>0</v>
          </cell>
          <cell r="EJ199">
            <v>0</v>
          </cell>
          <cell r="EK199">
            <v>5</v>
          </cell>
          <cell r="EL199" t="str">
            <v/>
          </cell>
          <cell r="EN199">
            <v>0</v>
          </cell>
          <cell r="EO199">
            <v>0</v>
          </cell>
          <cell r="EP199">
            <v>0</v>
          </cell>
          <cell r="EQ199">
            <v>0</v>
          </cell>
          <cell r="ER199">
            <v>0</v>
          </cell>
          <cell r="ES199">
            <v>0</v>
          </cell>
          <cell r="ET199">
            <v>0</v>
          </cell>
          <cell r="EU199">
            <v>0</v>
          </cell>
          <cell r="EV199" t="str">
            <v/>
          </cell>
          <cell r="EX199">
            <v>0</v>
          </cell>
          <cell r="EY199">
            <v>0</v>
          </cell>
          <cell r="EZ199">
            <v>0</v>
          </cell>
          <cell r="FA199">
            <v>0</v>
          </cell>
          <cell r="FB199">
            <v>0</v>
          </cell>
          <cell r="FC199">
            <v>0</v>
          </cell>
          <cell r="FD199">
            <v>0</v>
          </cell>
          <cell r="FE199">
            <v>0</v>
          </cell>
          <cell r="FF199" t="str">
            <v/>
          </cell>
          <cell r="FH199">
            <v>0</v>
          </cell>
          <cell r="FI199">
            <v>0</v>
          </cell>
          <cell r="FJ199">
            <v>0</v>
          </cell>
          <cell r="FK199">
            <v>0</v>
          </cell>
          <cell r="FL199">
            <v>0</v>
          </cell>
          <cell r="FM199">
            <v>0</v>
          </cell>
          <cell r="FN199">
            <v>0</v>
          </cell>
          <cell r="FO199">
            <v>0</v>
          </cell>
          <cell r="FR199">
            <v>0</v>
          </cell>
          <cell r="FS199">
            <v>0</v>
          </cell>
          <cell r="FT199">
            <v>0</v>
          </cell>
          <cell r="FU199">
            <v>0</v>
          </cell>
          <cell r="FV199">
            <v>0</v>
          </cell>
          <cell r="FW199">
            <v>0</v>
          </cell>
          <cell r="FX199">
            <v>0</v>
          </cell>
          <cell r="FY199">
            <v>0</v>
          </cell>
          <cell r="GB199">
            <v>0</v>
          </cell>
          <cell r="GC199">
            <v>0</v>
          </cell>
          <cell r="GD199">
            <v>0</v>
          </cell>
          <cell r="GE199">
            <v>0</v>
          </cell>
          <cell r="GF199">
            <v>0</v>
          </cell>
          <cell r="GG199">
            <v>0</v>
          </cell>
          <cell r="GH199">
            <v>0</v>
          </cell>
          <cell r="GI199">
            <v>0</v>
          </cell>
          <cell r="GL199">
            <v>0</v>
          </cell>
          <cell r="GM199">
            <v>0</v>
          </cell>
          <cell r="GN199">
            <v>0</v>
          </cell>
          <cell r="GO199">
            <v>0</v>
          </cell>
          <cell r="GP199">
            <v>0</v>
          </cell>
          <cell r="GQ199">
            <v>0</v>
          </cell>
          <cell r="GR199">
            <v>0</v>
          </cell>
          <cell r="GS199">
            <v>0</v>
          </cell>
          <cell r="GU199" t="str">
            <v>Lasagne</v>
          </cell>
        </row>
        <row r="200">
          <cell r="E200" t="str">
            <v>Légumes &amp; Steak Haché</v>
          </cell>
          <cell r="F200" t="str">
            <v xml:space="preserve">Cuisson selon vos préférences. </v>
          </cell>
          <cell r="H200">
            <v>233.45</v>
          </cell>
          <cell r="I200">
            <v>7</v>
          </cell>
          <cell r="J200">
            <v>5.2949999999999999</v>
          </cell>
          <cell r="K200">
            <v>4.8</v>
          </cell>
          <cell r="L200" t="str">
            <v>Brocoli</v>
          </cell>
          <cell r="M200">
            <v>200</v>
          </cell>
          <cell r="N200">
            <v>62</v>
          </cell>
          <cell r="O200">
            <v>6</v>
          </cell>
          <cell r="P200">
            <v>0.8</v>
          </cell>
          <cell r="Q200">
            <v>4.8</v>
          </cell>
          <cell r="R200">
            <v>31</v>
          </cell>
          <cell r="S200">
            <v>3</v>
          </cell>
          <cell r="T200">
            <v>0.4</v>
          </cell>
          <cell r="U200">
            <v>2.4</v>
          </cell>
          <cell r="V200" t="str">
            <v>Steak Haché 3%</v>
          </cell>
          <cell r="W200">
            <v>100</v>
          </cell>
          <cell r="X200">
            <v>131</v>
          </cell>
          <cell r="Y200">
            <v>1</v>
          </cell>
          <cell r="Z200">
            <v>0</v>
          </cell>
          <cell r="AA200">
            <v>0</v>
          </cell>
          <cell r="AB200">
            <v>131</v>
          </cell>
          <cell r="AC200">
            <v>1</v>
          </cell>
          <cell r="AD200">
            <v>0</v>
          </cell>
          <cell r="AE200">
            <v>0</v>
          </cell>
          <cell r="AF200" t="str">
            <v>Huile D'Olive</v>
          </cell>
          <cell r="AG200">
            <v>5</v>
          </cell>
          <cell r="AH200">
            <v>40.450000000000003</v>
          </cell>
          <cell r="AI200">
            <v>0</v>
          </cell>
          <cell r="AJ200">
            <v>4.4950000000000001</v>
          </cell>
          <cell r="AK200">
            <v>0</v>
          </cell>
          <cell r="AL200">
            <v>809</v>
          </cell>
          <cell r="AM200">
            <v>0</v>
          </cell>
          <cell r="AN200">
            <v>89.9</v>
          </cell>
          <cell r="AO200">
            <v>0</v>
          </cell>
          <cell r="AP200" t="str">
            <v>Sel &amp; Poivre</v>
          </cell>
          <cell r="AR200">
            <v>0</v>
          </cell>
          <cell r="AS200">
            <v>0</v>
          </cell>
          <cell r="AT200">
            <v>0</v>
          </cell>
          <cell r="AU200">
            <v>0</v>
          </cell>
          <cell r="AV200">
            <v>0</v>
          </cell>
          <cell r="AW200">
            <v>0</v>
          </cell>
          <cell r="AX200">
            <v>0</v>
          </cell>
          <cell r="AY200">
            <v>0</v>
          </cell>
          <cell r="AZ200" t="str">
            <v/>
          </cell>
          <cell r="BB200">
            <v>0</v>
          </cell>
          <cell r="BC200">
            <v>0</v>
          </cell>
          <cell r="BD200">
            <v>0</v>
          </cell>
          <cell r="BE200">
            <v>0</v>
          </cell>
          <cell r="BF200">
            <v>0</v>
          </cell>
          <cell r="BG200">
            <v>0</v>
          </cell>
          <cell r="BH200">
            <v>0</v>
          </cell>
          <cell r="BI200">
            <v>0</v>
          </cell>
          <cell r="BJ200" t="str">
            <v/>
          </cell>
          <cell r="BL200">
            <v>0</v>
          </cell>
          <cell r="BM200">
            <v>0</v>
          </cell>
          <cell r="BN200">
            <v>0</v>
          </cell>
          <cell r="BO200">
            <v>0</v>
          </cell>
          <cell r="BP200">
            <v>0</v>
          </cell>
          <cell r="BQ200">
            <v>0</v>
          </cell>
          <cell r="BR200">
            <v>0</v>
          </cell>
          <cell r="BS200">
            <v>0</v>
          </cell>
          <cell r="BT200" t="str">
            <v/>
          </cell>
          <cell r="BV200">
            <v>0</v>
          </cell>
          <cell r="BW200">
            <v>0</v>
          </cell>
          <cell r="BX200">
            <v>0</v>
          </cell>
          <cell r="BY200">
            <v>0</v>
          </cell>
          <cell r="BZ200">
            <v>0</v>
          </cell>
          <cell r="CA200">
            <v>0</v>
          </cell>
          <cell r="CB200">
            <v>0</v>
          </cell>
          <cell r="CC200">
            <v>0</v>
          </cell>
          <cell r="CD200" t="str">
            <v/>
          </cell>
          <cell r="CF200">
            <v>0</v>
          </cell>
          <cell r="CG200">
            <v>0</v>
          </cell>
          <cell r="CH200">
            <v>0</v>
          </cell>
          <cell r="CI200">
            <v>0</v>
          </cell>
          <cell r="CJ200">
            <v>0</v>
          </cell>
          <cell r="CK200">
            <v>0</v>
          </cell>
          <cell r="CL200">
            <v>0</v>
          </cell>
          <cell r="CM200">
            <v>0</v>
          </cell>
          <cell r="CN200" t="str">
            <v/>
          </cell>
          <cell r="CP200">
            <v>0</v>
          </cell>
          <cell r="CQ200">
            <v>0</v>
          </cell>
          <cell r="CR200">
            <v>0</v>
          </cell>
          <cell r="CS200">
            <v>0</v>
          </cell>
          <cell r="CT200">
            <v>0</v>
          </cell>
          <cell r="CU200">
            <v>0</v>
          </cell>
          <cell r="CV200">
            <v>0</v>
          </cell>
          <cell r="CW200">
            <v>0</v>
          </cell>
          <cell r="CX200" t="str">
            <v/>
          </cell>
          <cell r="CZ200">
            <v>0</v>
          </cell>
          <cell r="DA200">
            <v>0</v>
          </cell>
          <cell r="DB200">
            <v>0</v>
          </cell>
          <cell r="DC200">
            <v>0</v>
          </cell>
          <cell r="DD200">
            <v>0</v>
          </cell>
          <cell r="DE200">
            <v>0</v>
          </cell>
          <cell r="DF200">
            <v>0</v>
          </cell>
          <cell r="DG200">
            <v>0</v>
          </cell>
          <cell r="DH200" t="str">
            <v/>
          </cell>
          <cell r="DJ200">
            <v>0</v>
          </cell>
          <cell r="DK200">
            <v>0</v>
          </cell>
          <cell r="DL200">
            <v>0</v>
          </cell>
          <cell r="DM200">
            <v>0</v>
          </cell>
          <cell r="DN200">
            <v>0</v>
          </cell>
          <cell r="DO200">
            <v>0</v>
          </cell>
          <cell r="DP200">
            <v>0</v>
          </cell>
          <cell r="DQ200">
            <v>0</v>
          </cell>
          <cell r="DR200" t="str">
            <v/>
          </cell>
          <cell r="DT200">
            <v>0</v>
          </cell>
          <cell r="DU200">
            <v>0</v>
          </cell>
          <cell r="DV200">
            <v>0</v>
          </cell>
          <cell r="DW200">
            <v>0</v>
          </cell>
          <cell r="DX200">
            <v>0</v>
          </cell>
          <cell r="DY200">
            <v>0</v>
          </cell>
          <cell r="DZ200">
            <v>0</v>
          </cell>
          <cell r="EA200">
            <v>0</v>
          </cell>
          <cell r="EB200" t="str">
            <v/>
          </cell>
          <cell r="ED200">
            <v>0</v>
          </cell>
          <cell r="EE200">
            <v>0</v>
          </cell>
          <cell r="EF200">
            <v>0</v>
          </cell>
          <cell r="EG200">
            <v>0</v>
          </cell>
          <cell r="EH200">
            <v>0</v>
          </cell>
          <cell r="EI200">
            <v>0</v>
          </cell>
          <cell r="EJ200">
            <v>0</v>
          </cell>
          <cell r="EK200">
            <v>0</v>
          </cell>
          <cell r="EL200" t="str">
            <v/>
          </cell>
          <cell r="EN200">
            <v>0</v>
          </cell>
          <cell r="EO200">
            <v>0</v>
          </cell>
          <cell r="EP200">
            <v>0</v>
          </cell>
          <cell r="EQ200">
            <v>0</v>
          </cell>
          <cell r="ER200">
            <v>0</v>
          </cell>
          <cell r="ES200">
            <v>0</v>
          </cell>
          <cell r="ET200">
            <v>0</v>
          </cell>
          <cell r="EU200">
            <v>0</v>
          </cell>
          <cell r="EV200" t="str">
            <v/>
          </cell>
          <cell r="EX200">
            <v>0</v>
          </cell>
          <cell r="EY200">
            <v>0</v>
          </cell>
          <cell r="EZ200">
            <v>0</v>
          </cell>
          <cell r="FA200">
            <v>0</v>
          </cell>
          <cell r="FB200">
            <v>0</v>
          </cell>
          <cell r="FC200">
            <v>0</v>
          </cell>
          <cell r="FD200">
            <v>0</v>
          </cell>
          <cell r="FE200">
            <v>0</v>
          </cell>
          <cell r="FF200" t="str">
            <v/>
          </cell>
          <cell r="FH200">
            <v>0</v>
          </cell>
          <cell r="FI200">
            <v>0</v>
          </cell>
          <cell r="FJ200">
            <v>0</v>
          </cell>
          <cell r="FK200">
            <v>0</v>
          </cell>
          <cell r="FL200">
            <v>0</v>
          </cell>
          <cell r="FM200">
            <v>0</v>
          </cell>
          <cell r="FN200">
            <v>0</v>
          </cell>
          <cell r="FO200">
            <v>0</v>
          </cell>
          <cell r="FR200">
            <v>0</v>
          </cell>
          <cell r="FS200">
            <v>0</v>
          </cell>
          <cell r="FT200">
            <v>0</v>
          </cell>
          <cell r="FU200">
            <v>0</v>
          </cell>
          <cell r="FV200">
            <v>0</v>
          </cell>
          <cell r="FW200">
            <v>0</v>
          </cell>
          <cell r="FX200">
            <v>0</v>
          </cell>
          <cell r="FY200">
            <v>0</v>
          </cell>
          <cell r="GB200">
            <v>0</v>
          </cell>
          <cell r="GC200">
            <v>0</v>
          </cell>
          <cell r="GD200">
            <v>0</v>
          </cell>
          <cell r="GE200">
            <v>0</v>
          </cell>
          <cell r="GF200">
            <v>0</v>
          </cell>
          <cell r="GG200">
            <v>0</v>
          </cell>
          <cell r="GH200">
            <v>0</v>
          </cell>
          <cell r="GI200">
            <v>0</v>
          </cell>
          <cell r="GL200">
            <v>0</v>
          </cell>
          <cell r="GM200">
            <v>0</v>
          </cell>
          <cell r="GN200">
            <v>0</v>
          </cell>
          <cell r="GO200">
            <v>0</v>
          </cell>
          <cell r="GP200">
            <v>0</v>
          </cell>
          <cell r="GQ200">
            <v>0</v>
          </cell>
          <cell r="GR200">
            <v>0</v>
          </cell>
          <cell r="GS200">
            <v>0</v>
          </cell>
          <cell r="GU200" t="str">
            <v>Légumes &amp; Steak Haché</v>
          </cell>
        </row>
        <row r="201">
          <cell r="E201" t="str">
            <v>Limande Au Beurre Citronné</v>
          </cell>
          <cell r="F201" t="str">
            <v>Assaisonnez le filet de limande.
Faites chauffer l’huile dans une poêle, puis faites-y dorer la limande.
Coupez le beurre en dés et faites-le fondre dans une casserole, puis ajoutez-y le filet de jus de citron.
Battre énergiquement avec un fouet ta préparation et incorporez-y peu à peu la crème.
Nappez le filet de limande de la préparation au citron.</v>
          </cell>
          <cell r="H201">
            <v>547.95000000000005</v>
          </cell>
          <cell r="I201">
            <v>46.95</v>
          </cell>
          <cell r="J201">
            <v>20.66</v>
          </cell>
          <cell r="K201">
            <v>39.634999999999998</v>
          </cell>
          <cell r="L201" t="str">
            <v>Limande sole</v>
          </cell>
          <cell r="M201">
            <v>220</v>
          </cell>
          <cell r="N201">
            <v>169.4</v>
          </cell>
          <cell r="O201">
            <v>35.200000000000003</v>
          </cell>
          <cell r="P201">
            <v>2.2000000000000002</v>
          </cell>
          <cell r="Q201">
            <v>2.2000000000000002</v>
          </cell>
          <cell r="R201">
            <v>77</v>
          </cell>
          <cell r="S201">
            <v>16</v>
          </cell>
          <cell r="T201">
            <v>1</v>
          </cell>
          <cell r="U201">
            <v>1</v>
          </cell>
          <cell r="V201" t="str">
            <v>Crème Rama 7%</v>
          </cell>
          <cell r="W201">
            <v>60</v>
          </cell>
          <cell r="X201">
            <v>51</v>
          </cell>
          <cell r="Y201">
            <v>0.66</v>
          </cell>
          <cell r="Z201">
            <v>4.32</v>
          </cell>
          <cell r="AA201">
            <v>0.66</v>
          </cell>
          <cell r="AB201">
            <v>85</v>
          </cell>
          <cell r="AC201">
            <v>1.1000000000000001</v>
          </cell>
          <cell r="AD201">
            <v>7.2</v>
          </cell>
          <cell r="AE201">
            <v>1.1000000000000001</v>
          </cell>
          <cell r="AF201" t="str">
            <v>Beurre</v>
          </cell>
          <cell r="AG201">
            <v>10</v>
          </cell>
          <cell r="AH201">
            <v>74.599999999999994</v>
          </cell>
          <cell r="AI201">
            <v>7.0000000000000007E-2</v>
          </cell>
          <cell r="AJ201">
            <v>8.23</v>
          </cell>
          <cell r="AK201">
            <v>7.0000000000000007E-2</v>
          </cell>
          <cell r="AL201">
            <v>746</v>
          </cell>
          <cell r="AM201">
            <v>0.7</v>
          </cell>
          <cell r="AN201">
            <v>82.3</v>
          </cell>
          <cell r="AO201">
            <v>0.7</v>
          </cell>
          <cell r="AP201" t="str">
            <v>Huile D'Olive</v>
          </cell>
          <cell r="AQ201">
            <v>5</v>
          </cell>
          <cell r="AR201">
            <v>40.450000000000003</v>
          </cell>
          <cell r="AS201">
            <v>0</v>
          </cell>
          <cell r="AT201">
            <v>4.4950000000000001</v>
          </cell>
          <cell r="AU201">
            <v>0</v>
          </cell>
          <cell r="AV201">
            <v>809</v>
          </cell>
          <cell r="AW201">
            <v>0</v>
          </cell>
          <cell r="AX201">
            <v>89.9</v>
          </cell>
          <cell r="AY201">
            <v>0</v>
          </cell>
          <cell r="AZ201" t="str">
            <v>Jus De Citron</v>
          </cell>
          <cell r="BA201">
            <v>5</v>
          </cell>
          <cell r="BB201">
            <v>1.5</v>
          </cell>
          <cell r="BC201">
            <v>0.02</v>
          </cell>
          <cell r="BD201">
            <v>1.4999999999999999E-2</v>
          </cell>
          <cell r="BE201">
            <v>0.30499999999999999</v>
          </cell>
          <cell r="BF201">
            <v>30</v>
          </cell>
          <cell r="BG201">
            <v>0.4</v>
          </cell>
          <cell r="BH201">
            <v>0.3</v>
          </cell>
          <cell r="BI201">
            <v>6.1</v>
          </cell>
          <cell r="BJ201" t="str">
            <v>Epices : Ciboulette Poivre À Volonté</v>
          </cell>
          <cell r="BL201">
            <v>0</v>
          </cell>
          <cell r="BM201">
            <v>0</v>
          </cell>
          <cell r="BN201">
            <v>0</v>
          </cell>
          <cell r="BO201">
            <v>0</v>
          </cell>
          <cell r="BP201">
            <v>0</v>
          </cell>
          <cell r="BQ201">
            <v>0</v>
          </cell>
          <cell r="BR201">
            <v>0</v>
          </cell>
          <cell r="BS201">
            <v>0</v>
          </cell>
          <cell r="BT201" t="str">
            <v>Pâtes À L'Épeautre</v>
          </cell>
          <cell r="BU201">
            <v>50</v>
          </cell>
          <cell r="BV201">
            <v>180</v>
          </cell>
          <cell r="BW201">
            <v>8</v>
          </cell>
          <cell r="BX201">
            <v>1</v>
          </cell>
          <cell r="BY201">
            <v>34</v>
          </cell>
          <cell r="BZ201">
            <v>360</v>
          </cell>
          <cell r="CA201">
            <v>16</v>
          </cell>
          <cell r="CB201">
            <v>2</v>
          </cell>
          <cell r="CC201">
            <v>68</v>
          </cell>
          <cell r="CD201" t="str">
            <v>Brocoli</v>
          </cell>
          <cell r="CE201">
            <v>100</v>
          </cell>
          <cell r="CF201">
            <v>31</v>
          </cell>
          <cell r="CG201">
            <v>3</v>
          </cell>
          <cell r="CH201">
            <v>0.4</v>
          </cell>
          <cell r="CI201">
            <v>2.4</v>
          </cell>
          <cell r="CJ201">
            <v>31</v>
          </cell>
          <cell r="CK201">
            <v>3</v>
          </cell>
          <cell r="CL201">
            <v>0.4</v>
          </cell>
          <cell r="CM201">
            <v>2.4</v>
          </cell>
          <cell r="CN201" t="str">
            <v/>
          </cell>
          <cell r="CP201">
            <v>0</v>
          </cell>
          <cell r="CQ201">
            <v>0</v>
          </cell>
          <cell r="CR201">
            <v>0</v>
          </cell>
          <cell r="CS201">
            <v>0</v>
          </cell>
          <cell r="CT201">
            <v>0</v>
          </cell>
          <cell r="CU201">
            <v>0</v>
          </cell>
          <cell r="CV201">
            <v>0</v>
          </cell>
          <cell r="CW201">
            <v>0</v>
          </cell>
          <cell r="CX201" t="str">
            <v/>
          </cell>
          <cell r="CZ201">
            <v>0</v>
          </cell>
          <cell r="DA201">
            <v>0</v>
          </cell>
          <cell r="DB201">
            <v>0</v>
          </cell>
          <cell r="DC201">
            <v>0</v>
          </cell>
          <cell r="DD201">
            <v>0</v>
          </cell>
          <cell r="DE201">
            <v>0</v>
          </cell>
          <cell r="DF201">
            <v>0</v>
          </cell>
          <cell r="DG201">
            <v>0</v>
          </cell>
          <cell r="DH201" t="str">
            <v/>
          </cell>
          <cell r="DJ201">
            <v>0</v>
          </cell>
          <cell r="DK201">
            <v>0</v>
          </cell>
          <cell r="DL201">
            <v>0</v>
          </cell>
          <cell r="DM201">
            <v>0</v>
          </cell>
          <cell r="DN201">
            <v>0</v>
          </cell>
          <cell r="DO201">
            <v>0</v>
          </cell>
          <cell r="DP201">
            <v>0</v>
          </cell>
          <cell r="DQ201">
            <v>0</v>
          </cell>
          <cell r="DR201" t="str">
            <v/>
          </cell>
          <cell r="DT201">
            <v>0</v>
          </cell>
          <cell r="DU201">
            <v>0</v>
          </cell>
          <cell r="DV201">
            <v>0</v>
          </cell>
          <cell r="DW201">
            <v>0</v>
          </cell>
          <cell r="DX201">
            <v>0</v>
          </cell>
          <cell r="DY201">
            <v>0</v>
          </cell>
          <cell r="DZ201">
            <v>0</v>
          </cell>
          <cell r="EA201">
            <v>0</v>
          </cell>
          <cell r="EB201" t="str">
            <v/>
          </cell>
          <cell r="ED201">
            <v>0</v>
          </cell>
          <cell r="EE201">
            <v>0</v>
          </cell>
          <cell r="EF201">
            <v>0</v>
          </cell>
          <cell r="EG201">
            <v>0</v>
          </cell>
          <cell r="EH201">
            <v>0</v>
          </cell>
          <cell r="EI201">
            <v>0</v>
          </cell>
          <cell r="EJ201">
            <v>0</v>
          </cell>
          <cell r="EK201">
            <v>0</v>
          </cell>
          <cell r="EL201" t="str">
            <v/>
          </cell>
          <cell r="EN201">
            <v>0</v>
          </cell>
          <cell r="EO201">
            <v>0</v>
          </cell>
          <cell r="EP201">
            <v>0</v>
          </cell>
          <cell r="EQ201">
            <v>0</v>
          </cell>
          <cell r="ER201">
            <v>0</v>
          </cell>
          <cell r="ES201">
            <v>0</v>
          </cell>
          <cell r="ET201">
            <v>0</v>
          </cell>
          <cell r="EU201">
            <v>0</v>
          </cell>
          <cell r="EV201" t="str">
            <v/>
          </cell>
          <cell r="EX201">
            <v>0</v>
          </cell>
          <cell r="EY201">
            <v>0</v>
          </cell>
          <cell r="EZ201">
            <v>0</v>
          </cell>
          <cell r="FA201">
            <v>0</v>
          </cell>
          <cell r="FB201">
            <v>0</v>
          </cell>
          <cell r="FC201">
            <v>0</v>
          </cell>
          <cell r="FD201">
            <v>0</v>
          </cell>
          <cell r="FE201">
            <v>0</v>
          </cell>
          <cell r="FF201" t="str">
            <v/>
          </cell>
          <cell r="FH201">
            <v>0</v>
          </cell>
          <cell r="FI201">
            <v>0</v>
          </cell>
          <cell r="FJ201">
            <v>0</v>
          </cell>
          <cell r="FK201">
            <v>0</v>
          </cell>
          <cell r="FL201">
            <v>0</v>
          </cell>
          <cell r="FM201">
            <v>0</v>
          </cell>
          <cell r="FN201">
            <v>0</v>
          </cell>
          <cell r="FO201">
            <v>0</v>
          </cell>
          <cell r="FR201">
            <v>0</v>
          </cell>
          <cell r="FS201">
            <v>0</v>
          </cell>
          <cell r="FT201">
            <v>0</v>
          </cell>
          <cell r="FU201">
            <v>0</v>
          </cell>
          <cell r="FV201">
            <v>0</v>
          </cell>
          <cell r="FW201">
            <v>0</v>
          </cell>
          <cell r="FX201">
            <v>0</v>
          </cell>
          <cell r="FY201">
            <v>0</v>
          </cell>
          <cell r="GB201">
            <v>0</v>
          </cell>
          <cell r="GC201">
            <v>0</v>
          </cell>
          <cell r="GD201">
            <v>0</v>
          </cell>
          <cell r="GE201">
            <v>0</v>
          </cell>
          <cell r="GF201">
            <v>0</v>
          </cell>
          <cell r="GG201">
            <v>0</v>
          </cell>
          <cell r="GH201">
            <v>0</v>
          </cell>
          <cell r="GI201">
            <v>0</v>
          </cell>
          <cell r="GL201">
            <v>0</v>
          </cell>
          <cell r="GM201">
            <v>0</v>
          </cell>
          <cell r="GN201">
            <v>0</v>
          </cell>
          <cell r="GO201">
            <v>0</v>
          </cell>
          <cell r="GP201">
            <v>0</v>
          </cell>
          <cell r="GQ201">
            <v>0</v>
          </cell>
          <cell r="GR201">
            <v>0</v>
          </cell>
          <cell r="GS201">
            <v>0</v>
          </cell>
          <cell r="GU201" t="str">
            <v>Limande Au Beurre Citronné</v>
          </cell>
        </row>
        <row r="202">
          <cell r="E202" t="str">
            <v xml:space="preserve">Macaron Coco </v>
          </cell>
          <cell r="F202" t="str">
            <v xml:space="preserve">Préchauffez le four à 180°.
Mélangez le blanc d’œuf en neige avec la noix de coco râpée.
Formez un grand macaron (environ 10cm de diamètre) sur une plaque couverte de papier de cuisson.
Cuire le macaron 10 à 12 minutes.
</v>
          </cell>
          <cell r="H202">
            <v>200.54999999999998</v>
          </cell>
          <cell r="I202">
            <v>8.89</v>
          </cell>
          <cell r="J202">
            <v>14.734999999999999</v>
          </cell>
          <cell r="K202">
            <v>6.16</v>
          </cell>
          <cell r="L202" t="str">
            <v>Blanc d'œuf</v>
          </cell>
          <cell r="M202">
            <v>35</v>
          </cell>
          <cell r="N202">
            <v>26.6</v>
          </cell>
          <cell r="O202">
            <v>5.7750000000000004</v>
          </cell>
          <cell r="P202">
            <v>3.5000000000000003E-2</v>
          </cell>
          <cell r="Q202">
            <v>0.56000000000000005</v>
          </cell>
          <cell r="R202">
            <v>76</v>
          </cell>
          <cell r="S202">
            <v>16.5</v>
          </cell>
          <cell r="T202">
            <v>0.1</v>
          </cell>
          <cell r="U202">
            <v>1.6</v>
          </cell>
          <cell r="V202" t="str">
            <v>Noix De Coco</v>
          </cell>
          <cell r="W202">
            <v>35</v>
          </cell>
          <cell r="X202">
            <v>173.95</v>
          </cell>
          <cell r="Y202">
            <v>3.1150000000000002</v>
          </cell>
          <cell r="Z202">
            <v>14.7</v>
          </cell>
          <cell r="AA202">
            <v>5.6</v>
          </cell>
          <cell r="AB202">
            <v>497</v>
          </cell>
          <cell r="AC202">
            <v>8.9</v>
          </cell>
          <cell r="AD202">
            <v>42</v>
          </cell>
          <cell r="AE202">
            <v>16</v>
          </cell>
          <cell r="AF202" t="str">
            <v/>
          </cell>
          <cell r="AH202">
            <v>0</v>
          </cell>
          <cell r="AI202">
            <v>0</v>
          </cell>
          <cell r="AJ202">
            <v>0</v>
          </cell>
          <cell r="AK202">
            <v>0</v>
          </cell>
          <cell r="AL202">
            <v>0</v>
          </cell>
          <cell r="AM202">
            <v>0</v>
          </cell>
          <cell r="AN202">
            <v>0</v>
          </cell>
          <cell r="AO202">
            <v>0</v>
          </cell>
          <cell r="AP202" t="str">
            <v/>
          </cell>
          <cell r="AR202">
            <v>0</v>
          </cell>
          <cell r="AS202">
            <v>0</v>
          </cell>
          <cell r="AT202">
            <v>0</v>
          </cell>
          <cell r="AU202">
            <v>0</v>
          </cell>
          <cell r="AV202">
            <v>0</v>
          </cell>
          <cell r="AW202">
            <v>0</v>
          </cell>
          <cell r="AX202">
            <v>0</v>
          </cell>
          <cell r="AY202">
            <v>0</v>
          </cell>
          <cell r="AZ202" t="str">
            <v/>
          </cell>
          <cell r="BB202">
            <v>0</v>
          </cell>
          <cell r="BC202">
            <v>0</v>
          </cell>
          <cell r="BD202">
            <v>0</v>
          </cell>
          <cell r="BE202">
            <v>0</v>
          </cell>
          <cell r="BF202">
            <v>0</v>
          </cell>
          <cell r="BG202">
            <v>0</v>
          </cell>
          <cell r="BH202">
            <v>0</v>
          </cell>
          <cell r="BI202">
            <v>0</v>
          </cell>
          <cell r="BJ202" t="str">
            <v/>
          </cell>
          <cell r="BL202">
            <v>0</v>
          </cell>
          <cell r="BM202">
            <v>0</v>
          </cell>
          <cell r="BN202">
            <v>0</v>
          </cell>
          <cell r="BO202">
            <v>0</v>
          </cell>
          <cell r="BP202">
            <v>0</v>
          </cell>
          <cell r="BQ202">
            <v>0</v>
          </cell>
          <cell r="BR202">
            <v>0</v>
          </cell>
          <cell r="BS202">
            <v>0</v>
          </cell>
          <cell r="BT202" t="str">
            <v/>
          </cell>
          <cell r="BV202">
            <v>0</v>
          </cell>
          <cell r="BW202">
            <v>0</v>
          </cell>
          <cell r="BX202">
            <v>0</v>
          </cell>
          <cell r="BY202">
            <v>0</v>
          </cell>
          <cell r="BZ202">
            <v>0</v>
          </cell>
          <cell r="CA202">
            <v>0</v>
          </cell>
          <cell r="CB202">
            <v>0</v>
          </cell>
          <cell r="CC202">
            <v>0</v>
          </cell>
          <cell r="CD202" t="str">
            <v/>
          </cell>
          <cell r="CF202">
            <v>0</v>
          </cell>
          <cell r="CG202">
            <v>0</v>
          </cell>
          <cell r="CH202">
            <v>0</v>
          </cell>
          <cell r="CI202">
            <v>0</v>
          </cell>
          <cell r="CJ202">
            <v>0</v>
          </cell>
          <cell r="CK202">
            <v>0</v>
          </cell>
          <cell r="CL202">
            <v>0</v>
          </cell>
          <cell r="CM202">
            <v>0</v>
          </cell>
          <cell r="CN202" t="str">
            <v/>
          </cell>
          <cell r="CP202">
            <v>0</v>
          </cell>
          <cell r="CQ202">
            <v>0</v>
          </cell>
          <cell r="CR202">
            <v>0</v>
          </cell>
          <cell r="CS202">
            <v>0</v>
          </cell>
          <cell r="CT202">
            <v>0</v>
          </cell>
          <cell r="CU202">
            <v>0</v>
          </cell>
          <cell r="CV202">
            <v>0</v>
          </cell>
          <cell r="CW202">
            <v>0</v>
          </cell>
          <cell r="CX202" t="str">
            <v/>
          </cell>
          <cell r="CZ202">
            <v>0</v>
          </cell>
          <cell r="DA202">
            <v>0</v>
          </cell>
          <cell r="DB202">
            <v>0</v>
          </cell>
          <cell r="DC202">
            <v>0</v>
          </cell>
          <cell r="DD202">
            <v>0</v>
          </cell>
          <cell r="DE202">
            <v>0</v>
          </cell>
          <cell r="DF202">
            <v>0</v>
          </cell>
          <cell r="DG202">
            <v>0</v>
          </cell>
          <cell r="DH202" t="str">
            <v/>
          </cell>
          <cell r="DJ202">
            <v>0</v>
          </cell>
          <cell r="DK202">
            <v>0</v>
          </cell>
          <cell r="DL202">
            <v>0</v>
          </cell>
          <cell r="DM202">
            <v>0</v>
          </cell>
          <cell r="DN202">
            <v>0</v>
          </cell>
          <cell r="DO202">
            <v>0</v>
          </cell>
          <cell r="DP202">
            <v>0</v>
          </cell>
          <cell r="DQ202">
            <v>0</v>
          </cell>
          <cell r="DR202" t="str">
            <v/>
          </cell>
          <cell r="DT202">
            <v>0</v>
          </cell>
          <cell r="DU202">
            <v>0</v>
          </cell>
          <cell r="DV202">
            <v>0</v>
          </cell>
          <cell r="DW202">
            <v>0</v>
          </cell>
          <cell r="DX202">
            <v>0</v>
          </cell>
          <cell r="DY202">
            <v>0</v>
          </cell>
          <cell r="DZ202">
            <v>0</v>
          </cell>
          <cell r="EA202">
            <v>0</v>
          </cell>
          <cell r="EB202" t="str">
            <v/>
          </cell>
          <cell r="ED202">
            <v>0</v>
          </cell>
          <cell r="EE202">
            <v>0</v>
          </cell>
          <cell r="EF202">
            <v>0</v>
          </cell>
          <cell r="EG202">
            <v>0</v>
          </cell>
          <cell r="EH202">
            <v>0</v>
          </cell>
          <cell r="EI202">
            <v>0</v>
          </cell>
          <cell r="EJ202">
            <v>0</v>
          </cell>
          <cell r="EK202">
            <v>0</v>
          </cell>
          <cell r="EL202" t="str">
            <v/>
          </cell>
          <cell r="EN202">
            <v>0</v>
          </cell>
          <cell r="EO202">
            <v>0</v>
          </cell>
          <cell r="EP202">
            <v>0</v>
          </cell>
          <cell r="EQ202">
            <v>0</v>
          </cell>
          <cell r="ER202">
            <v>0</v>
          </cell>
          <cell r="ES202">
            <v>0</v>
          </cell>
          <cell r="ET202">
            <v>0</v>
          </cell>
          <cell r="EU202">
            <v>0</v>
          </cell>
          <cell r="EV202" t="str">
            <v/>
          </cell>
          <cell r="EX202">
            <v>0</v>
          </cell>
          <cell r="EY202">
            <v>0</v>
          </cell>
          <cell r="EZ202">
            <v>0</v>
          </cell>
          <cell r="FA202">
            <v>0</v>
          </cell>
          <cell r="FB202">
            <v>0</v>
          </cell>
          <cell r="FC202">
            <v>0</v>
          </cell>
          <cell r="FD202">
            <v>0</v>
          </cell>
          <cell r="FE202">
            <v>0</v>
          </cell>
          <cell r="FF202" t="str">
            <v/>
          </cell>
          <cell r="FH202">
            <v>0</v>
          </cell>
          <cell r="FI202">
            <v>0</v>
          </cell>
          <cell r="FJ202">
            <v>0</v>
          </cell>
          <cell r="FK202">
            <v>0</v>
          </cell>
          <cell r="FL202">
            <v>0</v>
          </cell>
          <cell r="FM202">
            <v>0</v>
          </cell>
          <cell r="FN202">
            <v>0</v>
          </cell>
          <cell r="FO202">
            <v>0</v>
          </cell>
          <cell r="FR202">
            <v>0</v>
          </cell>
          <cell r="FS202">
            <v>0</v>
          </cell>
          <cell r="FT202">
            <v>0</v>
          </cell>
          <cell r="FU202">
            <v>0</v>
          </cell>
          <cell r="FV202">
            <v>0</v>
          </cell>
          <cell r="FW202">
            <v>0</v>
          </cell>
          <cell r="FX202">
            <v>0</v>
          </cell>
          <cell r="FY202">
            <v>0</v>
          </cell>
          <cell r="GB202">
            <v>0</v>
          </cell>
          <cell r="GC202">
            <v>0</v>
          </cell>
          <cell r="GD202">
            <v>0</v>
          </cell>
          <cell r="GE202">
            <v>0</v>
          </cell>
          <cell r="GF202">
            <v>0</v>
          </cell>
          <cell r="GG202">
            <v>0</v>
          </cell>
          <cell r="GH202">
            <v>0</v>
          </cell>
          <cell r="GI202">
            <v>0</v>
          </cell>
          <cell r="GL202">
            <v>0</v>
          </cell>
          <cell r="GM202">
            <v>0</v>
          </cell>
          <cell r="GN202">
            <v>0</v>
          </cell>
          <cell r="GO202">
            <v>0</v>
          </cell>
          <cell r="GP202">
            <v>0</v>
          </cell>
          <cell r="GQ202">
            <v>0</v>
          </cell>
          <cell r="GR202">
            <v>0</v>
          </cell>
          <cell r="GS202">
            <v>0</v>
          </cell>
          <cell r="GU202" t="str">
            <v xml:space="preserve">Macaron Coco </v>
          </cell>
        </row>
        <row r="203">
          <cell r="E203" t="str">
            <v xml:space="preserve">Meli Melo Sucré Salé </v>
          </cell>
          <cell r="F203" t="str">
            <v xml:space="preserve">Déposer les tranches de jambon cru sur une assiette. 
Couper le melon en deux, retirer les graines et former des boules avec la chair. 
Réaliser des boules de mozzarella. Les placer dans l'assiette. 
Ajouter des tomates cerises. 
Arroser d'un filet d'huile d'olive et saupoudrer d'un peu de sel et de poivre. 
Déposer quelques feuilles de basilic. </v>
          </cell>
          <cell r="H203">
            <v>317.64999999999998</v>
          </cell>
          <cell r="I203">
            <v>21.675000000000001</v>
          </cell>
          <cell r="J203">
            <v>20.015000000000001</v>
          </cell>
          <cell r="K203">
            <v>11.525000000000002</v>
          </cell>
          <cell r="L203" t="str">
            <v>Jambon cru de Parme</v>
          </cell>
          <cell r="M203">
            <v>50</v>
          </cell>
          <cell r="N203">
            <v>114.5</v>
          </cell>
          <cell r="O203">
            <v>15.5</v>
          </cell>
          <cell r="P203">
            <v>5.75</v>
          </cell>
          <cell r="Q203">
            <v>0.15</v>
          </cell>
          <cell r="R203">
            <v>229</v>
          </cell>
          <cell r="S203">
            <v>31</v>
          </cell>
          <cell r="T203">
            <v>11.5</v>
          </cell>
          <cell r="U203">
            <v>0.3</v>
          </cell>
          <cell r="V203" t="str">
            <v>Melon</v>
          </cell>
          <cell r="W203">
            <v>100</v>
          </cell>
          <cell r="X203">
            <v>38</v>
          </cell>
          <cell r="Y203">
            <v>0.7</v>
          </cell>
          <cell r="Z203">
            <v>0.1</v>
          </cell>
          <cell r="AA203">
            <v>8</v>
          </cell>
          <cell r="AB203">
            <v>38</v>
          </cell>
          <cell r="AC203">
            <v>0.7</v>
          </cell>
          <cell r="AD203">
            <v>0.1</v>
          </cell>
          <cell r="AE203">
            <v>8</v>
          </cell>
          <cell r="AF203" t="str">
            <v>Mozzarella</v>
          </cell>
          <cell r="AG203">
            <v>25</v>
          </cell>
          <cell r="AH203">
            <v>63.25</v>
          </cell>
          <cell r="AI203">
            <v>4.6749999999999998</v>
          </cell>
          <cell r="AJ203">
            <v>4.875</v>
          </cell>
          <cell r="AK203">
            <v>0.17499999999999999</v>
          </cell>
          <cell r="AL203">
            <v>253</v>
          </cell>
          <cell r="AM203">
            <v>18.7</v>
          </cell>
          <cell r="AN203">
            <v>19.5</v>
          </cell>
          <cell r="AO203">
            <v>0.7</v>
          </cell>
          <cell r="AP203" t="str">
            <v>Tomates Cerises</v>
          </cell>
          <cell r="AQ203">
            <v>100</v>
          </cell>
          <cell r="AR203">
            <v>21</v>
          </cell>
          <cell r="AS203">
            <v>0.8</v>
          </cell>
          <cell r="AT203">
            <v>0.3</v>
          </cell>
          <cell r="AU203">
            <v>3.2</v>
          </cell>
          <cell r="AV203">
            <v>21</v>
          </cell>
          <cell r="AW203">
            <v>0.8</v>
          </cell>
          <cell r="AX203">
            <v>0.3</v>
          </cell>
          <cell r="AY203">
            <v>3.2</v>
          </cell>
          <cell r="AZ203" t="str">
            <v>Huile D'Olive</v>
          </cell>
          <cell r="BA203">
            <v>10</v>
          </cell>
          <cell r="BB203">
            <v>80.900000000000006</v>
          </cell>
          <cell r="BC203">
            <v>0</v>
          </cell>
          <cell r="BD203">
            <v>8.99</v>
          </cell>
          <cell r="BE203">
            <v>0</v>
          </cell>
          <cell r="BF203">
            <v>809</v>
          </cell>
          <cell r="BG203">
            <v>0</v>
          </cell>
          <cell r="BH203">
            <v>89.9</v>
          </cell>
          <cell r="BI203">
            <v>0</v>
          </cell>
          <cell r="BJ203" t="str">
            <v xml:space="preserve">Basilic </v>
          </cell>
          <cell r="BL203">
            <v>0</v>
          </cell>
          <cell r="BM203">
            <v>0</v>
          </cell>
          <cell r="BN203">
            <v>0</v>
          </cell>
          <cell r="BO203">
            <v>0</v>
          </cell>
          <cell r="BP203">
            <v>46</v>
          </cell>
          <cell r="BQ203">
            <v>3.1</v>
          </cell>
          <cell r="BR203">
            <v>0.8</v>
          </cell>
          <cell r="BS203">
            <v>5.0999999999999996</v>
          </cell>
          <cell r="BT203" t="str">
            <v xml:space="preserve">Sel &amp; Poivre </v>
          </cell>
          <cell r="BV203">
            <v>0</v>
          </cell>
          <cell r="BW203">
            <v>0</v>
          </cell>
          <cell r="BX203">
            <v>0</v>
          </cell>
          <cell r="BY203">
            <v>0</v>
          </cell>
          <cell r="BZ203">
            <v>0</v>
          </cell>
          <cell r="CA203">
            <v>0</v>
          </cell>
          <cell r="CB203">
            <v>0</v>
          </cell>
          <cell r="CC203">
            <v>0</v>
          </cell>
          <cell r="CD203" t="str">
            <v/>
          </cell>
          <cell r="CF203">
            <v>0</v>
          </cell>
          <cell r="CG203">
            <v>0</v>
          </cell>
          <cell r="CH203">
            <v>0</v>
          </cell>
          <cell r="CI203">
            <v>0</v>
          </cell>
          <cell r="CJ203">
            <v>0</v>
          </cell>
          <cell r="CK203">
            <v>0</v>
          </cell>
          <cell r="CL203">
            <v>0</v>
          </cell>
          <cell r="CM203">
            <v>0</v>
          </cell>
          <cell r="CN203" t="str">
            <v/>
          </cell>
          <cell r="CP203">
            <v>0</v>
          </cell>
          <cell r="CQ203">
            <v>0</v>
          </cell>
          <cell r="CR203">
            <v>0</v>
          </cell>
          <cell r="CS203">
            <v>0</v>
          </cell>
          <cell r="CT203">
            <v>0</v>
          </cell>
          <cell r="CU203">
            <v>0</v>
          </cell>
          <cell r="CV203">
            <v>0</v>
          </cell>
          <cell r="CW203">
            <v>0</v>
          </cell>
          <cell r="CX203" t="str">
            <v/>
          </cell>
          <cell r="CZ203">
            <v>0</v>
          </cell>
          <cell r="DA203">
            <v>0</v>
          </cell>
          <cell r="DB203">
            <v>0</v>
          </cell>
          <cell r="DC203">
            <v>0</v>
          </cell>
          <cell r="DD203">
            <v>0</v>
          </cell>
          <cell r="DE203">
            <v>0</v>
          </cell>
          <cell r="DF203">
            <v>0</v>
          </cell>
          <cell r="DG203">
            <v>0</v>
          </cell>
          <cell r="DH203" t="str">
            <v/>
          </cell>
          <cell r="DJ203">
            <v>0</v>
          </cell>
          <cell r="DK203">
            <v>0</v>
          </cell>
          <cell r="DL203">
            <v>0</v>
          </cell>
          <cell r="DM203">
            <v>0</v>
          </cell>
          <cell r="DN203">
            <v>0</v>
          </cell>
          <cell r="DO203">
            <v>0</v>
          </cell>
          <cell r="DP203">
            <v>0</v>
          </cell>
          <cell r="DQ203">
            <v>0</v>
          </cell>
          <cell r="DR203" t="str">
            <v/>
          </cell>
          <cell r="DT203">
            <v>0</v>
          </cell>
          <cell r="DU203">
            <v>0</v>
          </cell>
          <cell r="DV203">
            <v>0</v>
          </cell>
          <cell r="DW203">
            <v>0</v>
          </cell>
          <cell r="DX203">
            <v>0</v>
          </cell>
          <cell r="DY203">
            <v>0</v>
          </cell>
          <cell r="DZ203">
            <v>0</v>
          </cell>
          <cell r="EA203">
            <v>0</v>
          </cell>
          <cell r="EB203" t="str">
            <v/>
          </cell>
          <cell r="ED203">
            <v>0</v>
          </cell>
          <cell r="EE203">
            <v>0</v>
          </cell>
          <cell r="EF203">
            <v>0</v>
          </cell>
          <cell r="EG203">
            <v>0</v>
          </cell>
          <cell r="EH203">
            <v>0</v>
          </cell>
          <cell r="EI203">
            <v>0</v>
          </cell>
          <cell r="EJ203">
            <v>0</v>
          </cell>
          <cell r="EK203">
            <v>0</v>
          </cell>
          <cell r="EL203" t="str">
            <v/>
          </cell>
          <cell r="EN203">
            <v>0</v>
          </cell>
          <cell r="EO203">
            <v>0</v>
          </cell>
          <cell r="EP203">
            <v>0</v>
          </cell>
          <cell r="EQ203">
            <v>0</v>
          </cell>
          <cell r="ER203">
            <v>0</v>
          </cell>
          <cell r="ES203">
            <v>0</v>
          </cell>
          <cell r="ET203">
            <v>0</v>
          </cell>
          <cell r="EU203">
            <v>0</v>
          </cell>
          <cell r="EV203" t="str">
            <v/>
          </cell>
          <cell r="EX203">
            <v>0</v>
          </cell>
          <cell r="EY203">
            <v>0</v>
          </cell>
          <cell r="EZ203">
            <v>0</v>
          </cell>
          <cell r="FA203">
            <v>0</v>
          </cell>
          <cell r="FB203">
            <v>0</v>
          </cell>
          <cell r="FC203">
            <v>0</v>
          </cell>
          <cell r="FD203">
            <v>0</v>
          </cell>
          <cell r="FE203">
            <v>0</v>
          </cell>
          <cell r="FF203" t="str">
            <v/>
          </cell>
          <cell r="FH203">
            <v>0</v>
          </cell>
          <cell r="FI203">
            <v>0</v>
          </cell>
          <cell r="FJ203">
            <v>0</v>
          </cell>
          <cell r="FK203">
            <v>0</v>
          </cell>
          <cell r="FL203">
            <v>0</v>
          </cell>
          <cell r="FM203">
            <v>0</v>
          </cell>
          <cell r="FN203">
            <v>0</v>
          </cell>
          <cell r="FO203">
            <v>0</v>
          </cell>
          <cell r="FR203">
            <v>0</v>
          </cell>
          <cell r="FS203">
            <v>0</v>
          </cell>
          <cell r="FT203">
            <v>0</v>
          </cell>
          <cell r="FU203">
            <v>0</v>
          </cell>
          <cell r="FV203">
            <v>0</v>
          </cell>
          <cell r="FW203">
            <v>0</v>
          </cell>
          <cell r="FX203">
            <v>0</v>
          </cell>
          <cell r="FY203">
            <v>0</v>
          </cell>
          <cell r="GB203">
            <v>0</v>
          </cell>
          <cell r="GC203">
            <v>0</v>
          </cell>
          <cell r="GD203">
            <v>0</v>
          </cell>
          <cell r="GE203">
            <v>0</v>
          </cell>
          <cell r="GF203">
            <v>0</v>
          </cell>
          <cell r="GG203">
            <v>0</v>
          </cell>
          <cell r="GH203">
            <v>0</v>
          </cell>
          <cell r="GI203">
            <v>0</v>
          </cell>
          <cell r="GL203">
            <v>0</v>
          </cell>
          <cell r="GM203">
            <v>0</v>
          </cell>
          <cell r="GN203">
            <v>0</v>
          </cell>
          <cell r="GO203">
            <v>0</v>
          </cell>
          <cell r="GP203">
            <v>0</v>
          </cell>
          <cell r="GQ203">
            <v>0</v>
          </cell>
          <cell r="GR203">
            <v>0</v>
          </cell>
          <cell r="GS203">
            <v>0</v>
          </cell>
          <cell r="GU203" t="str">
            <v xml:space="preserve">Meli Melo Sucré Salé </v>
          </cell>
        </row>
        <row r="204">
          <cell r="E204" t="str">
            <v>Melon Quinoa</v>
          </cell>
          <cell r="F204" t="str">
            <v>Faîtes cuire votre quinoa dans une casserole d’eau et laissez refroidir.
Coupez votre melon, concombre, avocat, mozzarella en dés
Mélangez tous les ingrédients ensemble</v>
          </cell>
          <cell r="H204">
            <v>484.05</v>
          </cell>
          <cell r="I204">
            <v>19.12</v>
          </cell>
          <cell r="J204">
            <v>25.194999999999997</v>
          </cell>
          <cell r="K204">
            <v>41.519999999999996</v>
          </cell>
          <cell r="L204" t="str">
            <v>melon</v>
          </cell>
          <cell r="M204">
            <v>250</v>
          </cell>
          <cell r="N204">
            <v>95</v>
          </cell>
          <cell r="O204">
            <v>1.75</v>
          </cell>
          <cell r="P204">
            <v>0.25</v>
          </cell>
          <cell r="Q204">
            <v>20</v>
          </cell>
          <cell r="R204">
            <v>38</v>
          </cell>
          <cell r="S204">
            <v>0.7</v>
          </cell>
          <cell r="T204">
            <v>0.1</v>
          </cell>
          <cell r="U204">
            <v>8</v>
          </cell>
          <cell r="V204" t="str">
            <v>mozzarella</v>
          </cell>
          <cell r="W204">
            <v>60</v>
          </cell>
          <cell r="X204">
            <v>151.80000000000001</v>
          </cell>
          <cell r="Y204">
            <v>11.22</v>
          </cell>
          <cell r="Z204">
            <v>11.7</v>
          </cell>
          <cell r="AA204">
            <v>0.42</v>
          </cell>
          <cell r="AB204">
            <v>253</v>
          </cell>
          <cell r="AC204">
            <v>18.7</v>
          </cell>
          <cell r="AD204">
            <v>19.5</v>
          </cell>
          <cell r="AE204">
            <v>0.7</v>
          </cell>
          <cell r="AF204" t="str">
            <v>avocat</v>
          </cell>
          <cell r="AG204">
            <v>50</v>
          </cell>
          <cell r="AH204">
            <v>72</v>
          </cell>
          <cell r="AI204">
            <v>0.9</v>
          </cell>
          <cell r="AJ204">
            <v>7.1</v>
          </cell>
          <cell r="AK204">
            <v>0.4</v>
          </cell>
          <cell r="AL204">
            <v>144</v>
          </cell>
          <cell r="AM204">
            <v>1.8</v>
          </cell>
          <cell r="AN204">
            <v>14.2</v>
          </cell>
          <cell r="AO204">
            <v>0.8</v>
          </cell>
          <cell r="AP204" t="str">
            <v>concombre</v>
          </cell>
          <cell r="AQ204">
            <v>150</v>
          </cell>
          <cell r="AR204">
            <v>19.5</v>
          </cell>
          <cell r="AS204">
            <v>1.05</v>
          </cell>
          <cell r="AT204">
            <v>0.15</v>
          </cell>
          <cell r="AU204">
            <v>3</v>
          </cell>
          <cell r="AV204">
            <v>13</v>
          </cell>
          <cell r="AW204">
            <v>0.7</v>
          </cell>
          <cell r="AX204">
            <v>0.1</v>
          </cell>
          <cell r="AY204">
            <v>2</v>
          </cell>
          <cell r="AZ204" t="str">
            <v>1 citron pressé</v>
          </cell>
          <cell r="BB204">
            <v>0</v>
          </cell>
          <cell r="BC204">
            <v>0</v>
          </cell>
          <cell r="BD204">
            <v>0</v>
          </cell>
          <cell r="BE204">
            <v>0</v>
          </cell>
          <cell r="BF204">
            <v>0</v>
          </cell>
          <cell r="BG204">
            <v>0</v>
          </cell>
          <cell r="BH204">
            <v>0</v>
          </cell>
          <cell r="BI204">
            <v>0</v>
          </cell>
          <cell r="BJ204" t="str">
            <v>quinoa</v>
          </cell>
          <cell r="BK204">
            <v>30</v>
          </cell>
          <cell r="BL204">
            <v>105.3</v>
          </cell>
          <cell r="BM204">
            <v>4.2</v>
          </cell>
          <cell r="BN204">
            <v>1.5</v>
          </cell>
          <cell r="BO204">
            <v>17.7</v>
          </cell>
          <cell r="BP204">
            <v>351</v>
          </cell>
          <cell r="BQ204">
            <v>14</v>
          </cell>
          <cell r="BR204">
            <v>5</v>
          </cell>
          <cell r="BS204">
            <v>59</v>
          </cell>
          <cell r="BT204" t="str">
            <v>huile d’olive</v>
          </cell>
          <cell r="BU204">
            <v>5</v>
          </cell>
          <cell r="BV204">
            <v>40.450000000000003</v>
          </cell>
          <cell r="BW204">
            <v>0</v>
          </cell>
          <cell r="BX204">
            <v>4.4950000000000001</v>
          </cell>
          <cell r="BY204">
            <v>0</v>
          </cell>
          <cell r="BZ204">
            <v>809</v>
          </cell>
          <cell r="CA204">
            <v>0</v>
          </cell>
          <cell r="CB204">
            <v>89.9</v>
          </cell>
          <cell r="CC204">
            <v>0</v>
          </cell>
          <cell r="CD204" t="str">
            <v>Menthe fraîche hachée</v>
          </cell>
          <cell r="CF204">
            <v>0</v>
          </cell>
          <cell r="CG204">
            <v>0</v>
          </cell>
          <cell r="CH204">
            <v>0</v>
          </cell>
          <cell r="CI204">
            <v>0</v>
          </cell>
          <cell r="CJ204">
            <v>0</v>
          </cell>
          <cell r="CK204">
            <v>0</v>
          </cell>
          <cell r="CL204">
            <v>0</v>
          </cell>
          <cell r="CM204">
            <v>0</v>
          </cell>
          <cell r="CN204" t="str">
            <v>vinaigre balsamique</v>
          </cell>
          <cell r="CP204">
            <v>0</v>
          </cell>
          <cell r="CQ204">
            <v>0</v>
          </cell>
          <cell r="CR204">
            <v>0</v>
          </cell>
          <cell r="CS204">
            <v>0</v>
          </cell>
          <cell r="CT204">
            <v>12</v>
          </cell>
          <cell r="CU204">
            <v>0</v>
          </cell>
          <cell r="CV204">
            <v>0</v>
          </cell>
          <cell r="CW204">
            <v>5</v>
          </cell>
          <cell r="CZ204">
            <v>0</v>
          </cell>
          <cell r="DA204">
            <v>0</v>
          </cell>
          <cell r="DB204">
            <v>0</v>
          </cell>
          <cell r="DC204">
            <v>0</v>
          </cell>
          <cell r="DD204">
            <v>0</v>
          </cell>
          <cell r="DE204">
            <v>0</v>
          </cell>
          <cell r="DF204">
            <v>0</v>
          </cell>
          <cell r="DG204">
            <v>0</v>
          </cell>
          <cell r="DJ204">
            <v>0</v>
          </cell>
          <cell r="DK204">
            <v>0</v>
          </cell>
          <cell r="DL204">
            <v>0</v>
          </cell>
          <cell r="DM204">
            <v>0</v>
          </cell>
          <cell r="DN204">
            <v>0</v>
          </cell>
          <cell r="DO204">
            <v>0</v>
          </cell>
          <cell r="DP204">
            <v>0</v>
          </cell>
          <cell r="DQ204">
            <v>0</v>
          </cell>
          <cell r="DT204">
            <v>0</v>
          </cell>
          <cell r="DU204">
            <v>0</v>
          </cell>
          <cell r="DV204">
            <v>0</v>
          </cell>
          <cell r="DW204">
            <v>0</v>
          </cell>
          <cell r="DX204">
            <v>0</v>
          </cell>
          <cell r="DY204">
            <v>0</v>
          </cell>
          <cell r="DZ204">
            <v>0</v>
          </cell>
          <cell r="EA204">
            <v>0</v>
          </cell>
          <cell r="ED204">
            <v>0</v>
          </cell>
          <cell r="EE204">
            <v>0</v>
          </cell>
          <cell r="EF204">
            <v>0</v>
          </cell>
          <cell r="EG204">
            <v>0</v>
          </cell>
          <cell r="EH204">
            <v>0</v>
          </cell>
          <cell r="EI204">
            <v>0</v>
          </cell>
          <cell r="EJ204">
            <v>0</v>
          </cell>
          <cell r="EK204">
            <v>0</v>
          </cell>
          <cell r="EN204">
            <v>0</v>
          </cell>
          <cell r="EO204">
            <v>0</v>
          </cell>
          <cell r="EP204">
            <v>0</v>
          </cell>
          <cell r="EQ204">
            <v>0</v>
          </cell>
          <cell r="ER204">
            <v>0</v>
          </cell>
          <cell r="ES204">
            <v>0</v>
          </cell>
          <cell r="ET204">
            <v>0</v>
          </cell>
          <cell r="EU204">
            <v>0</v>
          </cell>
          <cell r="EX204">
            <v>0</v>
          </cell>
          <cell r="EY204">
            <v>0</v>
          </cell>
          <cell r="EZ204">
            <v>0</v>
          </cell>
          <cell r="FA204">
            <v>0</v>
          </cell>
          <cell r="FB204">
            <v>0</v>
          </cell>
          <cell r="FC204">
            <v>0</v>
          </cell>
          <cell r="FD204">
            <v>0</v>
          </cell>
          <cell r="FE204">
            <v>0</v>
          </cell>
          <cell r="FH204">
            <v>0</v>
          </cell>
          <cell r="FI204">
            <v>0</v>
          </cell>
          <cell r="FJ204">
            <v>0</v>
          </cell>
          <cell r="FK204">
            <v>0</v>
          </cell>
          <cell r="FL204">
            <v>0</v>
          </cell>
          <cell r="FM204">
            <v>0</v>
          </cell>
          <cell r="FN204">
            <v>0</v>
          </cell>
          <cell r="FO204">
            <v>0</v>
          </cell>
          <cell r="FR204">
            <v>0</v>
          </cell>
          <cell r="FS204">
            <v>0</v>
          </cell>
          <cell r="FT204">
            <v>0</v>
          </cell>
          <cell r="FU204">
            <v>0</v>
          </cell>
          <cell r="FV204">
            <v>0</v>
          </cell>
          <cell r="FW204">
            <v>0</v>
          </cell>
          <cell r="FX204">
            <v>0</v>
          </cell>
          <cell r="FY204">
            <v>0</v>
          </cell>
          <cell r="GB204">
            <v>0</v>
          </cell>
          <cell r="GC204">
            <v>0</v>
          </cell>
          <cell r="GD204">
            <v>0</v>
          </cell>
          <cell r="GE204">
            <v>0</v>
          </cell>
          <cell r="GF204">
            <v>0</v>
          </cell>
          <cell r="GG204">
            <v>0</v>
          </cell>
          <cell r="GH204">
            <v>0</v>
          </cell>
          <cell r="GI204">
            <v>0</v>
          </cell>
          <cell r="GL204">
            <v>0</v>
          </cell>
          <cell r="GM204">
            <v>0</v>
          </cell>
          <cell r="GN204">
            <v>0</v>
          </cell>
          <cell r="GO204">
            <v>0</v>
          </cell>
          <cell r="GP204">
            <v>0</v>
          </cell>
          <cell r="GQ204">
            <v>0</v>
          </cell>
          <cell r="GR204">
            <v>0</v>
          </cell>
          <cell r="GS204">
            <v>0</v>
          </cell>
          <cell r="GU204" t="str">
            <v>Melon Quinoa</v>
          </cell>
        </row>
        <row r="205">
          <cell r="E205" t="str">
            <v>Merlu En Papillote</v>
          </cell>
          <cell r="F205" t="str">
            <v>Préchauffez le four à 210 degrés.
Pelez le citron vert et couper la pulpe en morceaux.
Découpez une feuille d’aluminium et déposez le merlu, assaisonnez et ajoutez les morceaux de citron vert
Fermez la papillote et enfournez pendant 15 minutes.
Faîtes cuire vos asperges et les pommes de terre à la vapeur  ou dans une casserole avec de l’eau bouillante
Trempez vos asperges dans la sauce yaourt*</v>
          </cell>
          <cell r="G205" t="str">
            <v>* Voir recette spécifique</v>
          </cell>
          <cell r="H205">
            <v>266.45</v>
          </cell>
          <cell r="I205">
            <v>29.599999999999998</v>
          </cell>
          <cell r="J205">
            <v>4.4249999999999998</v>
          </cell>
          <cell r="K205">
            <v>24</v>
          </cell>
          <cell r="L205" t="str">
            <v>Merlu</v>
          </cell>
          <cell r="M205">
            <v>125</v>
          </cell>
          <cell r="N205">
            <v>115</v>
          </cell>
          <cell r="O205">
            <v>22</v>
          </cell>
          <cell r="P205">
            <v>2.875</v>
          </cell>
          <cell r="Q205">
            <v>0</v>
          </cell>
          <cell r="R205">
            <v>92</v>
          </cell>
          <cell r="S205">
            <v>17.600000000000001</v>
          </cell>
          <cell r="T205">
            <v>2.2999999999999998</v>
          </cell>
          <cell r="U205">
            <v>0</v>
          </cell>
          <cell r="V205" t="str">
            <v>Asperge</v>
          </cell>
          <cell r="W205">
            <v>200</v>
          </cell>
          <cell r="X205">
            <v>54</v>
          </cell>
          <cell r="Y205">
            <v>4.4000000000000004</v>
          </cell>
          <cell r="Z205">
            <v>0.4</v>
          </cell>
          <cell r="AA205">
            <v>6.6</v>
          </cell>
          <cell r="AB205">
            <v>27</v>
          </cell>
          <cell r="AC205">
            <v>2.2000000000000002</v>
          </cell>
          <cell r="AD205">
            <v>0.2</v>
          </cell>
          <cell r="AE205">
            <v>3.3</v>
          </cell>
          <cell r="AF205" t="str">
            <v xml:space="preserve">citron vert </v>
          </cell>
          <cell r="AH205">
            <v>0</v>
          </cell>
          <cell r="AI205">
            <v>0</v>
          </cell>
          <cell r="AJ205">
            <v>0</v>
          </cell>
          <cell r="AK205">
            <v>0</v>
          </cell>
          <cell r="AL205">
            <v>0</v>
          </cell>
          <cell r="AM205">
            <v>0</v>
          </cell>
          <cell r="AN205">
            <v>0</v>
          </cell>
          <cell r="AO205">
            <v>0</v>
          </cell>
          <cell r="AP205" t="str">
            <v>Sauce au yaourt_ MNFC</v>
          </cell>
          <cell r="AQ205">
            <v>20</v>
          </cell>
          <cell r="AR205">
            <v>21.45</v>
          </cell>
          <cell r="AS205">
            <v>1.2</v>
          </cell>
          <cell r="AT205">
            <v>1.05</v>
          </cell>
          <cell r="AU205">
            <v>1.8</v>
          </cell>
          <cell r="AV205">
            <v>107.25</v>
          </cell>
          <cell r="AW205">
            <v>6</v>
          </cell>
          <cell r="AX205">
            <v>5.25</v>
          </cell>
          <cell r="AY205">
            <v>9</v>
          </cell>
          <cell r="AZ205" t="str">
            <v>pomme De Terre</v>
          </cell>
          <cell r="BA205">
            <v>100</v>
          </cell>
          <cell r="BB205">
            <v>76</v>
          </cell>
          <cell r="BC205">
            <v>2</v>
          </cell>
          <cell r="BD205">
            <v>0.1</v>
          </cell>
          <cell r="BE205">
            <v>15.6</v>
          </cell>
          <cell r="BF205">
            <v>76</v>
          </cell>
          <cell r="BG205">
            <v>2</v>
          </cell>
          <cell r="BH205">
            <v>0.1</v>
          </cell>
          <cell r="BI205">
            <v>15.6</v>
          </cell>
          <cell r="BL205">
            <v>0</v>
          </cell>
          <cell r="BM205">
            <v>0</v>
          </cell>
          <cell r="BN205">
            <v>0</v>
          </cell>
          <cell r="BO205">
            <v>0</v>
          </cell>
          <cell r="BP205">
            <v>0</v>
          </cell>
          <cell r="BQ205">
            <v>0</v>
          </cell>
          <cell r="BR205">
            <v>0</v>
          </cell>
          <cell r="BS205">
            <v>0</v>
          </cell>
          <cell r="BV205">
            <v>0</v>
          </cell>
          <cell r="BW205">
            <v>0</v>
          </cell>
          <cell r="BX205">
            <v>0</v>
          </cell>
          <cell r="BY205">
            <v>0</v>
          </cell>
          <cell r="BZ205">
            <v>0</v>
          </cell>
          <cell r="CA205">
            <v>0</v>
          </cell>
          <cell r="CB205">
            <v>0</v>
          </cell>
          <cell r="CC205">
            <v>0</v>
          </cell>
          <cell r="CF205">
            <v>0</v>
          </cell>
          <cell r="CG205">
            <v>0</v>
          </cell>
          <cell r="CH205">
            <v>0</v>
          </cell>
          <cell r="CI205">
            <v>0</v>
          </cell>
          <cell r="CJ205">
            <v>0</v>
          </cell>
          <cell r="CK205">
            <v>0</v>
          </cell>
          <cell r="CL205">
            <v>0</v>
          </cell>
          <cell r="CM205">
            <v>0</v>
          </cell>
          <cell r="CP205">
            <v>0</v>
          </cell>
          <cell r="CQ205">
            <v>0</v>
          </cell>
          <cell r="CR205">
            <v>0</v>
          </cell>
          <cell r="CS205">
            <v>0</v>
          </cell>
          <cell r="CT205">
            <v>0</v>
          </cell>
          <cell r="CU205">
            <v>0</v>
          </cell>
          <cell r="CV205">
            <v>0</v>
          </cell>
          <cell r="CW205">
            <v>0</v>
          </cell>
          <cell r="CZ205">
            <v>0</v>
          </cell>
          <cell r="DA205">
            <v>0</v>
          </cell>
          <cell r="DB205">
            <v>0</v>
          </cell>
          <cell r="DC205">
            <v>0</v>
          </cell>
          <cell r="DD205">
            <v>0</v>
          </cell>
          <cell r="DE205">
            <v>0</v>
          </cell>
          <cell r="DF205">
            <v>0</v>
          </cell>
          <cell r="DG205">
            <v>0</v>
          </cell>
          <cell r="DJ205">
            <v>0</v>
          </cell>
          <cell r="DK205">
            <v>0</v>
          </cell>
          <cell r="DL205">
            <v>0</v>
          </cell>
          <cell r="DM205">
            <v>0</v>
          </cell>
          <cell r="DN205">
            <v>0</v>
          </cell>
          <cell r="DO205">
            <v>0</v>
          </cell>
          <cell r="DP205">
            <v>0</v>
          </cell>
          <cell r="DQ205">
            <v>0</v>
          </cell>
          <cell r="DT205">
            <v>0</v>
          </cell>
          <cell r="DU205">
            <v>0</v>
          </cell>
          <cell r="DV205">
            <v>0</v>
          </cell>
          <cell r="DW205">
            <v>0</v>
          </cell>
          <cell r="DX205">
            <v>0</v>
          </cell>
          <cell r="DY205">
            <v>0</v>
          </cell>
          <cell r="DZ205">
            <v>0</v>
          </cell>
          <cell r="EA205">
            <v>0</v>
          </cell>
          <cell r="ED205">
            <v>0</v>
          </cell>
          <cell r="EE205">
            <v>0</v>
          </cell>
          <cell r="EF205">
            <v>0</v>
          </cell>
          <cell r="EG205">
            <v>0</v>
          </cell>
          <cell r="EH205">
            <v>0</v>
          </cell>
          <cell r="EI205">
            <v>0</v>
          </cell>
          <cell r="EJ205">
            <v>0</v>
          </cell>
          <cell r="EK205">
            <v>0</v>
          </cell>
          <cell r="EN205">
            <v>0</v>
          </cell>
          <cell r="EO205">
            <v>0</v>
          </cell>
          <cell r="EP205">
            <v>0</v>
          </cell>
          <cell r="EQ205">
            <v>0</v>
          </cell>
          <cell r="ER205">
            <v>0</v>
          </cell>
          <cell r="ES205">
            <v>0</v>
          </cell>
          <cell r="ET205">
            <v>0</v>
          </cell>
          <cell r="EU205">
            <v>0</v>
          </cell>
          <cell r="EX205">
            <v>0</v>
          </cell>
          <cell r="EY205">
            <v>0</v>
          </cell>
          <cell r="EZ205">
            <v>0</v>
          </cell>
          <cell r="FA205">
            <v>0</v>
          </cell>
          <cell r="FB205">
            <v>0</v>
          </cell>
          <cell r="FC205">
            <v>0</v>
          </cell>
          <cell r="FD205">
            <v>0</v>
          </cell>
          <cell r="FE205">
            <v>0</v>
          </cell>
          <cell r="FH205">
            <v>0</v>
          </cell>
          <cell r="FI205">
            <v>0</v>
          </cell>
          <cell r="FJ205">
            <v>0</v>
          </cell>
          <cell r="FK205">
            <v>0</v>
          </cell>
          <cell r="FL205">
            <v>0</v>
          </cell>
          <cell r="FM205">
            <v>0</v>
          </cell>
          <cell r="FN205">
            <v>0</v>
          </cell>
          <cell r="FO205">
            <v>0</v>
          </cell>
          <cell r="FR205">
            <v>0</v>
          </cell>
          <cell r="FS205">
            <v>0</v>
          </cell>
          <cell r="FT205">
            <v>0</v>
          </cell>
          <cell r="FU205">
            <v>0</v>
          </cell>
          <cell r="FV205">
            <v>0</v>
          </cell>
          <cell r="FW205">
            <v>0</v>
          </cell>
          <cell r="FX205">
            <v>0</v>
          </cell>
          <cell r="FY205">
            <v>0</v>
          </cell>
          <cell r="GB205">
            <v>0</v>
          </cell>
          <cell r="GC205">
            <v>0</v>
          </cell>
          <cell r="GD205">
            <v>0</v>
          </cell>
          <cell r="GE205">
            <v>0</v>
          </cell>
          <cell r="GF205">
            <v>0</v>
          </cell>
          <cell r="GG205">
            <v>0</v>
          </cell>
          <cell r="GH205">
            <v>0</v>
          </cell>
          <cell r="GI205">
            <v>0</v>
          </cell>
          <cell r="GL205">
            <v>0</v>
          </cell>
          <cell r="GM205">
            <v>0</v>
          </cell>
          <cell r="GN205">
            <v>0</v>
          </cell>
          <cell r="GO205">
            <v>0</v>
          </cell>
          <cell r="GP205">
            <v>0</v>
          </cell>
          <cell r="GQ205">
            <v>0</v>
          </cell>
          <cell r="GR205">
            <v>0</v>
          </cell>
          <cell r="GS205">
            <v>0</v>
          </cell>
          <cell r="GU205" t="str">
            <v>Merlu En Papillote</v>
          </cell>
        </row>
        <row r="206">
          <cell r="E206" t="str">
            <v xml:space="preserve">Milkshake Protéiné Fraise Et Banane </v>
          </cell>
          <cell r="F206" t="str">
            <v xml:space="preserve">Mélangez tous les ingrédients dans un mixer.
</v>
          </cell>
          <cell r="G206" t="str">
            <v>Si pas assez liquide, rajoutez du lait</v>
          </cell>
          <cell r="H206">
            <v>316.875</v>
          </cell>
          <cell r="I206">
            <v>28.7</v>
          </cell>
          <cell r="J206">
            <v>3.7</v>
          </cell>
          <cell r="K206">
            <v>40.85</v>
          </cell>
          <cell r="L206" t="str">
            <v>Yogourt grec oh! Nature</v>
          </cell>
          <cell r="M206">
            <v>100</v>
          </cell>
          <cell r="N206">
            <v>57</v>
          </cell>
          <cell r="O206">
            <v>10</v>
          </cell>
          <cell r="P206">
            <v>0.1</v>
          </cell>
          <cell r="Q206">
            <v>4</v>
          </cell>
          <cell r="R206">
            <v>57</v>
          </cell>
          <cell r="S206">
            <v>10</v>
          </cell>
          <cell r="T206">
            <v>0.1</v>
          </cell>
          <cell r="U206">
            <v>4</v>
          </cell>
          <cell r="V206" t="str">
            <v>Fraise</v>
          </cell>
          <cell r="W206">
            <v>25</v>
          </cell>
          <cell r="X206">
            <v>10</v>
          </cell>
          <cell r="Y206">
            <v>0.17499999999999999</v>
          </cell>
          <cell r="Z206">
            <v>0.125</v>
          </cell>
          <cell r="AA206">
            <v>1.75</v>
          </cell>
          <cell r="AB206">
            <v>40</v>
          </cell>
          <cell r="AC206">
            <v>0.7</v>
          </cell>
          <cell r="AD206">
            <v>0.5</v>
          </cell>
          <cell r="AE206">
            <v>7</v>
          </cell>
          <cell r="AF206" t="str">
            <v>Lait Protéiné</v>
          </cell>
          <cell r="AG206">
            <v>200</v>
          </cell>
          <cell r="AH206">
            <v>78</v>
          </cell>
          <cell r="AI206">
            <v>14</v>
          </cell>
          <cell r="AJ206">
            <v>0.2</v>
          </cell>
          <cell r="AK206">
            <v>5</v>
          </cell>
          <cell r="AL206">
            <v>39</v>
          </cell>
          <cell r="AM206">
            <v>7</v>
          </cell>
          <cell r="AN206">
            <v>0.1</v>
          </cell>
          <cell r="AO206">
            <v>2.5</v>
          </cell>
          <cell r="AP206" t="str">
            <v>Banane</v>
          </cell>
          <cell r="AQ206">
            <v>100</v>
          </cell>
          <cell r="AR206">
            <v>95</v>
          </cell>
          <cell r="AS206">
            <v>1.1000000000000001</v>
          </cell>
          <cell r="AT206">
            <v>0.3</v>
          </cell>
          <cell r="AU206">
            <v>21</v>
          </cell>
          <cell r="AV206">
            <v>95</v>
          </cell>
          <cell r="AW206">
            <v>1.1000000000000001</v>
          </cell>
          <cell r="AX206">
            <v>0.3</v>
          </cell>
          <cell r="AY206">
            <v>21</v>
          </cell>
          <cell r="AZ206" t="str">
            <v>Yogourt Nature</v>
          </cell>
          <cell r="BA206">
            <v>85</v>
          </cell>
          <cell r="BB206">
            <v>60.774999999999999</v>
          </cell>
          <cell r="BC206">
            <v>3.4</v>
          </cell>
          <cell r="BD206">
            <v>2.9750000000000001</v>
          </cell>
          <cell r="BE206">
            <v>5.0999999999999996</v>
          </cell>
          <cell r="BF206">
            <v>71.5</v>
          </cell>
          <cell r="BG206">
            <v>4</v>
          </cell>
          <cell r="BH206">
            <v>3.5</v>
          </cell>
          <cell r="BI206">
            <v>6</v>
          </cell>
          <cell r="BJ206" t="str">
            <v>Miel</v>
          </cell>
          <cell r="BK206">
            <v>5</v>
          </cell>
          <cell r="BL206">
            <v>16.100000000000001</v>
          </cell>
          <cell r="BM206">
            <v>2.5000000000000001E-2</v>
          </cell>
          <cell r="BN206">
            <v>0</v>
          </cell>
          <cell r="BO206">
            <v>4</v>
          </cell>
          <cell r="BP206">
            <v>322</v>
          </cell>
          <cell r="BQ206">
            <v>0.5</v>
          </cell>
          <cell r="BR206">
            <v>0</v>
          </cell>
          <cell r="BS206">
            <v>80</v>
          </cell>
          <cell r="BT206" t="str">
            <v/>
          </cell>
          <cell r="BV206">
            <v>0</v>
          </cell>
          <cell r="BW206">
            <v>0</v>
          </cell>
          <cell r="BX206">
            <v>0</v>
          </cell>
          <cell r="BY206">
            <v>0</v>
          </cell>
          <cell r="BZ206">
            <v>0</v>
          </cell>
          <cell r="CA206">
            <v>0</v>
          </cell>
          <cell r="CB206">
            <v>0</v>
          </cell>
          <cell r="CC206">
            <v>0</v>
          </cell>
          <cell r="CD206" t="str">
            <v/>
          </cell>
          <cell r="CF206">
            <v>0</v>
          </cell>
          <cell r="CG206">
            <v>0</v>
          </cell>
          <cell r="CH206">
            <v>0</v>
          </cell>
          <cell r="CI206">
            <v>0</v>
          </cell>
          <cell r="CJ206">
            <v>0</v>
          </cell>
          <cell r="CK206">
            <v>0</v>
          </cell>
          <cell r="CL206">
            <v>0</v>
          </cell>
          <cell r="CM206">
            <v>0</v>
          </cell>
          <cell r="CN206" t="str">
            <v/>
          </cell>
          <cell r="CP206">
            <v>0</v>
          </cell>
          <cell r="CQ206">
            <v>0</v>
          </cell>
          <cell r="CR206">
            <v>0</v>
          </cell>
          <cell r="CS206">
            <v>0</v>
          </cell>
          <cell r="CT206">
            <v>0</v>
          </cell>
          <cell r="CU206">
            <v>0</v>
          </cell>
          <cell r="CV206">
            <v>0</v>
          </cell>
          <cell r="CW206">
            <v>0</v>
          </cell>
          <cell r="CX206" t="str">
            <v/>
          </cell>
          <cell r="CZ206">
            <v>0</v>
          </cell>
          <cell r="DA206">
            <v>0</v>
          </cell>
          <cell r="DB206">
            <v>0</v>
          </cell>
          <cell r="DC206">
            <v>0</v>
          </cell>
          <cell r="DD206">
            <v>0</v>
          </cell>
          <cell r="DE206">
            <v>0</v>
          </cell>
          <cell r="DF206">
            <v>0</v>
          </cell>
          <cell r="DG206">
            <v>0</v>
          </cell>
          <cell r="DH206" t="str">
            <v/>
          </cell>
          <cell r="DJ206">
            <v>0</v>
          </cell>
          <cell r="DK206">
            <v>0</v>
          </cell>
          <cell r="DL206">
            <v>0</v>
          </cell>
          <cell r="DM206">
            <v>0</v>
          </cell>
          <cell r="DN206">
            <v>0</v>
          </cell>
          <cell r="DO206">
            <v>0</v>
          </cell>
          <cell r="DP206">
            <v>0</v>
          </cell>
          <cell r="DQ206">
            <v>0</v>
          </cell>
          <cell r="DR206" t="str">
            <v/>
          </cell>
          <cell r="DT206">
            <v>0</v>
          </cell>
          <cell r="DU206">
            <v>0</v>
          </cell>
          <cell r="DV206">
            <v>0</v>
          </cell>
          <cell r="DW206">
            <v>0</v>
          </cell>
          <cell r="DX206">
            <v>0</v>
          </cell>
          <cell r="DY206">
            <v>0</v>
          </cell>
          <cell r="DZ206">
            <v>0</v>
          </cell>
          <cell r="EA206">
            <v>0</v>
          </cell>
          <cell r="EB206" t="str">
            <v/>
          </cell>
          <cell r="ED206">
            <v>0</v>
          </cell>
          <cell r="EE206">
            <v>0</v>
          </cell>
          <cell r="EF206">
            <v>0</v>
          </cell>
          <cell r="EG206">
            <v>0</v>
          </cell>
          <cell r="EH206">
            <v>0</v>
          </cell>
          <cell r="EI206">
            <v>0</v>
          </cell>
          <cell r="EJ206">
            <v>0</v>
          </cell>
          <cell r="EK206">
            <v>0</v>
          </cell>
          <cell r="EL206" t="str">
            <v/>
          </cell>
          <cell r="EN206">
            <v>0</v>
          </cell>
          <cell r="EO206">
            <v>0</v>
          </cell>
          <cell r="EP206">
            <v>0</v>
          </cell>
          <cell r="EQ206">
            <v>0</v>
          </cell>
          <cell r="ER206">
            <v>0</v>
          </cell>
          <cell r="ES206">
            <v>0</v>
          </cell>
          <cell r="ET206">
            <v>0</v>
          </cell>
          <cell r="EU206">
            <v>0</v>
          </cell>
          <cell r="EV206" t="str">
            <v/>
          </cell>
          <cell r="EX206">
            <v>0</v>
          </cell>
          <cell r="EY206">
            <v>0</v>
          </cell>
          <cell r="EZ206">
            <v>0</v>
          </cell>
          <cell r="FA206">
            <v>0</v>
          </cell>
          <cell r="FB206">
            <v>0</v>
          </cell>
          <cell r="FC206">
            <v>0</v>
          </cell>
          <cell r="FD206">
            <v>0</v>
          </cell>
          <cell r="FE206">
            <v>0</v>
          </cell>
          <cell r="FF206" t="str">
            <v/>
          </cell>
          <cell r="FH206">
            <v>0</v>
          </cell>
          <cell r="FI206">
            <v>0</v>
          </cell>
          <cell r="FJ206">
            <v>0</v>
          </cell>
          <cell r="FK206">
            <v>0</v>
          </cell>
          <cell r="FL206">
            <v>0</v>
          </cell>
          <cell r="FM206">
            <v>0</v>
          </cell>
          <cell r="FN206">
            <v>0</v>
          </cell>
          <cell r="FO206">
            <v>0</v>
          </cell>
          <cell r="FR206">
            <v>0</v>
          </cell>
          <cell r="FS206">
            <v>0</v>
          </cell>
          <cell r="FT206">
            <v>0</v>
          </cell>
          <cell r="FU206">
            <v>0</v>
          </cell>
          <cell r="FV206">
            <v>0</v>
          </cell>
          <cell r="FW206">
            <v>0</v>
          </cell>
          <cell r="FX206">
            <v>0</v>
          </cell>
          <cell r="FY206">
            <v>0</v>
          </cell>
          <cell r="GB206">
            <v>0</v>
          </cell>
          <cell r="GC206">
            <v>0</v>
          </cell>
          <cell r="GD206">
            <v>0</v>
          </cell>
          <cell r="GE206">
            <v>0</v>
          </cell>
          <cell r="GF206">
            <v>0</v>
          </cell>
          <cell r="GG206">
            <v>0</v>
          </cell>
          <cell r="GH206">
            <v>0</v>
          </cell>
          <cell r="GI206">
            <v>0</v>
          </cell>
          <cell r="GL206">
            <v>0</v>
          </cell>
          <cell r="GM206">
            <v>0</v>
          </cell>
          <cell r="GN206">
            <v>0</v>
          </cell>
          <cell r="GO206">
            <v>0</v>
          </cell>
          <cell r="GP206">
            <v>0</v>
          </cell>
          <cell r="GQ206">
            <v>0</v>
          </cell>
          <cell r="GR206">
            <v>0</v>
          </cell>
          <cell r="GS206">
            <v>0</v>
          </cell>
          <cell r="GU206" t="str">
            <v xml:space="preserve">Milkshake Protéiné Fraise Et Banane </v>
          </cell>
        </row>
        <row r="207">
          <cell r="E207" t="str">
            <v>Mini Clafouti Saumon Et Épinards</v>
          </cell>
          <cell r="F207" t="str">
            <v>Ecrasez le fromage frais et fouette l’œuf et la maïzena ensemble. Mélangez les 3 ingrédients.
Faites suer les épinards dans une casserole avec un peu d’huile d’olive, jusqu’à ce qu’ils soient souples.
Ajoutez la préparation avec le fromage à la poêlée d’épinards, puis le saumon. Mélangez bien le tout ensemble.
Versez la préparation dans des petits moules à tartelette et fais cuire les clafoutis pendant une vingtaine de minutes à 200°.</v>
          </cell>
          <cell r="H207">
            <v>352.6</v>
          </cell>
          <cell r="I207">
            <v>40.309999999999995</v>
          </cell>
          <cell r="J207">
            <v>16.559999999999999</v>
          </cell>
          <cell r="K207">
            <v>27.150000000000002</v>
          </cell>
          <cell r="L207" t="str">
            <v>Épinards Frais</v>
          </cell>
          <cell r="M207">
            <v>150</v>
          </cell>
          <cell r="N207">
            <v>34.5</v>
          </cell>
          <cell r="O207">
            <v>4.05</v>
          </cell>
          <cell r="P207">
            <v>0.6</v>
          </cell>
          <cell r="Q207">
            <v>1.2</v>
          </cell>
          <cell r="R207">
            <v>23</v>
          </cell>
          <cell r="S207">
            <v>2.7</v>
          </cell>
          <cell r="T207">
            <v>0.4</v>
          </cell>
          <cell r="U207">
            <v>0.8</v>
          </cell>
          <cell r="V207" t="str">
            <v>Œuf</v>
          </cell>
          <cell r="W207">
            <v>50</v>
          </cell>
          <cell r="X207">
            <v>71</v>
          </cell>
          <cell r="Y207">
            <v>5.95</v>
          </cell>
          <cell r="Z207">
            <v>5.15</v>
          </cell>
          <cell r="AA207">
            <v>0.15</v>
          </cell>
          <cell r="AB207">
            <v>142</v>
          </cell>
          <cell r="AC207">
            <v>11.9</v>
          </cell>
          <cell r="AD207">
            <v>10.3</v>
          </cell>
          <cell r="AE207">
            <v>0.3</v>
          </cell>
          <cell r="AF207" t="str">
            <v>Saumon Fumé</v>
          </cell>
          <cell r="AG207">
            <v>80</v>
          </cell>
          <cell r="AH207">
            <v>133.6</v>
          </cell>
          <cell r="AI207">
            <v>18.559999999999999</v>
          </cell>
          <cell r="AJ207">
            <v>6.56</v>
          </cell>
          <cell r="AK207">
            <v>0</v>
          </cell>
          <cell r="AL207">
            <v>167</v>
          </cell>
          <cell r="AM207">
            <v>23.2</v>
          </cell>
          <cell r="AN207">
            <v>8.1999999999999993</v>
          </cell>
          <cell r="AO207">
            <v>0</v>
          </cell>
          <cell r="AP207" t="str">
            <v>St Morret Ligne &amp; Plaisir</v>
          </cell>
          <cell r="AQ207">
            <v>80</v>
          </cell>
          <cell r="AR207">
            <v>0</v>
          </cell>
          <cell r="AS207">
            <v>0</v>
          </cell>
          <cell r="AT207">
            <v>0</v>
          </cell>
          <cell r="AU207">
            <v>0</v>
          </cell>
          <cell r="AV207">
            <v>0</v>
          </cell>
          <cell r="AW207">
            <v>0</v>
          </cell>
          <cell r="AX207">
            <v>0</v>
          </cell>
          <cell r="AY207">
            <v>0</v>
          </cell>
          <cell r="AZ207" t="str">
            <v>Maïzena</v>
          </cell>
          <cell r="BA207">
            <v>30</v>
          </cell>
          <cell r="BB207">
            <v>30</v>
          </cell>
          <cell r="BC207">
            <v>0.15</v>
          </cell>
          <cell r="BD207">
            <v>0.15</v>
          </cell>
          <cell r="BE207">
            <v>25.8</v>
          </cell>
          <cell r="BF207">
            <v>100</v>
          </cell>
          <cell r="BG207">
            <v>0.5</v>
          </cell>
          <cell r="BH207">
            <v>0.5</v>
          </cell>
          <cell r="BI207">
            <v>86</v>
          </cell>
          <cell r="BJ207" t="str">
            <v>Epices : Ail Oignon À Volonté</v>
          </cell>
          <cell r="BL207">
            <v>0</v>
          </cell>
          <cell r="BM207">
            <v>0</v>
          </cell>
          <cell r="BN207">
            <v>0</v>
          </cell>
          <cell r="BO207">
            <v>0</v>
          </cell>
          <cell r="BP207">
            <v>0</v>
          </cell>
          <cell r="BQ207">
            <v>0</v>
          </cell>
          <cell r="BR207">
            <v>0</v>
          </cell>
          <cell r="BS207">
            <v>0</v>
          </cell>
          <cell r="BT207" t="str">
            <v>Saumon Fumé</v>
          </cell>
          <cell r="BU207">
            <v>50</v>
          </cell>
          <cell r="BV207">
            <v>83.5</v>
          </cell>
          <cell r="BW207">
            <v>11.6</v>
          </cell>
          <cell r="BX207">
            <v>4.0999999999999996</v>
          </cell>
          <cell r="BY207">
            <v>0</v>
          </cell>
          <cell r="BZ207">
            <v>167</v>
          </cell>
          <cell r="CA207">
            <v>23.2</v>
          </cell>
          <cell r="CB207">
            <v>8.1999999999999993</v>
          </cell>
          <cell r="CC207">
            <v>0</v>
          </cell>
          <cell r="CD207" t="str">
            <v/>
          </cell>
          <cell r="CF207">
            <v>0</v>
          </cell>
          <cell r="CG207">
            <v>0</v>
          </cell>
          <cell r="CH207">
            <v>0</v>
          </cell>
          <cell r="CI207">
            <v>0</v>
          </cell>
          <cell r="CJ207">
            <v>0</v>
          </cell>
          <cell r="CK207">
            <v>0</v>
          </cell>
          <cell r="CL207">
            <v>0</v>
          </cell>
          <cell r="CM207">
            <v>0</v>
          </cell>
          <cell r="CN207" t="str">
            <v/>
          </cell>
          <cell r="CP207">
            <v>0</v>
          </cell>
          <cell r="CQ207">
            <v>0</v>
          </cell>
          <cell r="CR207">
            <v>0</v>
          </cell>
          <cell r="CS207">
            <v>0</v>
          </cell>
          <cell r="CT207">
            <v>0</v>
          </cell>
          <cell r="CU207">
            <v>0</v>
          </cell>
          <cell r="CV207">
            <v>0</v>
          </cell>
          <cell r="CW207">
            <v>0</v>
          </cell>
          <cell r="CX207" t="str">
            <v/>
          </cell>
          <cell r="CZ207">
            <v>0</v>
          </cell>
          <cell r="DA207">
            <v>0</v>
          </cell>
          <cell r="DB207">
            <v>0</v>
          </cell>
          <cell r="DC207">
            <v>0</v>
          </cell>
          <cell r="DD207">
            <v>0</v>
          </cell>
          <cell r="DE207">
            <v>0</v>
          </cell>
          <cell r="DF207">
            <v>0</v>
          </cell>
          <cell r="DG207">
            <v>0</v>
          </cell>
          <cell r="DH207" t="str">
            <v/>
          </cell>
          <cell r="DJ207">
            <v>0</v>
          </cell>
          <cell r="DK207">
            <v>0</v>
          </cell>
          <cell r="DL207">
            <v>0</v>
          </cell>
          <cell r="DM207">
            <v>0</v>
          </cell>
          <cell r="DN207">
            <v>0</v>
          </cell>
          <cell r="DO207">
            <v>0</v>
          </cell>
          <cell r="DP207">
            <v>0</v>
          </cell>
          <cell r="DQ207">
            <v>0</v>
          </cell>
          <cell r="DR207" t="str">
            <v/>
          </cell>
          <cell r="DT207">
            <v>0</v>
          </cell>
          <cell r="DU207">
            <v>0</v>
          </cell>
          <cell r="DV207">
            <v>0</v>
          </cell>
          <cell r="DW207">
            <v>0</v>
          </cell>
          <cell r="DX207">
            <v>0</v>
          </cell>
          <cell r="DY207">
            <v>0</v>
          </cell>
          <cell r="DZ207">
            <v>0</v>
          </cell>
          <cell r="EA207">
            <v>0</v>
          </cell>
          <cell r="EB207" t="str">
            <v/>
          </cell>
          <cell r="ED207">
            <v>0</v>
          </cell>
          <cell r="EE207">
            <v>0</v>
          </cell>
          <cell r="EF207">
            <v>0</v>
          </cell>
          <cell r="EG207">
            <v>0</v>
          </cell>
          <cell r="EH207">
            <v>0</v>
          </cell>
          <cell r="EI207">
            <v>0</v>
          </cell>
          <cell r="EJ207">
            <v>0</v>
          </cell>
          <cell r="EK207">
            <v>0</v>
          </cell>
          <cell r="EL207" t="str">
            <v/>
          </cell>
          <cell r="EN207">
            <v>0</v>
          </cell>
          <cell r="EO207">
            <v>0</v>
          </cell>
          <cell r="EP207">
            <v>0</v>
          </cell>
          <cell r="EQ207">
            <v>0</v>
          </cell>
          <cell r="ER207">
            <v>0</v>
          </cell>
          <cell r="ES207">
            <v>0</v>
          </cell>
          <cell r="ET207">
            <v>0</v>
          </cell>
          <cell r="EU207">
            <v>0</v>
          </cell>
          <cell r="EV207" t="str">
            <v/>
          </cell>
          <cell r="EX207">
            <v>0</v>
          </cell>
          <cell r="EY207">
            <v>0</v>
          </cell>
          <cell r="EZ207">
            <v>0</v>
          </cell>
          <cell r="FA207">
            <v>0</v>
          </cell>
          <cell r="FB207">
            <v>0</v>
          </cell>
          <cell r="FC207">
            <v>0</v>
          </cell>
          <cell r="FD207">
            <v>0</v>
          </cell>
          <cell r="FE207">
            <v>0</v>
          </cell>
          <cell r="FF207" t="str">
            <v/>
          </cell>
          <cell r="FH207">
            <v>0</v>
          </cell>
          <cell r="FI207">
            <v>0</v>
          </cell>
          <cell r="FJ207">
            <v>0</v>
          </cell>
          <cell r="FK207">
            <v>0</v>
          </cell>
          <cell r="FL207">
            <v>0</v>
          </cell>
          <cell r="FM207">
            <v>0</v>
          </cell>
          <cell r="FN207">
            <v>0</v>
          </cell>
          <cell r="FO207">
            <v>0</v>
          </cell>
          <cell r="FR207">
            <v>0</v>
          </cell>
          <cell r="FS207">
            <v>0</v>
          </cell>
          <cell r="FT207">
            <v>0</v>
          </cell>
          <cell r="FU207">
            <v>0</v>
          </cell>
          <cell r="FV207">
            <v>0</v>
          </cell>
          <cell r="FW207">
            <v>0</v>
          </cell>
          <cell r="FX207">
            <v>0</v>
          </cell>
          <cell r="FY207">
            <v>0</v>
          </cell>
          <cell r="GB207">
            <v>0</v>
          </cell>
          <cell r="GC207">
            <v>0</v>
          </cell>
          <cell r="GD207">
            <v>0</v>
          </cell>
          <cell r="GE207">
            <v>0</v>
          </cell>
          <cell r="GF207">
            <v>0</v>
          </cell>
          <cell r="GG207">
            <v>0</v>
          </cell>
          <cell r="GH207">
            <v>0</v>
          </cell>
          <cell r="GI207">
            <v>0</v>
          </cell>
          <cell r="GL207">
            <v>0</v>
          </cell>
          <cell r="GM207">
            <v>0</v>
          </cell>
          <cell r="GN207">
            <v>0</v>
          </cell>
          <cell r="GO207">
            <v>0</v>
          </cell>
          <cell r="GP207">
            <v>0</v>
          </cell>
          <cell r="GQ207">
            <v>0</v>
          </cell>
          <cell r="GR207">
            <v>0</v>
          </cell>
          <cell r="GS207">
            <v>0</v>
          </cell>
          <cell r="GU207" t="str">
            <v>Mini Clafouti Saumon Et Épinards</v>
          </cell>
        </row>
        <row r="208">
          <cell r="E208" t="str">
            <v>Mini Pizzas Au Thon</v>
          </cell>
          <cell r="F208" t="str">
            <v xml:space="preserve">Placez le thon dans un bol, et égouttez-le à la main.
Coupez les tomates, l'oignon et la feta en petits cubes, et ajoutez-les au thon.
Ajoutez les œufs et mélangez, puis formez de petits cercles et disposez-les sur une plaque de cuisson recouverte de papier sulfurisé.
Saupoudrez-les d'emmental et placez le tout au four préchauffé à 180°C pendant 15 minutes.
</v>
          </cell>
          <cell r="H208">
            <v>424.70000000000005</v>
          </cell>
          <cell r="I208">
            <v>43.870000000000005</v>
          </cell>
          <cell r="J208">
            <v>24.480000000000004</v>
          </cell>
          <cell r="K208">
            <v>5.2700000000000005</v>
          </cell>
          <cell r="L208" t="str">
            <v>Thon Au Naturel</v>
          </cell>
          <cell r="M208">
            <v>70</v>
          </cell>
          <cell r="N208">
            <v>76.3</v>
          </cell>
          <cell r="O208">
            <v>17.5</v>
          </cell>
          <cell r="P208">
            <v>0.35</v>
          </cell>
          <cell r="Q208">
            <v>0.7</v>
          </cell>
          <cell r="R208">
            <v>109</v>
          </cell>
          <cell r="S208">
            <v>25</v>
          </cell>
          <cell r="T208">
            <v>0.5</v>
          </cell>
          <cell r="U208">
            <v>1</v>
          </cell>
          <cell r="V208" t="str">
            <v>Tomates Séchées</v>
          </cell>
          <cell r="W208">
            <v>16</v>
          </cell>
          <cell r="X208">
            <v>20</v>
          </cell>
          <cell r="Y208">
            <v>0.56000000000000005</v>
          </cell>
          <cell r="Z208">
            <v>0.24</v>
          </cell>
          <cell r="AA208">
            <v>2.2400000000000002</v>
          </cell>
          <cell r="AB208">
            <v>125</v>
          </cell>
          <cell r="AC208">
            <v>3.5</v>
          </cell>
          <cell r="AD208">
            <v>1.5</v>
          </cell>
          <cell r="AE208">
            <v>14</v>
          </cell>
          <cell r="AF208" t="str">
            <v>Oignon</v>
          </cell>
          <cell r="AG208">
            <v>20</v>
          </cell>
          <cell r="AH208">
            <v>7.8</v>
          </cell>
          <cell r="AI208">
            <v>0.26</v>
          </cell>
          <cell r="AJ208">
            <v>0.04</v>
          </cell>
          <cell r="AK208">
            <v>1.4</v>
          </cell>
          <cell r="AL208">
            <v>39</v>
          </cell>
          <cell r="AM208">
            <v>1.3</v>
          </cell>
          <cell r="AN208">
            <v>0.2</v>
          </cell>
          <cell r="AO208">
            <v>7</v>
          </cell>
          <cell r="AP208" t="str">
            <v>Feta</v>
          </cell>
          <cell r="AQ208">
            <v>50</v>
          </cell>
          <cell r="AR208">
            <v>121.5</v>
          </cell>
          <cell r="AS208">
            <v>8.5</v>
          </cell>
          <cell r="AT208">
            <v>9.4</v>
          </cell>
          <cell r="AU208">
            <v>0.75</v>
          </cell>
          <cell r="AV208">
            <v>243</v>
          </cell>
          <cell r="AW208">
            <v>17</v>
          </cell>
          <cell r="AX208">
            <v>18.8</v>
          </cell>
          <cell r="AY208">
            <v>1.5</v>
          </cell>
          <cell r="AZ208" t="str">
            <v>Œuf</v>
          </cell>
          <cell r="BA208">
            <v>50</v>
          </cell>
          <cell r="BB208">
            <v>71</v>
          </cell>
          <cell r="BC208">
            <v>5.95</v>
          </cell>
          <cell r="BD208">
            <v>5.15</v>
          </cell>
          <cell r="BE208">
            <v>0.15</v>
          </cell>
          <cell r="BF208">
            <v>142</v>
          </cell>
          <cell r="BG208">
            <v>11.9</v>
          </cell>
          <cell r="BH208">
            <v>10.3</v>
          </cell>
          <cell r="BI208">
            <v>0.3</v>
          </cell>
          <cell r="BJ208" t="str">
            <v>Emmental</v>
          </cell>
          <cell r="BK208">
            <v>30</v>
          </cell>
          <cell r="BL208">
            <v>128.1</v>
          </cell>
          <cell r="BM208">
            <v>11.1</v>
          </cell>
          <cell r="BN208">
            <v>9.3000000000000007</v>
          </cell>
          <cell r="BO208">
            <v>0.03</v>
          </cell>
          <cell r="BP208">
            <v>427</v>
          </cell>
          <cell r="BQ208">
            <v>37</v>
          </cell>
          <cell r="BR208">
            <v>31</v>
          </cell>
          <cell r="BS208">
            <v>0.1</v>
          </cell>
          <cell r="BT208" t="str">
            <v/>
          </cell>
          <cell r="BV208">
            <v>0</v>
          </cell>
          <cell r="BW208">
            <v>0</v>
          </cell>
          <cell r="BX208">
            <v>0</v>
          </cell>
          <cell r="BY208">
            <v>0</v>
          </cell>
          <cell r="BZ208">
            <v>0</v>
          </cell>
          <cell r="CA208">
            <v>0</v>
          </cell>
          <cell r="CB208">
            <v>0</v>
          </cell>
          <cell r="CC208">
            <v>0</v>
          </cell>
          <cell r="CD208" t="str">
            <v/>
          </cell>
          <cell r="CF208">
            <v>0</v>
          </cell>
          <cell r="CG208">
            <v>0</v>
          </cell>
          <cell r="CH208">
            <v>0</v>
          </cell>
          <cell r="CI208">
            <v>0</v>
          </cell>
          <cell r="CJ208">
            <v>0</v>
          </cell>
          <cell r="CK208">
            <v>0</v>
          </cell>
          <cell r="CL208">
            <v>0</v>
          </cell>
          <cell r="CM208">
            <v>0</v>
          </cell>
          <cell r="CN208" t="str">
            <v/>
          </cell>
          <cell r="CP208">
            <v>0</v>
          </cell>
          <cell r="CQ208">
            <v>0</v>
          </cell>
          <cell r="CR208">
            <v>0</v>
          </cell>
          <cell r="CS208">
            <v>0</v>
          </cell>
          <cell r="CT208">
            <v>0</v>
          </cell>
          <cell r="CU208">
            <v>0</v>
          </cell>
          <cell r="CV208">
            <v>0</v>
          </cell>
          <cell r="CW208">
            <v>0</v>
          </cell>
          <cell r="CX208" t="str">
            <v/>
          </cell>
          <cell r="CZ208">
            <v>0</v>
          </cell>
          <cell r="DA208">
            <v>0</v>
          </cell>
          <cell r="DB208">
            <v>0</v>
          </cell>
          <cell r="DC208">
            <v>0</v>
          </cell>
          <cell r="DD208">
            <v>0</v>
          </cell>
          <cell r="DE208">
            <v>0</v>
          </cell>
          <cell r="DF208">
            <v>0</v>
          </cell>
          <cell r="DG208">
            <v>0</v>
          </cell>
          <cell r="DH208" t="str">
            <v/>
          </cell>
          <cell r="DJ208">
            <v>0</v>
          </cell>
          <cell r="DK208">
            <v>0</v>
          </cell>
          <cell r="DL208">
            <v>0</v>
          </cell>
          <cell r="DM208">
            <v>0</v>
          </cell>
          <cell r="DN208">
            <v>0</v>
          </cell>
          <cell r="DO208">
            <v>0</v>
          </cell>
          <cell r="DP208">
            <v>0</v>
          </cell>
          <cell r="DQ208">
            <v>0</v>
          </cell>
          <cell r="DR208" t="str">
            <v/>
          </cell>
          <cell r="DT208">
            <v>0</v>
          </cell>
          <cell r="DU208">
            <v>0</v>
          </cell>
          <cell r="DV208">
            <v>0</v>
          </cell>
          <cell r="DW208">
            <v>0</v>
          </cell>
          <cell r="DX208">
            <v>0</v>
          </cell>
          <cell r="DY208">
            <v>0</v>
          </cell>
          <cell r="DZ208">
            <v>0</v>
          </cell>
          <cell r="EA208">
            <v>0</v>
          </cell>
          <cell r="EB208" t="str">
            <v/>
          </cell>
          <cell r="ED208">
            <v>0</v>
          </cell>
          <cell r="EE208">
            <v>0</v>
          </cell>
          <cell r="EF208">
            <v>0</v>
          </cell>
          <cell r="EG208">
            <v>0</v>
          </cell>
          <cell r="EH208">
            <v>0</v>
          </cell>
          <cell r="EI208">
            <v>0</v>
          </cell>
          <cell r="EJ208">
            <v>0</v>
          </cell>
          <cell r="EK208">
            <v>0</v>
          </cell>
          <cell r="EL208" t="str">
            <v/>
          </cell>
          <cell r="EN208">
            <v>0</v>
          </cell>
          <cell r="EO208">
            <v>0</v>
          </cell>
          <cell r="EP208">
            <v>0</v>
          </cell>
          <cell r="EQ208">
            <v>0</v>
          </cell>
          <cell r="ER208">
            <v>0</v>
          </cell>
          <cell r="ES208">
            <v>0</v>
          </cell>
          <cell r="ET208">
            <v>0</v>
          </cell>
          <cell r="EU208">
            <v>0</v>
          </cell>
          <cell r="EV208" t="str">
            <v/>
          </cell>
          <cell r="EX208">
            <v>0</v>
          </cell>
          <cell r="EY208">
            <v>0</v>
          </cell>
          <cell r="EZ208">
            <v>0</v>
          </cell>
          <cell r="FA208">
            <v>0</v>
          </cell>
          <cell r="FB208">
            <v>0</v>
          </cell>
          <cell r="FC208">
            <v>0</v>
          </cell>
          <cell r="FD208">
            <v>0</v>
          </cell>
          <cell r="FE208">
            <v>0</v>
          </cell>
          <cell r="FF208" t="str">
            <v/>
          </cell>
          <cell r="FH208">
            <v>0</v>
          </cell>
          <cell r="FI208">
            <v>0</v>
          </cell>
          <cell r="FJ208">
            <v>0</v>
          </cell>
          <cell r="FK208">
            <v>0</v>
          </cell>
          <cell r="FL208">
            <v>0</v>
          </cell>
          <cell r="FM208">
            <v>0</v>
          </cell>
          <cell r="FN208">
            <v>0</v>
          </cell>
          <cell r="FO208">
            <v>0</v>
          </cell>
          <cell r="FR208">
            <v>0</v>
          </cell>
          <cell r="FS208">
            <v>0</v>
          </cell>
          <cell r="FT208">
            <v>0</v>
          </cell>
          <cell r="FU208">
            <v>0</v>
          </cell>
          <cell r="FV208">
            <v>0</v>
          </cell>
          <cell r="FW208">
            <v>0</v>
          </cell>
          <cell r="FX208">
            <v>0</v>
          </cell>
          <cell r="FY208">
            <v>0</v>
          </cell>
          <cell r="GB208">
            <v>0</v>
          </cell>
          <cell r="GC208">
            <v>0</v>
          </cell>
          <cell r="GD208">
            <v>0</v>
          </cell>
          <cell r="GE208">
            <v>0</v>
          </cell>
          <cell r="GF208">
            <v>0</v>
          </cell>
          <cell r="GG208">
            <v>0</v>
          </cell>
          <cell r="GH208">
            <v>0</v>
          </cell>
          <cell r="GI208">
            <v>0</v>
          </cell>
          <cell r="GL208">
            <v>0</v>
          </cell>
          <cell r="GM208">
            <v>0</v>
          </cell>
          <cell r="GN208">
            <v>0</v>
          </cell>
          <cell r="GO208">
            <v>0</v>
          </cell>
          <cell r="GP208">
            <v>0</v>
          </cell>
          <cell r="GQ208">
            <v>0</v>
          </cell>
          <cell r="GR208">
            <v>0</v>
          </cell>
          <cell r="GS208">
            <v>0</v>
          </cell>
          <cell r="GU208" t="str">
            <v>Mini Pizzas Au Thon</v>
          </cell>
        </row>
        <row r="209">
          <cell r="E209" t="str">
            <v>Moelleux Aux Courgettes, Cœur Mozzarella</v>
          </cell>
          <cell r="F209" t="str">
            <v>Préchauffez le four à 180 degrés.
Faîtes cuire dans une poêle vos courgettes avec l'huile d'olive
Dans un saladier, mélangez l'œuf, le lait, la farine et ajoutez les courgettes cuites. Mélangez bien
Versez dans les petits moules à moitié ajoutez un petit bout de mozzarella et rajoutez de la pâte dessus.
Mettez au four 20/25 minutes.
Accompagnez les d’une salade verte avec un ﬁlet d’huile d’olive, vinaigre balsamique.</v>
          </cell>
          <cell r="H209">
            <v>541.35</v>
          </cell>
          <cell r="I209">
            <v>25.06</v>
          </cell>
          <cell r="J209">
            <v>26.12</v>
          </cell>
          <cell r="K209">
            <v>48.635000000000005</v>
          </cell>
          <cell r="L209" t="str">
            <v>œuf</v>
          </cell>
          <cell r="M209">
            <v>50</v>
          </cell>
          <cell r="N209">
            <v>71</v>
          </cell>
          <cell r="O209">
            <v>5.95</v>
          </cell>
          <cell r="P209">
            <v>5.15</v>
          </cell>
          <cell r="Q209">
            <v>0.15</v>
          </cell>
          <cell r="R209">
            <v>142</v>
          </cell>
          <cell r="S209">
            <v>11.9</v>
          </cell>
          <cell r="T209">
            <v>10.3</v>
          </cell>
          <cell r="U209">
            <v>0.3</v>
          </cell>
          <cell r="V209" t="str">
            <v>lait d'amande</v>
          </cell>
          <cell r="W209">
            <v>500</v>
          </cell>
          <cell r="X209">
            <v>140</v>
          </cell>
          <cell r="Y209">
            <v>3.5</v>
          </cell>
          <cell r="Z209">
            <v>9.5</v>
          </cell>
          <cell r="AA209">
            <v>9.5</v>
          </cell>
          <cell r="AB209">
            <v>28</v>
          </cell>
          <cell r="AC209">
            <v>0.7</v>
          </cell>
          <cell r="AD209">
            <v>1.9</v>
          </cell>
          <cell r="AE209">
            <v>1.9</v>
          </cell>
          <cell r="AF209" t="str">
            <v>courgette</v>
          </cell>
          <cell r="AG209">
            <v>200</v>
          </cell>
          <cell r="AH209">
            <v>38</v>
          </cell>
          <cell r="AI209">
            <v>3.6</v>
          </cell>
          <cell r="AJ209">
            <v>0.4</v>
          </cell>
          <cell r="AK209">
            <v>4</v>
          </cell>
          <cell r="AL209">
            <v>19</v>
          </cell>
          <cell r="AM209">
            <v>1.8</v>
          </cell>
          <cell r="AN209">
            <v>0.2</v>
          </cell>
          <cell r="AO209">
            <v>2</v>
          </cell>
          <cell r="AP209" t="str">
            <v>farine</v>
          </cell>
          <cell r="AQ209">
            <v>50</v>
          </cell>
          <cell r="AR209">
            <v>172</v>
          </cell>
          <cell r="AS209">
            <v>6.1</v>
          </cell>
          <cell r="AT209">
            <v>0.65</v>
          </cell>
          <cell r="AU209">
            <v>34.450000000000003</v>
          </cell>
          <cell r="AV209">
            <v>344</v>
          </cell>
          <cell r="AW209">
            <v>12.2</v>
          </cell>
          <cell r="AX209">
            <v>1.3</v>
          </cell>
          <cell r="AY209">
            <v>68.900000000000006</v>
          </cell>
          <cell r="AZ209" t="str">
            <v>mozzarella</v>
          </cell>
          <cell r="BA209">
            <v>30</v>
          </cell>
          <cell r="BB209">
            <v>75.900000000000006</v>
          </cell>
          <cell r="BC209">
            <v>5.61</v>
          </cell>
          <cell r="BD209">
            <v>5.85</v>
          </cell>
          <cell r="BE209">
            <v>0.21</v>
          </cell>
          <cell r="BF209">
            <v>253</v>
          </cell>
          <cell r="BG209">
            <v>18.7</v>
          </cell>
          <cell r="BH209">
            <v>19.5</v>
          </cell>
          <cell r="BI209">
            <v>0.7</v>
          </cell>
          <cell r="BJ209" t="str">
            <v xml:space="preserve">Vinaigre balsamique </v>
          </cell>
          <cell r="BL209">
            <v>0</v>
          </cell>
          <cell r="BM209">
            <v>0</v>
          </cell>
          <cell r="BN209">
            <v>0</v>
          </cell>
          <cell r="BO209">
            <v>0</v>
          </cell>
          <cell r="BP209">
            <v>0</v>
          </cell>
          <cell r="BQ209">
            <v>0</v>
          </cell>
          <cell r="BR209">
            <v>0</v>
          </cell>
          <cell r="BS209">
            <v>0</v>
          </cell>
          <cell r="BT209" t="str">
            <v>huile d’olive</v>
          </cell>
          <cell r="BU209">
            <v>5</v>
          </cell>
          <cell r="BV209">
            <v>40.450000000000003</v>
          </cell>
          <cell r="BW209">
            <v>0</v>
          </cell>
          <cell r="BX209">
            <v>4.4950000000000001</v>
          </cell>
          <cell r="BY209">
            <v>0</v>
          </cell>
          <cell r="BZ209">
            <v>809</v>
          </cell>
          <cell r="CA209">
            <v>0</v>
          </cell>
          <cell r="CB209">
            <v>89.9</v>
          </cell>
          <cell r="CC209">
            <v>0</v>
          </cell>
          <cell r="CD209" t="str">
            <v>Laitue</v>
          </cell>
          <cell r="CE209">
            <v>25</v>
          </cell>
          <cell r="CF209">
            <v>4</v>
          </cell>
          <cell r="CG209">
            <v>0.3</v>
          </cell>
          <cell r="CH209">
            <v>7.4999999999999997E-2</v>
          </cell>
          <cell r="CI209">
            <v>0.32500000000000001</v>
          </cell>
          <cell r="CJ209">
            <v>16</v>
          </cell>
          <cell r="CK209">
            <v>1.2</v>
          </cell>
          <cell r="CL209">
            <v>0.3</v>
          </cell>
          <cell r="CM209">
            <v>1.3</v>
          </cell>
          <cell r="CP209">
            <v>0</v>
          </cell>
          <cell r="CQ209">
            <v>0</v>
          </cell>
          <cell r="CR209">
            <v>0</v>
          </cell>
          <cell r="CS209">
            <v>0</v>
          </cell>
          <cell r="CT209">
            <v>0</v>
          </cell>
          <cell r="CU209">
            <v>0</v>
          </cell>
          <cell r="CV209">
            <v>0</v>
          </cell>
          <cell r="CW209">
            <v>0</v>
          </cell>
          <cell r="CZ209">
            <v>0</v>
          </cell>
          <cell r="DA209">
            <v>0</v>
          </cell>
          <cell r="DB209">
            <v>0</v>
          </cell>
          <cell r="DC209">
            <v>0</v>
          </cell>
          <cell r="DD209">
            <v>0</v>
          </cell>
          <cell r="DE209">
            <v>0</v>
          </cell>
          <cell r="DF209">
            <v>0</v>
          </cell>
          <cell r="DG209">
            <v>0</v>
          </cell>
          <cell r="DJ209">
            <v>0</v>
          </cell>
          <cell r="DK209">
            <v>0</v>
          </cell>
          <cell r="DL209">
            <v>0</v>
          </cell>
          <cell r="DM209">
            <v>0</v>
          </cell>
          <cell r="DN209">
            <v>0</v>
          </cell>
          <cell r="DO209">
            <v>0</v>
          </cell>
          <cell r="DP209">
            <v>0</v>
          </cell>
          <cell r="DQ209">
            <v>0</v>
          </cell>
          <cell r="DT209">
            <v>0</v>
          </cell>
          <cell r="DU209">
            <v>0</v>
          </cell>
          <cell r="DV209">
            <v>0</v>
          </cell>
          <cell r="DW209">
            <v>0</v>
          </cell>
          <cell r="DX209">
            <v>0</v>
          </cell>
          <cell r="DY209">
            <v>0</v>
          </cell>
          <cell r="DZ209">
            <v>0</v>
          </cell>
          <cell r="EA209">
            <v>0</v>
          </cell>
          <cell r="ED209">
            <v>0</v>
          </cell>
          <cell r="EE209">
            <v>0</v>
          </cell>
          <cell r="EF209">
            <v>0</v>
          </cell>
          <cell r="EG209">
            <v>0</v>
          </cell>
          <cell r="EH209">
            <v>0</v>
          </cell>
          <cell r="EI209">
            <v>0</v>
          </cell>
          <cell r="EJ209">
            <v>0</v>
          </cell>
          <cell r="EK209">
            <v>0</v>
          </cell>
          <cell r="EN209">
            <v>0</v>
          </cell>
          <cell r="EO209">
            <v>0</v>
          </cell>
          <cell r="EP209">
            <v>0</v>
          </cell>
          <cell r="EQ209">
            <v>0</v>
          </cell>
          <cell r="ER209">
            <v>0</v>
          </cell>
          <cell r="ES209">
            <v>0</v>
          </cell>
          <cell r="ET209">
            <v>0</v>
          </cell>
          <cell r="EU209">
            <v>0</v>
          </cell>
          <cell r="EX209">
            <v>0</v>
          </cell>
          <cell r="EY209">
            <v>0</v>
          </cell>
          <cell r="EZ209">
            <v>0</v>
          </cell>
          <cell r="FA209">
            <v>0</v>
          </cell>
          <cell r="FB209">
            <v>0</v>
          </cell>
          <cell r="FC209">
            <v>0</v>
          </cell>
          <cell r="FD209">
            <v>0</v>
          </cell>
          <cell r="FE209">
            <v>0</v>
          </cell>
          <cell r="FH209">
            <v>0</v>
          </cell>
          <cell r="FI209">
            <v>0</v>
          </cell>
          <cell r="FJ209">
            <v>0</v>
          </cell>
          <cell r="FK209">
            <v>0</v>
          </cell>
          <cell r="FL209">
            <v>0</v>
          </cell>
          <cell r="FM209">
            <v>0</v>
          </cell>
          <cell r="FN209">
            <v>0</v>
          </cell>
          <cell r="FO209">
            <v>0</v>
          </cell>
          <cell r="FR209">
            <v>0</v>
          </cell>
          <cell r="FS209">
            <v>0</v>
          </cell>
          <cell r="FT209">
            <v>0</v>
          </cell>
          <cell r="FU209">
            <v>0</v>
          </cell>
          <cell r="FV209">
            <v>0</v>
          </cell>
          <cell r="FW209">
            <v>0</v>
          </cell>
          <cell r="FX209">
            <v>0</v>
          </cell>
          <cell r="FY209">
            <v>0</v>
          </cell>
          <cell r="GB209">
            <v>0</v>
          </cell>
          <cell r="GC209">
            <v>0</v>
          </cell>
          <cell r="GD209">
            <v>0</v>
          </cell>
          <cell r="GE209">
            <v>0</v>
          </cell>
          <cell r="GF209">
            <v>0</v>
          </cell>
          <cell r="GG209">
            <v>0</v>
          </cell>
          <cell r="GH209">
            <v>0</v>
          </cell>
          <cell r="GI209">
            <v>0</v>
          </cell>
          <cell r="GL209">
            <v>0</v>
          </cell>
          <cell r="GM209">
            <v>0</v>
          </cell>
          <cell r="GN209">
            <v>0</v>
          </cell>
          <cell r="GO209">
            <v>0</v>
          </cell>
          <cell r="GP209">
            <v>0</v>
          </cell>
          <cell r="GQ209">
            <v>0</v>
          </cell>
          <cell r="GR209">
            <v>0</v>
          </cell>
          <cell r="GS209">
            <v>0</v>
          </cell>
          <cell r="GU209" t="str">
            <v>Moelleux Aux Courgettes, Cœur Mozzarella</v>
          </cell>
        </row>
        <row r="210">
          <cell r="E210" t="str">
            <v xml:space="preserve">Moussaka Courgette Et Poulet </v>
          </cell>
          <cell r="F210" t="str">
            <v xml:space="preserve">Étaler les courgettes sur une plaque chemisée de papier cuisson, arroser d’un filet d'huile, saler, poivrer. 
Cuisson: env. 30 min au milieu du four préchauffé à 200° C. 
Bien faire chauffer l’huile dans une poêle antiadhésive. Saisir la viande hachée env. 4 min, retirer, saler, poivrer. 
Faire chauffer l’huile dans la même poêle. Faire revenir l'oignon et l'ail. Ajouter les tomates et les lentilles, verser le bouillon, porter à ébullition. 
Baisser le feu, remettre la viande hachée, laisser mijoter env. 10 min à Couvert sur feu doux. 
Incorporer le basilic, alterner dans le plat avec les courgettes, parsemer de sbrinz. 
Finition au four: env. 20 minutes. 
</v>
          </cell>
          <cell r="G210" t="str">
            <v>Prendre de la viande hachée de poulet.</v>
          </cell>
          <cell r="H210">
            <v>491.79999999999995</v>
          </cell>
          <cell r="I210">
            <v>48.434999999999995</v>
          </cell>
          <cell r="J210">
            <v>16.895</v>
          </cell>
          <cell r="K210">
            <v>31.814999999999998</v>
          </cell>
          <cell r="L210" t="str">
            <v>Courgette</v>
          </cell>
          <cell r="M210">
            <v>250</v>
          </cell>
          <cell r="N210">
            <v>47.5</v>
          </cell>
          <cell r="O210">
            <v>4.5</v>
          </cell>
          <cell r="P210">
            <v>0.5</v>
          </cell>
          <cell r="Q210">
            <v>5</v>
          </cell>
          <cell r="R210">
            <v>19</v>
          </cell>
          <cell r="S210">
            <v>1.8</v>
          </cell>
          <cell r="T210">
            <v>0.2</v>
          </cell>
          <cell r="U210">
            <v>2</v>
          </cell>
          <cell r="V210" t="str">
            <v>Huile D'Olive</v>
          </cell>
          <cell r="W210">
            <v>5</v>
          </cell>
          <cell r="X210">
            <v>40.450000000000003</v>
          </cell>
          <cell r="Y210">
            <v>0</v>
          </cell>
          <cell r="Z210">
            <v>4.4950000000000001</v>
          </cell>
          <cell r="AA210">
            <v>0</v>
          </cell>
          <cell r="AB210">
            <v>809</v>
          </cell>
          <cell r="AC210">
            <v>0</v>
          </cell>
          <cell r="AD210">
            <v>89.9</v>
          </cell>
          <cell r="AE210">
            <v>0</v>
          </cell>
          <cell r="AF210" t="str">
            <v xml:space="preserve">Sel </v>
          </cell>
          <cell r="AH210">
            <v>0</v>
          </cell>
          <cell r="AI210">
            <v>0</v>
          </cell>
          <cell r="AJ210">
            <v>0</v>
          </cell>
          <cell r="AK210">
            <v>0</v>
          </cell>
          <cell r="AL210">
            <v>0</v>
          </cell>
          <cell r="AM210">
            <v>0</v>
          </cell>
          <cell r="AN210">
            <v>0</v>
          </cell>
          <cell r="AO210">
            <v>0</v>
          </cell>
          <cell r="AP210" t="str">
            <v>Poivre</v>
          </cell>
          <cell r="AR210">
            <v>0</v>
          </cell>
          <cell r="AS210">
            <v>0</v>
          </cell>
          <cell r="AT210">
            <v>0</v>
          </cell>
          <cell r="AU210">
            <v>0</v>
          </cell>
          <cell r="AV210">
            <v>0</v>
          </cell>
          <cell r="AW210">
            <v>0</v>
          </cell>
          <cell r="AX210">
            <v>0</v>
          </cell>
          <cell r="AY210">
            <v>0</v>
          </cell>
          <cell r="AZ210" t="str">
            <v>Huile D'Olive</v>
          </cell>
          <cell r="BA210">
            <v>5</v>
          </cell>
          <cell r="BB210">
            <v>40.450000000000003</v>
          </cell>
          <cell r="BC210">
            <v>0</v>
          </cell>
          <cell r="BD210">
            <v>4.4950000000000001</v>
          </cell>
          <cell r="BE210">
            <v>0</v>
          </cell>
          <cell r="BF210">
            <v>809</v>
          </cell>
          <cell r="BG210">
            <v>0</v>
          </cell>
          <cell r="BH210">
            <v>89.9</v>
          </cell>
          <cell r="BI210">
            <v>0</v>
          </cell>
          <cell r="BJ210" t="str">
            <v>Poulet</v>
          </cell>
          <cell r="BK210">
            <v>125</v>
          </cell>
          <cell r="BL210">
            <v>131.25</v>
          </cell>
          <cell r="BM210">
            <v>28.875</v>
          </cell>
          <cell r="BN210">
            <v>1.5</v>
          </cell>
          <cell r="BO210">
            <v>0.5</v>
          </cell>
          <cell r="BP210">
            <v>105</v>
          </cell>
          <cell r="BQ210">
            <v>23.1</v>
          </cell>
          <cell r="BR210">
            <v>1.2</v>
          </cell>
          <cell r="BS210">
            <v>0.4</v>
          </cell>
          <cell r="BT210" t="str">
            <v>Oignon</v>
          </cell>
          <cell r="BV210">
            <v>0</v>
          </cell>
          <cell r="BW210">
            <v>0</v>
          </cell>
          <cell r="BX210">
            <v>0</v>
          </cell>
          <cell r="BY210">
            <v>0</v>
          </cell>
          <cell r="BZ210">
            <v>0</v>
          </cell>
          <cell r="CA210">
            <v>0</v>
          </cell>
          <cell r="CB210">
            <v>0</v>
          </cell>
          <cell r="CC210">
            <v>0</v>
          </cell>
          <cell r="CD210" t="str">
            <v>Ail</v>
          </cell>
          <cell r="CF210">
            <v>0</v>
          </cell>
          <cell r="CG210">
            <v>0</v>
          </cell>
          <cell r="CH210">
            <v>0</v>
          </cell>
          <cell r="CI210">
            <v>0</v>
          </cell>
          <cell r="CJ210">
            <v>39</v>
          </cell>
          <cell r="CK210">
            <v>1.3</v>
          </cell>
          <cell r="CL210">
            <v>0.2</v>
          </cell>
          <cell r="CM210">
            <v>7</v>
          </cell>
          <cell r="CN210" t="str">
            <v>Sbrinz</v>
          </cell>
          <cell r="CO210">
            <v>15</v>
          </cell>
          <cell r="CP210">
            <v>20.399999999999999</v>
          </cell>
          <cell r="CQ210">
            <v>1.05</v>
          </cell>
          <cell r="CR210">
            <v>7.4999999999999997E-2</v>
          </cell>
          <cell r="CS210">
            <v>3.6749999999999998</v>
          </cell>
          <cell r="CT210">
            <v>136</v>
          </cell>
          <cell r="CU210">
            <v>7</v>
          </cell>
          <cell r="CV210">
            <v>0.5</v>
          </cell>
          <cell r="CW210">
            <v>24.5</v>
          </cell>
          <cell r="CX210" t="str">
            <v>Tomate Concassée</v>
          </cell>
          <cell r="CY210">
            <v>200</v>
          </cell>
          <cell r="CZ210">
            <v>52</v>
          </cell>
          <cell r="DA210">
            <v>2.4</v>
          </cell>
          <cell r="DB210">
            <v>0.4</v>
          </cell>
          <cell r="DC210">
            <v>9.1999999999999993</v>
          </cell>
          <cell r="DD210">
            <v>26</v>
          </cell>
          <cell r="DE210">
            <v>1.2</v>
          </cell>
          <cell r="DF210">
            <v>0.2</v>
          </cell>
          <cell r="DG210">
            <v>4.5999999999999996</v>
          </cell>
          <cell r="DH210" t="str">
            <v>Lentilles</v>
          </cell>
          <cell r="DI210">
            <v>30</v>
          </cell>
          <cell r="DJ210">
            <v>97.2</v>
          </cell>
          <cell r="DK210">
            <v>7.32</v>
          </cell>
          <cell r="DL210">
            <v>0.45</v>
          </cell>
          <cell r="DM210">
            <v>13.44</v>
          </cell>
          <cell r="DN210">
            <v>324</v>
          </cell>
          <cell r="DO210">
            <v>24.4</v>
          </cell>
          <cell r="DP210">
            <v>1.5</v>
          </cell>
          <cell r="DQ210">
            <v>44.8</v>
          </cell>
          <cell r="DR210" t="str">
            <v>Bouillon De Poule</v>
          </cell>
          <cell r="DS210">
            <v>12</v>
          </cell>
          <cell r="DT210">
            <v>0</v>
          </cell>
          <cell r="DU210">
            <v>0</v>
          </cell>
          <cell r="DV210">
            <v>0</v>
          </cell>
          <cell r="DW210">
            <v>0</v>
          </cell>
          <cell r="DX210">
            <v>0</v>
          </cell>
          <cell r="DY210">
            <v>0</v>
          </cell>
          <cell r="DZ210">
            <v>0</v>
          </cell>
          <cell r="EA210">
            <v>0</v>
          </cell>
          <cell r="EB210" t="str">
            <v>Basilic</v>
          </cell>
          <cell r="ED210">
            <v>0</v>
          </cell>
          <cell r="EE210">
            <v>0</v>
          </cell>
          <cell r="EF210">
            <v>0</v>
          </cell>
          <cell r="EG210">
            <v>0</v>
          </cell>
          <cell r="EH210">
            <v>0</v>
          </cell>
          <cell r="EI210">
            <v>0</v>
          </cell>
          <cell r="EJ210">
            <v>0</v>
          </cell>
          <cell r="EK210">
            <v>0</v>
          </cell>
          <cell r="EN210">
            <v>62.55</v>
          </cell>
          <cell r="EO210">
            <v>4.29</v>
          </cell>
          <cell r="EP210">
            <v>4.9800000000000004</v>
          </cell>
          <cell r="EQ210">
            <v>0</v>
          </cell>
          <cell r="ER210">
            <v>417</v>
          </cell>
          <cell r="ES210">
            <v>28.6</v>
          </cell>
          <cell r="ET210">
            <v>33.200000000000003</v>
          </cell>
          <cell r="EU210">
            <v>0</v>
          </cell>
          <cell r="EV210" t="str">
            <v/>
          </cell>
          <cell r="EX210">
            <v>0</v>
          </cell>
          <cell r="EY210">
            <v>0</v>
          </cell>
          <cell r="EZ210">
            <v>0</v>
          </cell>
          <cell r="FA210">
            <v>0</v>
          </cell>
          <cell r="FB210">
            <v>0</v>
          </cell>
          <cell r="FC210">
            <v>0</v>
          </cell>
          <cell r="FD210">
            <v>0</v>
          </cell>
          <cell r="FE210">
            <v>0</v>
          </cell>
          <cell r="FF210" t="str">
            <v/>
          </cell>
          <cell r="FH210">
            <v>0</v>
          </cell>
          <cell r="FI210">
            <v>0</v>
          </cell>
          <cell r="FJ210">
            <v>0</v>
          </cell>
          <cell r="FK210">
            <v>0</v>
          </cell>
          <cell r="FL210">
            <v>0</v>
          </cell>
          <cell r="FM210">
            <v>0</v>
          </cell>
          <cell r="FN210">
            <v>0</v>
          </cell>
          <cell r="FO210">
            <v>0</v>
          </cell>
          <cell r="FR210">
            <v>0</v>
          </cell>
          <cell r="FS210">
            <v>0</v>
          </cell>
          <cell r="FT210">
            <v>0</v>
          </cell>
          <cell r="FU210">
            <v>0</v>
          </cell>
          <cell r="FV210">
            <v>0</v>
          </cell>
          <cell r="FW210">
            <v>0</v>
          </cell>
          <cell r="FX210">
            <v>0</v>
          </cell>
          <cell r="FY210">
            <v>0</v>
          </cell>
          <cell r="GB210">
            <v>0</v>
          </cell>
          <cell r="GC210">
            <v>0</v>
          </cell>
          <cell r="GD210">
            <v>0</v>
          </cell>
          <cell r="GE210">
            <v>0</v>
          </cell>
          <cell r="GF210">
            <v>0</v>
          </cell>
          <cell r="GG210">
            <v>0</v>
          </cell>
          <cell r="GH210">
            <v>0</v>
          </cell>
          <cell r="GI210">
            <v>0</v>
          </cell>
          <cell r="GL210">
            <v>0</v>
          </cell>
          <cell r="GM210">
            <v>0</v>
          </cell>
          <cell r="GN210">
            <v>0</v>
          </cell>
          <cell r="GO210">
            <v>0</v>
          </cell>
          <cell r="GP210">
            <v>0</v>
          </cell>
          <cell r="GQ210">
            <v>0</v>
          </cell>
          <cell r="GR210">
            <v>0</v>
          </cell>
          <cell r="GS210">
            <v>0</v>
          </cell>
          <cell r="GU210" t="str">
            <v xml:space="preserve">Moussaka Courgette Et Poulet </v>
          </cell>
        </row>
        <row r="211">
          <cell r="E211" t="str">
            <v xml:space="preserve">Mousse À La Fraise </v>
          </cell>
          <cell r="F211" t="str">
            <v xml:space="preserve">Écraser les fraises pour en obtenir une purée.
Mélanger la purée de fraises, le séré maigre et le lait dans un saladier.
Ajoutez-y l’agar-agar.
Déposer le mélange au réfrigérateur jusqu’à ce que la préparation obtienne une texture de mousse.
</v>
          </cell>
          <cell r="H211">
            <v>102.7</v>
          </cell>
          <cell r="I211">
            <v>12.709999999999999</v>
          </cell>
          <cell r="J211">
            <v>0.59000000000000008</v>
          </cell>
          <cell r="K211">
            <v>9.8500000000000014</v>
          </cell>
          <cell r="L211" t="str">
            <v>Séré Maigre</v>
          </cell>
          <cell r="M211">
            <v>100</v>
          </cell>
          <cell r="N211">
            <v>55</v>
          </cell>
          <cell r="O211">
            <v>10</v>
          </cell>
          <cell r="P211">
            <v>0.2</v>
          </cell>
          <cell r="Q211">
            <v>4.2</v>
          </cell>
          <cell r="R211">
            <v>55</v>
          </cell>
          <cell r="S211">
            <v>10</v>
          </cell>
          <cell r="T211">
            <v>0.2</v>
          </cell>
          <cell r="U211">
            <v>4.2</v>
          </cell>
          <cell r="V211" t="str">
            <v>Fraise</v>
          </cell>
          <cell r="W211">
            <v>70</v>
          </cell>
          <cell r="X211">
            <v>28</v>
          </cell>
          <cell r="Y211">
            <v>0.49</v>
          </cell>
          <cell r="Z211">
            <v>0.35</v>
          </cell>
          <cell r="AA211">
            <v>4.9000000000000004</v>
          </cell>
          <cell r="AB211">
            <v>40</v>
          </cell>
          <cell r="AC211">
            <v>0.7</v>
          </cell>
          <cell r="AD211">
            <v>0.5</v>
          </cell>
          <cell r="AE211">
            <v>7</v>
          </cell>
          <cell r="AF211" t="str">
            <v>Lait Protéiné</v>
          </cell>
          <cell r="AG211">
            <v>30</v>
          </cell>
          <cell r="AH211">
            <v>11.7</v>
          </cell>
          <cell r="AI211">
            <v>2.1</v>
          </cell>
          <cell r="AJ211">
            <v>0.03</v>
          </cell>
          <cell r="AK211">
            <v>0.75</v>
          </cell>
          <cell r="AL211">
            <v>39</v>
          </cell>
          <cell r="AM211">
            <v>7</v>
          </cell>
          <cell r="AN211">
            <v>0.1</v>
          </cell>
          <cell r="AO211">
            <v>2.5</v>
          </cell>
          <cell r="AP211" t="str">
            <v>Agar Agar</v>
          </cell>
          <cell r="AQ211">
            <v>5</v>
          </cell>
          <cell r="AR211">
            <v>8</v>
          </cell>
          <cell r="AS211">
            <v>0.12</v>
          </cell>
          <cell r="AT211">
            <v>0.01</v>
          </cell>
          <cell r="AU211">
            <v>0</v>
          </cell>
          <cell r="AV211">
            <v>160</v>
          </cell>
          <cell r="AW211">
            <v>2.4</v>
          </cell>
          <cell r="AX211">
            <v>0.2</v>
          </cell>
          <cell r="AY211">
            <v>0</v>
          </cell>
          <cell r="AZ211" t="str">
            <v/>
          </cell>
          <cell r="BB211">
            <v>0</v>
          </cell>
          <cell r="BC211">
            <v>0</v>
          </cell>
          <cell r="BD211">
            <v>0</v>
          </cell>
          <cell r="BE211">
            <v>0</v>
          </cell>
          <cell r="BF211">
            <v>0</v>
          </cell>
          <cell r="BG211">
            <v>0</v>
          </cell>
          <cell r="BH211">
            <v>0</v>
          </cell>
          <cell r="BI211">
            <v>0</v>
          </cell>
          <cell r="BJ211" t="str">
            <v/>
          </cell>
          <cell r="BL211">
            <v>0</v>
          </cell>
          <cell r="BM211">
            <v>0</v>
          </cell>
          <cell r="BN211">
            <v>0</v>
          </cell>
          <cell r="BO211">
            <v>0</v>
          </cell>
          <cell r="BP211">
            <v>0</v>
          </cell>
          <cell r="BQ211">
            <v>0</v>
          </cell>
          <cell r="BR211">
            <v>0</v>
          </cell>
          <cell r="BS211">
            <v>0</v>
          </cell>
          <cell r="BT211" t="str">
            <v/>
          </cell>
          <cell r="BV211">
            <v>0</v>
          </cell>
          <cell r="BW211">
            <v>0</v>
          </cell>
          <cell r="BX211">
            <v>0</v>
          </cell>
          <cell r="BY211">
            <v>0</v>
          </cell>
          <cell r="BZ211">
            <v>0</v>
          </cell>
          <cell r="CA211">
            <v>0</v>
          </cell>
          <cell r="CB211">
            <v>0</v>
          </cell>
          <cell r="CC211">
            <v>0</v>
          </cell>
          <cell r="CD211" t="str">
            <v/>
          </cell>
          <cell r="CF211">
            <v>0</v>
          </cell>
          <cell r="CG211">
            <v>0</v>
          </cell>
          <cell r="CH211">
            <v>0</v>
          </cell>
          <cell r="CI211">
            <v>0</v>
          </cell>
          <cell r="CJ211">
            <v>0</v>
          </cell>
          <cell r="CK211">
            <v>0</v>
          </cell>
          <cell r="CL211">
            <v>0</v>
          </cell>
          <cell r="CM211">
            <v>0</v>
          </cell>
          <cell r="CN211" t="str">
            <v/>
          </cell>
          <cell r="CP211">
            <v>0</v>
          </cell>
          <cell r="CQ211">
            <v>0</v>
          </cell>
          <cell r="CR211">
            <v>0</v>
          </cell>
          <cell r="CS211">
            <v>0</v>
          </cell>
          <cell r="CT211">
            <v>0</v>
          </cell>
          <cell r="CU211">
            <v>0</v>
          </cell>
          <cell r="CV211">
            <v>0</v>
          </cell>
          <cell r="CW211">
            <v>0</v>
          </cell>
          <cell r="CX211" t="str">
            <v/>
          </cell>
          <cell r="CZ211">
            <v>0</v>
          </cell>
          <cell r="DA211">
            <v>0</v>
          </cell>
          <cell r="DB211">
            <v>0</v>
          </cell>
          <cell r="DC211">
            <v>0</v>
          </cell>
          <cell r="DD211">
            <v>0</v>
          </cell>
          <cell r="DE211">
            <v>0</v>
          </cell>
          <cell r="DF211">
            <v>0</v>
          </cell>
          <cell r="DG211">
            <v>0</v>
          </cell>
          <cell r="DH211" t="str">
            <v/>
          </cell>
          <cell r="DJ211">
            <v>0</v>
          </cell>
          <cell r="DK211">
            <v>0</v>
          </cell>
          <cell r="DL211">
            <v>0</v>
          </cell>
          <cell r="DM211">
            <v>0</v>
          </cell>
          <cell r="DN211">
            <v>0</v>
          </cell>
          <cell r="DO211">
            <v>0</v>
          </cell>
          <cell r="DP211">
            <v>0</v>
          </cell>
          <cell r="DQ211">
            <v>0</v>
          </cell>
          <cell r="DR211" t="str">
            <v/>
          </cell>
          <cell r="DT211">
            <v>0</v>
          </cell>
          <cell r="DU211">
            <v>0</v>
          </cell>
          <cell r="DV211">
            <v>0</v>
          </cell>
          <cell r="DW211">
            <v>0</v>
          </cell>
          <cell r="DX211">
            <v>0</v>
          </cell>
          <cell r="DY211">
            <v>0</v>
          </cell>
          <cell r="DZ211">
            <v>0</v>
          </cell>
          <cell r="EA211">
            <v>0</v>
          </cell>
          <cell r="EB211" t="str">
            <v/>
          </cell>
          <cell r="ED211">
            <v>0</v>
          </cell>
          <cell r="EE211">
            <v>0</v>
          </cell>
          <cell r="EF211">
            <v>0</v>
          </cell>
          <cell r="EG211">
            <v>0</v>
          </cell>
          <cell r="EH211">
            <v>0</v>
          </cell>
          <cell r="EI211">
            <v>0</v>
          </cell>
          <cell r="EJ211">
            <v>0</v>
          </cell>
          <cell r="EK211">
            <v>0</v>
          </cell>
          <cell r="EL211" t="str">
            <v/>
          </cell>
          <cell r="EN211">
            <v>0</v>
          </cell>
          <cell r="EO211">
            <v>0</v>
          </cell>
          <cell r="EP211">
            <v>0</v>
          </cell>
          <cell r="EQ211">
            <v>0</v>
          </cell>
          <cell r="ER211">
            <v>0</v>
          </cell>
          <cell r="ES211">
            <v>0</v>
          </cell>
          <cell r="ET211">
            <v>0</v>
          </cell>
          <cell r="EU211">
            <v>0</v>
          </cell>
          <cell r="EV211" t="str">
            <v/>
          </cell>
          <cell r="EX211">
            <v>0</v>
          </cell>
          <cell r="EY211">
            <v>0</v>
          </cell>
          <cell r="EZ211">
            <v>0</v>
          </cell>
          <cell r="FA211">
            <v>0</v>
          </cell>
          <cell r="FB211">
            <v>0</v>
          </cell>
          <cell r="FC211">
            <v>0</v>
          </cell>
          <cell r="FD211">
            <v>0</v>
          </cell>
          <cell r="FE211">
            <v>0</v>
          </cell>
          <cell r="FF211" t="str">
            <v/>
          </cell>
          <cell r="FH211">
            <v>0</v>
          </cell>
          <cell r="FI211">
            <v>0</v>
          </cell>
          <cell r="FJ211">
            <v>0</v>
          </cell>
          <cell r="FK211">
            <v>0</v>
          </cell>
          <cell r="FL211">
            <v>0</v>
          </cell>
          <cell r="FM211">
            <v>0</v>
          </cell>
          <cell r="FN211">
            <v>0</v>
          </cell>
          <cell r="FO211">
            <v>0</v>
          </cell>
          <cell r="FR211">
            <v>0</v>
          </cell>
          <cell r="FS211">
            <v>0</v>
          </cell>
          <cell r="FT211">
            <v>0</v>
          </cell>
          <cell r="FU211">
            <v>0</v>
          </cell>
          <cell r="FV211">
            <v>0</v>
          </cell>
          <cell r="FW211">
            <v>0</v>
          </cell>
          <cell r="FX211">
            <v>0</v>
          </cell>
          <cell r="FY211">
            <v>0</v>
          </cell>
          <cell r="GB211">
            <v>0</v>
          </cell>
          <cell r="GC211">
            <v>0</v>
          </cell>
          <cell r="GD211">
            <v>0</v>
          </cell>
          <cell r="GE211">
            <v>0</v>
          </cell>
          <cell r="GF211">
            <v>0</v>
          </cell>
          <cell r="GG211">
            <v>0</v>
          </cell>
          <cell r="GH211">
            <v>0</v>
          </cell>
          <cell r="GI211">
            <v>0</v>
          </cell>
          <cell r="GL211">
            <v>0</v>
          </cell>
          <cell r="GM211">
            <v>0</v>
          </cell>
          <cell r="GN211">
            <v>0</v>
          </cell>
          <cell r="GO211">
            <v>0</v>
          </cell>
          <cell r="GP211">
            <v>0</v>
          </cell>
          <cell r="GQ211">
            <v>0</v>
          </cell>
          <cell r="GR211">
            <v>0</v>
          </cell>
          <cell r="GS211">
            <v>0</v>
          </cell>
          <cell r="GU211" t="str">
            <v xml:space="preserve">Mousse À La Fraise </v>
          </cell>
        </row>
        <row r="212">
          <cell r="E212" t="str">
            <v>Mousse Au Chocolat Chantilly</v>
          </cell>
          <cell r="F212" t="str">
            <v>Séparez le blanc du jaune d’œuf, et fouette le blanc jusqu’à ce qu’il soit solide.
Fouettez la crème pour la monter en chantilly.
Faites fondre le chocolat au bain marie ; retirez-le du feu et ajoutez-y le jaune d’œuf.
Incorporez ensuite le chocolat et la crème au blanc d’œuf, très délicatement pour ne pas le casser.
Versez finalement la mousse dans un ramequin et placez-le au réfrigérateur afin que la mousse refroidisse.</v>
          </cell>
          <cell r="H212">
            <v>370.7</v>
          </cell>
          <cell r="I212">
            <v>10.95</v>
          </cell>
          <cell r="J212">
            <v>31.450000000000003</v>
          </cell>
          <cell r="K212">
            <v>7.6000000000000005</v>
          </cell>
          <cell r="L212" t="str">
            <v>Chocolat Noir 85%</v>
          </cell>
          <cell r="M212">
            <v>30</v>
          </cell>
          <cell r="N212">
            <v>175.2</v>
          </cell>
          <cell r="O212">
            <v>3.75</v>
          </cell>
          <cell r="P212">
            <v>13.8</v>
          </cell>
          <cell r="Q212">
            <v>5.7</v>
          </cell>
          <cell r="R212">
            <v>584</v>
          </cell>
          <cell r="S212">
            <v>12.5</v>
          </cell>
          <cell r="T212">
            <v>46</v>
          </cell>
          <cell r="U212">
            <v>19</v>
          </cell>
          <cell r="V212" t="str">
            <v>Œuf</v>
          </cell>
          <cell r="W212">
            <v>50</v>
          </cell>
          <cell r="X212">
            <v>71</v>
          </cell>
          <cell r="Y212">
            <v>5.95</v>
          </cell>
          <cell r="Z212">
            <v>5.15</v>
          </cell>
          <cell r="AA212">
            <v>0.15</v>
          </cell>
          <cell r="AB212">
            <v>142</v>
          </cell>
          <cell r="AC212">
            <v>11.9</v>
          </cell>
          <cell r="AD212">
            <v>10.3</v>
          </cell>
          <cell r="AE212">
            <v>0.3</v>
          </cell>
          <cell r="AF212" t="str">
            <v>Demi-Creme 35%</v>
          </cell>
          <cell r="AG212">
            <v>50</v>
          </cell>
          <cell r="AH212">
            <v>124.5</v>
          </cell>
          <cell r="AI212">
            <v>1.25</v>
          </cell>
          <cell r="AJ212">
            <v>12.5</v>
          </cell>
          <cell r="AK212">
            <v>1.75</v>
          </cell>
          <cell r="AL212">
            <v>249</v>
          </cell>
          <cell r="AM212">
            <v>2.5</v>
          </cell>
          <cell r="AN212">
            <v>25</v>
          </cell>
          <cell r="AO212">
            <v>3.5</v>
          </cell>
          <cell r="AP212" t="str">
            <v/>
          </cell>
          <cell r="AR212">
            <v>0</v>
          </cell>
          <cell r="AS212">
            <v>0</v>
          </cell>
          <cell r="AT212">
            <v>0</v>
          </cell>
          <cell r="AU212">
            <v>0</v>
          </cell>
          <cell r="AV212">
            <v>0</v>
          </cell>
          <cell r="AW212">
            <v>0</v>
          </cell>
          <cell r="AX212">
            <v>0</v>
          </cell>
          <cell r="AY212">
            <v>0</v>
          </cell>
          <cell r="AZ212" t="str">
            <v/>
          </cell>
          <cell r="BB212">
            <v>0</v>
          </cell>
          <cell r="BC212">
            <v>0</v>
          </cell>
          <cell r="BD212">
            <v>0</v>
          </cell>
          <cell r="BE212">
            <v>0</v>
          </cell>
          <cell r="BF212">
            <v>0</v>
          </cell>
          <cell r="BG212">
            <v>0</v>
          </cell>
          <cell r="BH212">
            <v>0</v>
          </cell>
          <cell r="BI212">
            <v>0</v>
          </cell>
          <cell r="BJ212" t="str">
            <v/>
          </cell>
          <cell r="BL212">
            <v>0</v>
          </cell>
          <cell r="BM212">
            <v>0</v>
          </cell>
          <cell r="BN212">
            <v>0</v>
          </cell>
          <cell r="BO212">
            <v>0</v>
          </cell>
          <cell r="BP212">
            <v>0</v>
          </cell>
          <cell r="BQ212">
            <v>0</v>
          </cell>
          <cell r="BR212">
            <v>0</v>
          </cell>
          <cell r="BS212">
            <v>0</v>
          </cell>
          <cell r="BT212" t="str">
            <v/>
          </cell>
          <cell r="BV212">
            <v>0</v>
          </cell>
          <cell r="BW212">
            <v>0</v>
          </cell>
          <cell r="BX212">
            <v>0</v>
          </cell>
          <cell r="BY212">
            <v>0</v>
          </cell>
          <cell r="BZ212">
            <v>0</v>
          </cell>
          <cell r="CA212">
            <v>0</v>
          </cell>
          <cell r="CB212">
            <v>0</v>
          </cell>
          <cell r="CC212">
            <v>0</v>
          </cell>
          <cell r="CD212" t="str">
            <v/>
          </cell>
          <cell r="CF212">
            <v>0</v>
          </cell>
          <cell r="CG212">
            <v>0</v>
          </cell>
          <cell r="CH212">
            <v>0</v>
          </cell>
          <cell r="CI212">
            <v>0</v>
          </cell>
          <cell r="CJ212">
            <v>0</v>
          </cell>
          <cell r="CK212">
            <v>0</v>
          </cell>
          <cell r="CL212">
            <v>0</v>
          </cell>
          <cell r="CM212">
            <v>0</v>
          </cell>
          <cell r="CN212" t="str">
            <v/>
          </cell>
          <cell r="CP212">
            <v>0</v>
          </cell>
          <cell r="CQ212">
            <v>0</v>
          </cell>
          <cell r="CR212">
            <v>0</v>
          </cell>
          <cell r="CS212">
            <v>0</v>
          </cell>
          <cell r="CT212">
            <v>0</v>
          </cell>
          <cell r="CU212">
            <v>0</v>
          </cell>
          <cell r="CV212">
            <v>0</v>
          </cell>
          <cell r="CW212">
            <v>0</v>
          </cell>
          <cell r="CX212" t="str">
            <v/>
          </cell>
          <cell r="CZ212">
            <v>0</v>
          </cell>
          <cell r="DA212">
            <v>0</v>
          </cell>
          <cell r="DB212">
            <v>0</v>
          </cell>
          <cell r="DC212">
            <v>0</v>
          </cell>
          <cell r="DD212">
            <v>0</v>
          </cell>
          <cell r="DE212">
            <v>0</v>
          </cell>
          <cell r="DF212">
            <v>0</v>
          </cell>
          <cell r="DG212">
            <v>0</v>
          </cell>
          <cell r="DH212" t="str">
            <v/>
          </cell>
          <cell r="DJ212">
            <v>0</v>
          </cell>
          <cell r="DK212">
            <v>0</v>
          </cell>
          <cell r="DL212">
            <v>0</v>
          </cell>
          <cell r="DM212">
            <v>0</v>
          </cell>
          <cell r="DN212">
            <v>0</v>
          </cell>
          <cell r="DO212">
            <v>0</v>
          </cell>
          <cell r="DP212">
            <v>0</v>
          </cell>
          <cell r="DQ212">
            <v>0</v>
          </cell>
          <cell r="DR212" t="str">
            <v/>
          </cell>
          <cell r="DT212">
            <v>0</v>
          </cell>
          <cell r="DU212">
            <v>0</v>
          </cell>
          <cell r="DV212">
            <v>0</v>
          </cell>
          <cell r="DW212">
            <v>0</v>
          </cell>
          <cell r="DX212">
            <v>0</v>
          </cell>
          <cell r="DY212">
            <v>0</v>
          </cell>
          <cell r="DZ212">
            <v>0</v>
          </cell>
          <cell r="EA212">
            <v>0</v>
          </cell>
          <cell r="EB212" t="str">
            <v/>
          </cell>
          <cell r="ED212">
            <v>0</v>
          </cell>
          <cell r="EE212">
            <v>0</v>
          </cell>
          <cell r="EF212">
            <v>0</v>
          </cell>
          <cell r="EG212">
            <v>0</v>
          </cell>
          <cell r="EH212">
            <v>0</v>
          </cell>
          <cell r="EI212">
            <v>0</v>
          </cell>
          <cell r="EJ212">
            <v>0</v>
          </cell>
          <cell r="EK212">
            <v>0</v>
          </cell>
          <cell r="EL212" t="str">
            <v/>
          </cell>
          <cell r="EN212">
            <v>0</v>
          </cell>
          <cell r="EO212">
            <v>0</v>
          </cell>
          <cell r="EP212">
            <v>0</v>
          </cell>
          <cell r="EQ212">
            <v>0</v>
          </cell>
          <cell r="ER212">
            <v>0</v>
          </cell>
          <cell r="ES212">
            <v>0</v>
          </cell>
          <cell r="ET212">
            <v>0</v>
          </cell>
          <cell r="EU212">
            <v>0</v>
          </cell>
          <cell r="EV212" t="str">
            <v/>
          </cell>
          <cell r="EX212">
            <v>0</v>
          </cell>
          <cell r="EY212">
            <v>0</v>
          </cell>
          <cell r="EZ212">
            <v>0</v>
          </cell>
          <cell r="FA212">
            <v>0</v>
          </cell>
          <cell r="FB212">
            <v>0</v>
          </cell>
          <cell r="FC212">
            <v>0</v>
          </cell>
          <cell r="FD212">
            <v>0</v>
          </cell>
          <cell r="FE212">
            <v>0</v>
          </cell>
          <cell r="FF212" t="str">
            <v/>
          </cell>
          <cell r="FH212">
            <v>0</v>
          </cell>
          <cell r="FI212">
            <v>0</v>
          </cell>
          <cell r="FJ212">
            <v>0</v>
          </cell>
          <cell r="FK212">
            <v>0</v>
          </cell>
          <cell r="FL212">
            <v>0</v>
          </cell>
          <cell r="FM212">
            <v>0</v>
          </cell>
          <cell r="FN212">
            <v>0</v>
          </cell>
          <cell r="FO212">
            <v>0</v>
          </cell>
          <cell r="FR212">
            <v>0</v>
          </cell>
          <cell r="FS212">
            <v>0</v>
          </cell>
          <cell r="FT212">
            <v>0</v>
          </cell>
          <cell r="FU212">
            <v>0</v>
          </cell>
          <cell r="FV212">
            <v>0</v>
          </cell>
          <cell r="FW212">
            <v>0</v>
          </cell>
          <cell r="FX212">
            <v>0</v>
          </cell>
          <cell r="FY212">
            <v>0</v>
          </cell>
          <cell r="GB212">
            <v>0</v>
          </cell>
          <cell r="GC212">
            <v>0</v>
          </cell>
          <cell r="GD212">
            <v>0</v>
          </cell>
          <cell r="GE212">
            <v>0</v>
          </cell>
          <cell r="GF212">
            <v>0</v>
          </cell>
          <cell r="GG212">
            <v>0</v>
          </cell>
          <cell r="GH212">
            <v>0</v>
          </cell>
          <cell r="GI212">
            <v>0</v>
          </cell>
          <cell r="GL212">
            <v>0</v>
          </cell>
          <cell r="GM212">
            <v>0</v>
          </cell>
          <cell r="GN212">
            <v>0</v>
          </cell>
          <cell r="GO212">
            <v>0</v>
          </cell>
          <cell r="GP212">
            <v>0</v>
          </cell>
          <cell r="GQ212">
            <v>0</v>
          </cell>
          <cell r="GR212">
            <v>0</v>
          </cell>
          <cell r="GS212">
            <v>0</v>
          </cell>
          <cell r="GU212" t="str">
            <v>Mousse Au Chocolat Chantilly</v>
          </cell>
        </row>
        <row r="213">
          <cell r="E213" t="str">
            <v>Mousse Chocolat Et Framboise</v>
          </cell>
          <cell r="F213" t="str">
            <v>Séparez le blanc du jaune d’œuf.
Faites fondre le chocolat au bain-marie et mélangez-le avec le jaune d‘œuf.
Montez le blanc en neige et incorporez-le délicatement au chocolat fondu.
Ajoutez les framboises coupées en petits morceaux.
Laissez durcir ta mousse pendant 2h au réfrigérateur.</v>
          </cell>
          <cell r="H213">
            <v>427</v>
          </cell>
          <cell r="I213">
            <v>21.05</v>
          </cell>
          <cell r="J213">
            <v>28.5</v>
          </cell>
          <cell r="K213">
            <v>13.950000000000001</v>
          </cell>
          <cell r="L213" t="str">
            <v>Chocolat Noir 85%</v>
          </cell>
          <cell r="M213">
            <v>50</v>
          </cell>
          <cell r="N213">
            <v>292</v>
          </cell>
          <cell r="O213">
            <v>6.25</v>
          </cell>
          <cell r="P213">
            <v>23</v>
          </cell>
          <cell r="Q213">
            <v>9.5</v>
          </cell>
          <cell r="R213">
            <v>584</v>
          </cell>
          <cell r="S213">
            <v>12.5</v>
          </cell>
          <cell r="T213">
            <v>46</v>
          </cell>
          <cell r="U213">
            <v>19</v>
          </cell>
          <cell r="V213" t="str">
            <v>Œuf</v>
          </cell>
          <cell r="W213">
            <v>50</v>
          </cell>
          <cell r="X213">
            <v>71</v>
          </cell>
          <cell r="Y213">
            <v>5.95</v>
          </cell>
          <cell r="Z213">
            <v>5.15</v>
          </cell>
          <cell r="AA213">
            <v>0.15</v>
          </cell>
          <cell r="AB213">
            <v>142</v>
          </cell>
          <cell r="AC213">
            <v>11.9</v>
          </cell>
          <cell r="AD213">
            <v>10.3</v>
          </cell>
          <cell r="AE213">
            <v>0.3</v>
          </cell>
          <cell r="AF213" t="str">
            <v>Blanc D'Œuf</v>
          </cell>
          <cell r="AG213">
            <v>50</v>
          </cell>
          <cell r="AH213">
            <v>38</v>
          </cell>
          <cell r="AI213">
            <v>8.25</v>
          </cell>
          <cell r="AJ213">
            <v>0.05</v>
          </cell>
          <cell r="AK213">
            <v>0.8</v>
          </cell>
          <cell r="AL213">
            <v>76</v>
          </cell>
          <cell r="AM213">
            <v>16.5</v>
          </cell>
          <cell r="AN213">
            <v>0.1</v>
          </cell>
          <cell r="AO213">
            <v>1.6</v>
          </cell>
          <cell r="AP213" t="str">
            <v>Framboise</v>
          </cell>
          <cell r="AQ213">
            <v>50</v>
          </cell>
          <cell r="AR213">
            <v>26</v>
          </cell>
          <cell r="AS213">
            <v>0.6</v>
          </cell>
          <cell r="AT213">
            <v>0.3</v>
          </cell>
          <cell r="AU213">
            <v>3.5</v>
          </cell>
          <cell r="AV213">
            <v>52</v>
          </cell>
          <cell r="AW213">
            <v>1.2</v>
          </cell>
          <cell r="AX213">
            <v>0.6</v>
          </cell>
          <cell r="AY213">
            <v>7</v>
          </cell>
          <cell r="AZ213" t="str">
            <v/>
          </cell>
          <cell r="BB213">
            <v>0</v>
          </cell>
          <cell r="BC213">
            <v>0</v>
          </cell>
          <cell r="BD213">
            <v>0</v>
          </cell>
          <cell r="BE213">
            <v>0</v>
          </cell>
          <cell r="BF213">
            <v>0</v>
          </cell>
          <cell r="BG213">
            <v>0</v>
          </cell>
          <cell r="BH213">
            <v>0</v>
          </cell>
          <cell r="BI213">
            <v>0</v>
          </cell>
          <cell r="BJ213" t="str">
            <v/>
          </cell>
          <cell r="BL213">
            <v>0</v>
          </cell>
          <cell r="BM213">
            <v>0</v>
          </cell>
          <cell r="BN213">
            <v>0</v>
          </cell>
          <cell r="BO213">
            <v>0</v>
          </cell>
          <cell r="BP213">
            <v>0</v>
          </cell>
          <cell r="BQ213">
            <v>0</v>
          </cell>
          <cell r="BR213">
            <v>0</v>
          </cell>
          <cell r="BS213">
            <v>0</v>
          </cell>
          <cell r="BT213" t="str">
            <v/>
          </cell>
          <cell r="BV213">
            <v>0</v>
          </cell>
          <cell r="BW213">
            <v>0</v>
          </cell>
          <cell r="BX213">
            <v>0</v>
          </cell>
          <cell r="BY213">
            <v>0</v>
          </cell>
          <cell r="BZ213">
            <v>0</v>
          </cell>
          <cell r="CA213">
            <v>0</v>
          </cell>
          <cell r="CB213">
            <v>0</v>
          </cell>
          <cell r="CC213">
            <v>0</v>
          </cell>
          <cell r="CD213" t="str">
            <v/>
          </cell>
          <cell r="CF213">
            <v>0</v>
          </cell>
          <cell r="CG213">
            <v>0</v>
          </cell>
          <cell r="CH213">
            <v>0</v>
          </cell>
          <cell r="CI213">
            <v>0</v>
          </cell>
          <cell r="CJ213">
            <v>0</v>
          </cell>
          <cell r="CK213">
            <v>0</v>
          </cell>
          <cell r="CL213">
            <v>0</v>
          </cell>
          <cell r="CM213">
            <v>0</v>
          </cell>
          <cell r="CN213" t="str">
            <v/>
          </cell>
          <cell r="CP213">
            <v>0</v>
          </cell>
          <cell r="CQ213">
            <v>0</v>
          </cell>
          <cell r="CR213">
            <v>0</v>
          </cell>
          <cell r="CS213">
            <v>0</v>
          </cell>
          <cell r="CT213">
            <v>0</v>
          </cell>
          <cell r="CU213">
            <v>0</v>
          </cell>
          <cell r="CV213">
            <v>0</v>
          </cell>
          <cell r="CW213">
            <v>0</v>
          </cell>
          <cell r="CX213" t="str">
            <v/>
          </cell>
          <cell r="CZ213">
            <v>0</v>
          </cell>
          <cell r="DA213">
            <v>0</v>
          </cell>
          <cell r="DB213">
            <v>0</v>
          </cell>
          <cell r="DC213">
            <v>0</v>
          </cell>
          <cell r="DD213">
            <v>0</v>
          </cell>
          <cell r="DE213">
            <v>0</v>
          </cell>
          <cell r="DF213">
            <v>0</v>
          </cell>
          <cell r="DG213">
            <v>0</v>
          </cell>
          <cell r="DH213" t="str">
            <v/>
          </cell>
          <cell r="DJ213">
            <v>0</v>
          </cell>
          <cell r="DK213">
            <v>0</v>
          </cell>
          <cell r="DL213">
            <v>0</v>
          </cell>
          <cell r="DM213">
            <v>0</v>
          </cell>
          <cell r="DN213">
            <v>0</v>
          </cell>
          <cell r="DO213">
            <v>0</v>
          </cell>
          <cell r="DP213">
            <v>0</v>
          </cell>
          <cell r="DQ213">
            <v>0</v>
          </cell>
          <cell r="DR213" t="str">
            <v/>
          </cell>
          <cell r="DT213">
            <v>0</v>
          </cell>
          <cell r="DU213">
            <v>0</v>
          </cell>
          <cell r="DV213">
            <v>0</v>
          </cell>
          <cell r="DW213">
            <v>0</v>
          </cell>
          <cell r="DX213">
            <v>0</v>
          </cell>
          <cell r="DY213">
            <v>0</v>
          </cell>
          <cell r="DZ213">
            <v>0</v>
          </cell>
          <cell r="EA213">
            <v>0</v>
          </cell>
          <cell r="EB213" t="str">
            <v/>
          </cell>
          <cell r="ED213">
            <v>0</v>
          </cell>
          <cell r="EE213">
            <v>0</v>
          </cell>
          <cell r="EF213">
            <v>0</v>
          </cell>
          <cell r="EG213">
            <v>0</v>
          </cell>
          <cell r="EH213">
            <v>0</v>
          </cell>
          <cell r="EI213">
            <v>0</v>
          </cell>
          <cell r="EJ213">
            <v>0</v>
          </cell>
          <cell r="EK213">
            <v>0</v>
          </cell>
          <cell r="EL213" t="str">
            <v/>
          </cell>
          <cell r="EN213">
            <v>0</v>
          </cell>
          <cell r="EO213">
            <v>0</v>
          </cell>
          <cell r="EP213">
            <v>0</v>
          </cell>
          <cell r="EQ213">
            <v>0</v>
          </cell>
          <cell r="ER213">
            <v>0</v>
          </cell>
          <cell r="ES213">
            <v>0</v>
          </cell>
          <cell r="ET213">
            <v>0</v>
          </cell>
          <cell r="EU213">
            <v>0</v>
          </cell>
          <cell r="EV213" t="str">
            <v/>
          </cell>
          <cell r="EX213">
            <v>0</v>
          </cell>
          <cell r="EY213">
            <v>0</v>
          </cell>
          <cell r="EZ213">
            <v>0</v>
          </cell>
          <cell r="FA213">
            <v>0</v>
          </cell>
          <cell r="FB213">
            <v>0</v>
          </cell>
          <cell r="FC213">
            <v>0</v>
          </cell>
          <cell r="FD213">
            <v>0</v>
          </cell>
          <cell r="FE213">
            <v>0</v>
          </cell>
          <cell r="FF213" t="str">
            <v/>
          </cell>
          <cell r="FH213">
            <v>0</v>
          </cell>
          <cell r="FI213">
            <v>0</v>
          </cell>
          <cell r="FJ213">
            <v>0</v>
          </cell>
          <cell r="FK213">
            <v>0</v>
          </cell>
          <cell r="FL213">
            <v>0</v>
          </cell>
          <cell r="FM213">
            <v>0</v>
          </cell>
          <cell r="FN213">
            <v>0</v>
          </cell>
          <cell r="FO213">
            <v>0</v>
          </cell>
          <cell r="FR213">
            <v>0</v>
          </cell>
          <cell r="FS213">
            <v>0</v>
          </cell>
          <cell r="FT213">
            <v>0</v>
          </cell>
          <cell r="FU213">
            <v>0</v>
          </cell>
          <cell r="FV213">
            <v>0</v>
          </cell>
          <cell r="FW213">
            <v>0</v>
          </cell>
          <cell r="FX213">
            <v>0</v>
          </cell>
          <cell r="FY213">
            <v>0</v>
          </cell>
          <cell r="GB213">
            <v>0</v>
          </cell>
          <cell r="GC213">
            <v>0</v>
          </cell>
          <cell r="GD213">
            <v>0</v>
          </cell>
          <cell r="GE213">
            <v>0</v>
          </cell>
          <cell r="GF213">
            <v>0</v>
          </cell>
          <cell r="GG213">
            <v>0</v>
          </cell>
          <cell r="GH213">
            <v>0</v>
          </cell>
          <cell r="GI213">
            <v>0</v>
          </cell>
          <cell r="GL213">
            <v>0</v>
          </cell>
          <cell r="GM213">
            <v>0</v>
          </cell>
          <cell r="GN213">
            <v>0</v>
          </cell>
          <cell r="GO213">
            <v>0</v>
          </cell>
          <cell r="GP213">
            <v>0</v>
          </cell>
          <cell r="GQ213">
            <v>0</v>
          </cell>
          <cell r="GR213">
            <v>0</v>
          </cell>
          <cell r="GS213">
            <v>0</v>
          </cell>
          <cell r="GU213" t="str">
            <v>Mousse Chocolat Et Framboise</v>
          </cell>
        </row>
        <row r="214">
          <cell r="E214" t="str">
            <v>Mousse Chocolat Légère</v>
          </cell>
          <cell r="F214" t="str">
            <v>Faire fondre le chocolat cassé en morceaux soit au bain-marie soit au micro-ondes (puissance moyenne). Le lisser. 
Séparer les jaunes des blancs d'œuf. Fouetter les jaunes dans une jatte en incorporant progressivement le chocolat fondu.
Monter les blancs d'œuf en neige ferme avec une pincée de sel. 
Mélanger 2 CS de blanc en neige avec la préparation au chocolat, en remuant vivement afin de l'assouplir, puis incorporer délicatement le reste des blancs.
Verser la mousse dans des coupelles ou dans des verrines. Réserver 2 heures minimum au réfrigérateur. Servir très frais.</v>
          </cell>
          <cell r="H214">
            <v>343.6</v>
          </cell>
          <cell r="I214">
            <v>10.95</v>
          </cell>
          <cell r="J214">
            <v>23.549999999999997</v>
          </cell>
          <cell r="K214">
            <v>17.509999999999998</v>
          </cell>
          <cell r="L214" t="str">
            <v>Chocolat Noir 85%</v>
          </cell>
          <cell r="M214">
            <v>40</v>
          </cell>
          <cell r="N214">
            <v>233.6</v>
          </cell>
          <cell r="O214">
            <v>5</v>
          </cell>
          <cell r="P214">
            <v>18.399999999999999</v>
          </cell>
          <cell r="Q214">
            <v>7.6</v>
          </cell>
          <cell r="R214">
            <v>584</v>
          </cell>
          <cell r="S214">
            <v>12.5</v>
          </cell>
          <cell r="T214">
            <v>46</v>
          </cell>
          <cell r="U214">
            <v>19</v>
          </cell>
          <cell r="V214" t="str">
            <v>Œuf</v>
          </cell>
          <cell r="W214">
            <v>50</v>
          </cell>
          <cell r="X214">
            <v>71</v>
          </cell>
          <cell r="Y214">
            <v>5.95</v>
          </cell>
          <cell r="Z214">
            <v>5.15</v>
          </cell>
          <cell r="AA214">
            <v>0.15</v>
          </cell>
          <cell r="AB214">
            <v>142</v>
          </cell>
          <cell r="AC214">
            <v>11.9</v>
          </cell>
          <cell r="AD214">
            <v>10.3</v>
          </cell>
          <cell r="AE214">
            <v>0.3</v>
          </cell>
          <cell r="AF214" t="str">
            <v>Sucre Roux</v>
          </cell>
          <cell r="AG214">
            <v>10</v>
          </cell>
          <cell r="AH214">
            <v>39</v>
          </cell>
          <cell r="AI214">
            <v>0</v>
          </cell>
          <cell r="AJ214">
            <v>0</v>
          </cell>
          <cell r="AK214">
            <v>9.76</v>
          </cell>
          <cell r="AL214">
            <v>390</v>
          </cell>
          <cell r="AM214">
            <v>0</v>
          </cell>
          <cell r="AN214">
            <v>0</v>
          </cell>
          <cell r="AO214">
            <v>97.6</v>
          </cell>
          <cell r="AP214" t="str">
            <v/>
          </cell>
          <cell r="AR214">
            <v>0</v>
          </cell>
          <cell r="AS214">
            <v>0</v>
          </cell>
          <cell r="AT214">
            <v>0</v>
          </cell>
          <cell r="AU214">
            <v>0</v>
          </cell>
          <cell r="AV214">
            <v>0</v>
          </cell>
          <cell r="AW214">
            <v>0</v>
          </cell>
          <cell r="AX214">
            <v>0</v>
          </cell>
          <cell r="AY214">
            <v>0</v>
          </cell>
          <cell r="AZ214" t="str">
            <v/>
          </cell>
          <cell r="BB214">
            <v>0</v>
          </cell>
          <cell r="BC214">
            <v>0</v>
          </cell>
          <cell r="BD214">
            <v>0</v>
          </cell>
          <cell r="BE214">
            <v>0</v>
          </cell>
          <cell r="BF214">
            <v>0</v>
          </cell>
          <cell r="BG214">
            <v>0</v>
          </cell>
          <cell r="BH214">
            <v>0</v>
          </cell>
          <cell r="BI214">
            <v>0</v>
          </cell>
          <cell r="BJ214" t="str">
            <v/>
          </cell>
          <cell r="BL214">
            <v>0</v>
          </cell>
          <cell r="BM214">
            <v>0</v>
          </cell>
          <cell r="BN214">
            <v>0</v>
          </cell>
          <cell r="BO214">
            <v>0</v>
          </cell>
          <cell r="BP214">
            <v>0</v>
          </cell>
          <cell r="BQ214">
            <v>0</v>
          </cell>
          <cell r="BR214">
            <v>0</v>
          </cell>
          <cell r="BS214">
            <v>0</v>
          </cell>
          <cell r="BT214" t="str">
            <v/>
          </cell>
          <cell r="BV214">
            <v>0</v>
          </cell>
          <cell r="BW214">
            <v>0</v>
          </cell>
          <cell r="BX214">
            <v>0</v>
          </cell>
          <cell r="BY214">
            <v>0</v>
          </cell>
          <cell r="BZ214">
            <v>0</v>
          </cell>
          <cell r="CA214">
            <v>0</v>
          </cell>
          <cell r="CB214">
            <v>0</v>
          </cell>
          <cell r="CC214">
            <v>0</v>
          </cell>
          <cell r="CD214" t="str">
            <v/>
          </cell>
          <cell r="CF214">
            <v>0</v>
          </cell>
          <cell r="CG214">
            <v>0</v>
          </cell>
          <cell r="CH214">
            <v>0</v>
          </cell>
          <cell r="CI214">
            <v>0</v>
          </cell>
          <cell r="CJ214">
            <v>0</v>
          </cell>
          <cell r="CK214">
            <v>0</v>
          </cell>
          <cell r="CL214">
            <v>0</v>
          </cell>
          <cell r="CM214">
            <v>0</v>
          </cell>
          <cell r="CN214" t="str">
            <v/>
          </cell>
          <cell r="CP214">
            <v>0</v>
          </cell>
          <cell r="CQ214">
            <v>0</v>
          </cell>
          <cell r="CR214">
            <v>0</v>
          </cell>
          <cell r="CS214">
            <v>0</v>
          </cell>
          <cell r="CT214">
            <v>0</v>
          </cell>
          <cell r="CU214">
            <v>0</v>
          </cell>
          <cell r="CV214">
            <v>0</v>
          </cell>
          <cell r="CW214">
            <v>0</v>
          </cell>
          <cell r="CX214" t="str">
            <v/>
          </cell>
          <cell r="CZ214">
            <v>0</v>
          </cell>
          <cell r="DA214">
            <v>0</v>
          </cell>
          <cell r="DB214">
            <v>0</v>
          </cell>
          <cell r="DC214">
            <v>0</v>
          </cell>
          <cell r="DD214">
            <v>0</v>
          </cell>
          <cell r="DE214">
            <v>0</v>
          </cell>
          <cell r="DF214">
            <v>0</v>
          </cell>
          <cell r="DG214">
            <v>0</v>
          </cell>
          <cell r="DH214" t="str">
            <v/>
          </cell>
          <cell r="DJ214">
            <v>0</v>
          </cell>
          <cell r="DK214">
            <v>0</v>
          </cell>
          <cell r="DL214">
            <v>0</v>
          </cell>
          <cell r="DM214">
            <v>0</v>
          </cell>
          <cell r="DN214">
            <v>0</v>
          </cell>
          <cell r="DO214">
            <v>0</v>
          </cell>
          <cell r="DP214">
            <v>0</v>
          </cell>
          <cell r="DQ214">
            <v>0</v>
          </cell>
          <cell r="DR214" t="str">
            <v/>
          </cell>
          <cell r="DT214">
            <v>0</v>
          </cell>
          <cell r="DU214">
            <v>0</v>
          </cell>
          <cell r="DV214">
            <v>0</v>
          </cell>
          <cell r="DW214">
            <v>0</v>
          </cell>
          <cell r="DX214">
            <v>0</v>
          </cell>
          <cell r="DY214">
            <v>0</v>
          </cell>
          <cell r="DZ214">
            <v>0</v>
          </cell>
          <cell r="EA214">
            <v>0</v>
          </cell>
          <cell r="EB214" t="str">
            <v/>
          </cell>
          <cell r="ED214">
            <v>0</v>
          </cell>
          <cell r="EE214">
            <v>0</v>
          </cell>
          <cell r="EF214">
            <v>0</v>
          </cell>
          <cell r="EG214">
            <v>0</v>
          </cell>
          <cell r="EH214">
            <v>0</v>
          </cell>
          <cell r="EI214">
            <v>0</v>
          </cell>
          <cell r="EJ214">
            <v>0</v>
          </cell>
          <cell r="EK214">
            <v>0</v>
          </cell>
          <cell r="EL214" t="str">
            <v/>
          </cell>
          <cell r="EN214">
            <v>0</v>
          </cell>
          <cell r="EO214">
            <v>0</v>
          </cell>
          <cell r="EP214">
            <v>0</v>
          </cell>
          <cell r="EQ214">
            <v>0</v>
          </cell>
          <cell r="ER214">
            <v>0</v>
          </cell>
          <cell r="ES214">
            <v>0</v>
          </cell>
          <cell r="ET214">
            <v>0</v>
          </cell>
          <cell r="EU214">
            <v>0</v>
          </cell>
          <cell r="EV214" t="str">
            <v/>
          </cell>
          <cell r="EX214">
            <v>0</v>
          </cell>
          <cell r="EY214">
            <v>0</v>
          </cell>
          <cell r="EZ214">
            <v>0</v>
          </cell>
          <cell r="FA214">
            <v>0</v>
          </cell>
          <cell r="FB214">
            <v>0</v>
          </cell>
          <cell r="FC214">
            <v>0</v>
          </cell>
          <cell r="FD214">
            <v>0</v>
          </cell>
          <cell r="FE214">
            <v>0</v>
          </cell>
          <cell r="FF214" t="str">
            <v/>
          </cell>
          <cell r="FH214">
            <v>0</v>
          </cell>
          <cell r="FI214">
            <v>0</v>
          </cell>
          <cell r="FJ214">
            <v>0</v>
          </cell>
          <cell r="FK214">
            <v>0</v>
          </cell>
          <cell r="FL214">
            <v>0</v>
          </cell>
          <cell r="FM214">
            <v>0</v>
          </cell>
          <cell r="FN214">
            <v>0</v>
          </cell>
          <cell r="FO214">
            <v>0</v>
          </cell>
          <cell r="FR214">
            <v>0</v>
          </cell>
          <cell r="FS214">
            <v>0</v>
          </cell>
          <cell r="FT214">
            <v>0</v>
          </cell>
          <cell r="FU214">
            <v>0</v>
          </cell>
          <cell r="FV214">
            <v>0</v>
          </cell>
          <cell r="FW214">
            <v>0</v>
          </cell>
          <cell r="FX214">
            <v>0</v>
          </cell>
          <cell r="FY214">
            <v>0</v>
          </cell>
          <cell r="GB214">
            <v>0</v>
          </cell>
          <cell r="GC214">
            <v>0</v>
          </cell>
          <cell r="GD214">
            <v>0</v>
          </cell>
          <cell r="GE214">
            <v>0</v>
          </cell>
          <cell r="GF214">
            <v>0</v>
          </cell>
          <cell r="GG214">
            <v>0</v>
          </cell>
          <cell r="GH214">
            <v>0</v>
          </cell>
          <cell r="GI214">
            <v>0</v>
          </cell>
          <cell r="GL214">
            <v>0</v>
          </cell>
          <cell r="GM214">
            <v>0</v>
          </cell>
          <cell r="GN214">
            <v>0</v>
          </cell>
          <cell r="GO214">
            <v>0</v>
          </cell>
          <cell r="GP214">
            <v>0</v>
          </cell>
          <cell r="GQ214">
            <v>0</v>
          </cell>
          <cell r="GR214">
            <v>0</v>
          </cell>
          <cell r="GS214">
            <v>0</v>
          </cell>
          <cell r="GU214" t="str">
            <v>Mousse Chocolat Légère</v>
          </cell>
        </row>
        <row r="215">
          <cell r="E215" t="str">
            <v>Mousse De Framboise Au Mascarpone</v>
          </cell>
          <cell r="F215" t="str">
            <v>Montez les blancs d'œuf en neige et ajoutez-les délicatement au mascarpone.
Mixez les framboises jusqu’à l’obtention d’une sorte de purée.
Incorporez délicatement la purée de framboises dans le mélange mascarpone-blanc d’œuf et mélangez le tout en évitant de casser le blanc d’œuf en neige.
Répartissez la préparation dans une petite coupelle et si possible, laisse reposer la crème 1 à 2 heures au réfrigérateur.
Décorez la mousse avec des pistaches.</v>
          </cell>
          <cell r="H215">
            <v>359.3</v>
          </cell>
          <cell r="I215">
            <v>11.979999999999999</v>
          </cell>
          <cell r="J215">
            <v>28.67</v>
          </cell>
          <cell r="K215">
            <v>9.24</v>
          </cell>
          <cell r="L215" t="str">
            <v>Framboise</v>
          </cell>
          <cell r="M215">
            <v>100</v>
          </cell>
          <cell r="N215">
            <v>52</v>
          </cell>
          <cell r="O215">
            <v>1.2</v>
          </cell>
          <cell r="P215">
            <v>0.6</v>
          </cell>
          <cell r="Q215">
            <v>7</v>
          </cell>
          <cell r="R215">
            <v>52</v>
          </cell>
          <cell r="S215">
            <v>1.2</v>
          </cell>
          <cell r="T215">
            <v>0.6</v>
          </cell>
          <cell r="U215">
            <v>7</v>
          </cell>
          <cell r="V215" t="str">
            <v>Mascarpone</v>
          </cell>
          <cell r="W215">
            <v>50</v>
          </cell>
          <cell r="X215">
            <v>226.5</v>
          </cell>
          <cell r="Y215">
            <v>3.8</v>
          </cell>
          <cell r="Z215">
            <v>23.5</v>
          </cell>
          <cell r="AA215">
            <v>0</v>
          </cell>
          <cell r="AB215">
            <v>453</v>
          </cell>
          <cell r="AC215">
            <v>7.6</v>
          </cell>
          <cell r="AD215">
            <v>47</v>
          </cell>
          <cell r="AE215">
            <v>0</v>
          </cell>
          <cell r="AF215" t="str">
            <v>Blanc D'Œuf</v>
          </cell>
          <cell r="AG215">
            <v>30</v>
          </cell>
          <cell r="AH215">
            <v>22.8</v>
          </cell>
          <cell r="AI215">
            <v>4.95</v>
          </cell>
          <cell r="AJ215">
            <v>0.03</v>
          </cell>
          <cell r="AK215">
            <v>0.48</v>
          </cell>
          <cell r="AL215">
            <v>76</v>
          </cell>
          <cell r="AM215">
            <v>16.5</v>
          </cell>
          <cell r="AN215">
            <v>0.1</v>
          </cell>
          <cell r="AO215">
            <v>1.6</v>
          </cell>
          <cell r="AP215" t="str">
            <v>Pistache</v>
          </cell>
          <cell r="AQ215">
            <v>10</v>
          </cell>
          <cell r="AR215">
            <v>58</v>
          </cell>
          <cell r="AS215">
            <v>2.0299999999999998</v>
          </cell>
          <cell r="AT215">
            <v>4.54</v>
          </cell>
          <cell r="AU215">
            <v>1.76</v>
          </cell>
          <cell r="AV215">
            <v>580</v>
          </cell>
          <cell r="AW215">
            <v>20.3</v>
          </cell>
          <cell r="AX215">
            <v>45.4</v>
          </cell>
          <cell r="AY215">
            <v>17.600000000000001</v>
          </cell>
          <cell r="AZ215" t="str">
            <v/>
          </cell>
          <cell r="BB215">
            <v>0</v>
          </cell>
          <cell r="BC215">
            <v>0</v>
          </cell>
          <cell r="BD215">
            <v>0</v>
          </cell>
          <cell r="BE215">
            <v>0</v>
          </cell>
          <cell r="BF215">
            <v>0</v>
          </cell>
          <cell r="BG215">
            <v>0</v>
          </cell>
          <cell r="BH215">
            <v>0</v>
          </cell>
          <cell r="BI215">
            <v>0</v>
          </cell>
          <cell r="BJ215" t="str">
            <v/>
          </cell>
          <cell r="BL215">
            <v>0</v>
          </cell>
          <cell r="BM215">
            <v>0</v>
          </cell>
          <cell r="BN215">
            <v>0</v>
          </cell>
          <cell r="BO215">
            <v>0</v>
          </cell>
          <cell r="BP215">
            <v>0</v>
          </cell>
          <cell r="BQ215">
            <v>0</v>
          </cell>
          <cell r="BR215">
            <v>0</v>
          </cell>
          <cell r="BS215">
            <v>0</v>
          </cell>
          <cell r="BT215" t="str">
            <v/>
          </cell>
          <cell r="BV215">
            <v>0</v>
          </cell>
          <cell r="BW215">
            <v>0</v>
          </cell>
          <cell r="BX215">
            <v>0</v>
          </cell>
          <cell r="BY215">
            <v>0</v>
          </cell>
          <cell r="BZ215">
            <v>0</v>
          </cell>
          <cell r="CA215">
            <v>0</v>
          </cell>
          <cell r="CB215">
            <v>0</v>
          </cell>
          <cell r="CC215">
            <v>0</v>
          </cell>
          <cell r="CD215" t="str">
            <v/>
          </cell>
          <cell r="CF215">
            <v>0</v>
          </cell>
          <cell r="CG215">
            <v>0</v>
          </cell>
          <cell r="CH215">
            <v>0</v>
          </cell>
          <cell r="CI215">
            <v>0</v>
          </cell>
          <cell r="CJ215">
            <v>0</v>
          </cell>
          <cell r="CK215">
            <v>0</v>
          </cell>
          <cell r="CL215">
            <v>0</v>
          </cell>
          <cell r="CM215">
            <v>0</v>
          </cell>
          <cell r="CN215" t="str">
            <v/>
          </cell>
          <cell r="CP215">
            <v>0</v>
          </cell>
          <cell r="CQ215">
            <v>0</v>
          </cell>
          <cell r="CR215">
            <v>0</v>
          </cell>
          <cell r="CS215">
            <v>0</v>
          </cell>
          <cell r="CT215">
            <v>0</v>
          </cell>
          <cell r="CU215">
            <v>0</v>
          </cell>
          <cell r="CV215">
            <v>0</v>
          </cell>
          <cell r="CW215">
            <v>0</v>
          </cell>
          <cell r="CX215" t="str">
            <v/>
          </cell>
          <cell r="CZ215">
            <v>0</v>
          </cell>
          <cell r="DA215">
            <v>0</v>
          </cell>
          <cell r="DB215">
            <v>0</v>
          </cell>
          <cell r="DC215">
            <v>0</v>
          </cell>
          <cell r="DD215">
            <v>0</v>
          </cell>
          <cell r="DE215">
            <v>0</v>
          </cell>
          <cell r="DF215">
            <v>0</v>
          </cell>
          <cell r="DG215">
            <v>0</v>
          </cell>
          <cell r="DH215" t="str">
            <v/>
          </cell>
          <cell r="DJ215">
            <v>0</v>
          </cell>
          <cell r="DK215">
            <v>0</v>
          </cell>
          <cell r="DL215">
            <v>0</v>
          </cell>
          <cell r="DM215">
            <v>0</v>
          </cell>
          <cell r="DN215">
            <v>0</v>
          </cell>
          <cell r="DO215">
            <v>0</v>
          </cell>
          <cell r="DP215">
            <v>0</v>
          </cell>
          <cell r="DQ215">
            <v>0</v>
          </cell>
          <cell r="DR215" t="str">
            <v/>
          </cell>
          <cell r="DT215">
            <v>0</v>
          </cell>
          <cell r="DU215">
            <v>0</v>
          </cell>
          <cell r="DV215">
            <v>0</v>
          </cell>
          <cell r="DW215">
            <v>0</v>
          </cell>
          <cell r="DX215">
            <v>0</v>
          </cell>
          <cell r="DY215">
            <v>0</v>
          </cell>
          <cell r="DZ215">
            <v>0</v>
          </cell>
          <cell r="EA215">
            <v>0</v>
          </cell>
          <cell r="EB215" t="str">
            <v/>
          </cell>
          <cell r="ED215">
            <v>0</v>
          </cell>
          <cell r="EE215">
            <v>0</v>
          </cell>
          <cell r="EF215">
            <v>0</v>
          </cell>
          <cell r="EG215">
            <v>0</v>
          </cell>
          <cell r="EH215">
            <v>0</v>
          </cell>
          <cell r="EI215">
            <v>0</v>
          </cell>
          <cell r="EJ215">
            <v>0</v>
          </cell>
          <cell r="EK215">
            <v>0</v>
          </cell>
          <cell r="EL215" t="str">
            <v/>
          </cell>
          <cell r="EN215">
            <v>0</v>
          </cell>
          <cell r="EO215">
            <v>0</v>
          </cell>
          <cell r="EP215">
            <v>0</v>
          </cell>
          <cell r="EQ215">
            <v>0</v>
          </cell>
          <cell r="ER215">
            <v>0</v>
          </cell>
          <cell r="ES215">
            <v>0</v>
          </cell>
          <cell r="ET215">
            <v>0</v>
          </cell>
          <cell r="EU215">
            <v>0</v>
          </cell>
          <cell r="EV215" t="str">
            <v/>
          </cell>
          <cell r="EX215">
            <v>0</v>
          </cell>
          <cell r="EY215">
            <v>0</v>
          </cell>
          <cell r="EZ215">
            <v>0</v>
          </cell>
          <cell r="FA215">
            <v>0</v>
          </cell>
          <cell r="FB215">
            <v>0</v>
          </cell>
          <cell r="FC215">
            <v>0</v>
          </cell>
          <cell r="FD215">
            <v>0</v>
          </cell>
          <cell r="FE215">
            <v>0</v>
          </cell>
          <cell r="FF215" t="str">
            <v/>
          </cell>
          <cell r="FH215">
            <v>0</v>
          </cell>
          <cell r="FI215">
            <v>0</v>
          </cell>
          <cell r="FJ215">
            <v>0</v>
          </cell>
          <cell r="FK215">
            <v>0</v>
          </cell>
          <cell r="FL215">
            <v>0</v>
          </cell>
          <cell r="FM215">
            <v>0</v>
          </cell>
          <cell r="FN215">
            <v>0</v>
          </cell>
          <cell r="FO215">
            <v>0</v>
          </cell>
          <cell r="FR215">
            <v>0</v>
          </cell>
          <cell r="FS215">
            <v>0</v>
          </cell>
          <cell r="FT215">
            <v>0</v>
          </cell>
          <cell r="FU215">
            <v>0</v>
          </cell>
          <cell r="FV215">
            <v>0</v>
          </cell>
          <cell r="FW215">
            <v>0</v>
          </cell>
          <cell r="FX215">
            <v>0</v>
          </cell>
          <cell r="FY215">
            <v>0</v>
          </cell>
          <cell r="GB215">
            <v>0</v>
          </cell>
          <cell r="GC215">
            <v>0</v>
          </cell>
          <cell r="GD215">
            <v>0</v>
          </cell>
          <cell r="GE215">
            <v>0</v>
          </cell>
          <cell r="GF215">
            <v>0</v>
          </cell>
          <cell r="GG215">
            <v>0</v>
          </cell>
          <cell r="GH215">
            <v>0</v>
          </cell>
          <cell r="GI215">
            <v>0</v>
          </cell>
          <cell r="GL215">
            <v>0</v>
          </cell>
          <cell r="GM215">
            <v>0</v>
          </cell>
          <cell r="GN215">
            <v>0</v>
          </cell>
          <cell r="GO215">
            <v>0</v>
          </cell>
          <cell r="GP215">
            <v>0</v>
          </cell>
          <cell r="GQ215">
            <v>0</v>
          </cell>
          <cell r="GR215">
            <v>0</v>
          </cell>
          <cell r="GS215">
            <v>0</v>
          </cell>
          <cell r="GU215" t="str">
            <v>Mousse De Framboise Au Mascarpone</v>
          </cell>
        </row>
        <row r="216">
          <cell r="E216" t="str">
            <v xml:space="preserve">Mousse De Saumon </v>
          </cell>
          <cell r="F216" t="str">
            <v>Déposez tous les ingrédients dans un blender et mixez le tout !
Régalez-vous par exemple en tartinant la mousse de thon sur une tranche de pain protéiné, avec un avocat.</v>
          </cell>
          <cell r="H216">
            <v>381.55</v>
          </cell>
          <cell r="I216">
            <v>29.844999999999999</v>
          </cell>
          <cell r="J216">
            <v>21.414999999999999</v>
          </cell>
          <cell r="K216">
            <v>4.18</v>
          </cell>
          <cell r="L216" t="str">
            <v>Saumon Fumé</v>
          </cell>
          <cell r="M216">
            <v>100</v>
          </cell>
          <cell r="N216">
            <v>167</v>
          </cell>
          <cell r="O216">
            <v>23.2</v>
          </cell>
          <cell r="P216">
            <v>8.1999999999999993</v>
          </cell>
          <cell r="Q216">
            <v>0</v>
          </cell>
          <cell r="R216">
            <v>167</v>
          </cell>
          <cell r="S216">
            <v>23.2</v>
          </cell>
          <cell r="T216">
            <v>8.1999999999999993</v>
          </cell>
          <cell r="U216">
            <v>0</v>
          </cell>
          <cell r="V216" t="str">
            <v>Crème Rama 7%</v>
          </cell>
          <cell r="W216">
            <v>75</v>
          </cell>
          <cell r="X216">
            <v>63.75</v>
          </cell>
          <cell r="Y216">
            <v>0.82499999999999996</v>
          </cell>
          <cell r="Z216">
            <v>5.4</v>
          </cell>
          <cell r="AA216">
            <v>0.82499999999999996</v>
          </cell>
          <cell r="AB216">
            <v>85</v>
          </cell>
          <cell r="AC216">
            <v>1.1000000000000001</v>
          </cell>
          <cell r="AD216">
            <v>7.2</v>
          </cell>
          <cell r="AE216">
            <v>1.1000000000000001</v>
          </cell>
          <cell r="AF216" t="str">
            <v>Jus De Citron</v>
          </cell>
          <cell r="AG216">
            <v>5</v>
          </cell>
          <cell r="AH216">
            <v>1.5</v>
          </cell>
          <cell r="AI216">
            <v>0.02</v>
          </cell>
          <cell r="AJ216">
            <v>1.4999999999999999E-2</v>
          </cell>
          <cell r="AK216">
            <v>0.30499999999999999</v>
          </cell>
          <cell r="AL216">
            <v>30</v>
          </cell>
          <cell r="AM216">
            <v>0.4</v>
          </cell>
          <cell r="AN216">
            <v>0.3</v>
          </cell>
          <cell r="AO216">
            <v>6.1</v>
          </cell>
          <cell r="AP216" t="str">
            <v>Moutarde</v>
          </cell>
          <cell r="AQ216">
            <v>5</v>
          </cell>
          <cell r="AR216">
            <v>4.8</v>
          </cell>
          <cell r="AS216">
            <v>0.3</v>
          </cell>
          <cell r="AT216">
            <v>0.3</v>
          </cell>
          <cell r="AU216">
            <v>0.05</v>
          </cell>
          <cell r="AV216">
            <v>96</v>
          </cell>
          <cell r="AW216">
            <v>6</v>
          </cell>
          <cell r="AX216">
            <v>6</v>
          </cell>
          <cell r="AY216">
            <v>1</v>
          </cell>
          <cell r="AZ216" t="str">
            <v>Epices  Ail Oignon Ciboulette À Volonté</v>
          </cell>
          <cell r="BB216">
            <v>0</v>
          </cell>
          <cell r="BC216">
            <v>0</v>
          </cell>
          <cell r="BD216">
            <v>0</v>
          </cell>
          <cell r="BE216">
            <v>0</v>
          </cell>
          <cell r="BF216">
            <v>0</v>
          </cell>
          <cell r="BG216">
            <v>0</v>
          </cell>
          <cell r="BH216">
            <v>0</v>
          </cell>
          <cell r="BI216">
            <v>0</v>
          </cell>
          <cell r="BJ216" t="str">
            <v>pain protéiné</v>
          </cell>
          <cell r="BK216">
            <v>50</v>
          </cell>
          <cell r="BL216">
            <v>144.5</v>
          </cell>
          <cell r="BM216">
            <v>5.5</v>
          </cell>
          <cell r="BN216">
            <v>7.5</v>
          </cell>
          <cell r="BO216">
            <v>3</v>
          </cell>
          <cell r="BP216">
            <v>289</v>
          </cell>
          <cell r="BQ216">
            <v>11</v>
          </cell>
          <cell r="BR216">
            <v>15</v>
          </cell>
          <cell r="BS216">
            <v>6</v>
          </cell>
          <cell r="BT216" t="str">
            <v/>
          </cell>
          <cell r="BV216">
            <v>0</v>
          </cell>
          <cell r="BW216">
            <v>0</v>
          </cell>
          <cell r="BX216">
            <v>0</v>
          </cell>
          <cell r="BY216">
            <v>0</v>
          </cell>
          <cell r="BZ216">
            <v>0</v>
          </cell>
          <cell r="CA216">
            <v>0</v>
          </cell>
          <cell r="CB216">
            <v>0</v>
          </cell>
          <cell r="CC216">
            <v>0</v>
          </cell>
          <cell r="CD216" t="str">
            <v/>
          </cell>
          <cell r="CF216">
            <v>0</v>
          </cell>
          <cell r="CG216">
            <v>0</v>
          </cell>
          <cell r="CH216">
            <v>0</v>
          </cell>
          <cell r="CI216">
            <v>0</v>
          </cell>
          <cell r="CJ216">
            <v>0</v>
          </cell>
          <cell r="CK216">
            <v>0</v>
          </cell>
          <cell r="CL216">
            <v>0</v>
          </cell>
          <cell r="CM216">
            <v>0</v>
          </cell>
          <cell r="CN216" t="str">
            <v/>
          </cell>
          <cell r="CP216">
            <v>0</v>
          </cell>
          <cell r="CQ216">
            <v>0</v>
          </cell>
          <cell r="CR216">
            <v>0</v>
          </cell>
          <cell r="CS216">
            <v>0</v>
          </cell>
          <cell r="CT216">
            <v>0</v>
          </cell>
          <cell r="CU216">
            <v>0</v>
          </cell>
          <cell r="CV216">
            <v>0</v>
          </cell>
          <cell r="CW216">
            <v>0</v>
          </cell>
          <cell r="CX216" t="str">
            <v/>
          </cell>
          <cell r="CZ216">
            <v>0</v>
          </cell>
          <cell r="DA216">
            <v>0</v>
          </cell>
          <cell r="DB216">
            <v>0</v>
          </cell>
          <cell r="DC216">
            <v>0</v>
          </cell>
          <cell r="DD216">
            <v>0</v>
          </cell>
          <cell r="DE216">
            <v>0</v>
          </cell>
          <cell r="DF216">
            <v>0</v>
          </cell>
          <cell r="DG216">
            <v>0</v>
          </cell>
          <cell r="DH216" t="str">
            <v/>
          </cell>
          <cell r="DJ216">
            <v>0</v>
          </cell>
          <cell r="DK216">
            <v>0</v>
          </cell>
          <cell r="DL216">
            <v>0</v>
          </cell>
          <cell r="DM216">
            <v>0</v>
          </cell>
          <cell r="DN216">
            <v>0</v>
          </cell>
          <cell r="DO216">
            <v>0</v>
          </cell>
          <cell r="DP216">
            <v>0</v>
          </cell>
          <cell r="DQ216">
            <v>0</v>
          </cell>
          <cell r="DR216" t="str">
            <v/>
          </cell>
          <cell r="DT216">
            <v>0</v>
          </cell>
          <cell r="DU216">
            <v>0</v>
          </cell>
          <cell r="DV216">
            <v>0</v>
          </cell>
          <cell r="DW216">
            <v>0</v>
          </cell>
          <cell r="DX216">
            <v>0</v>
          </cell>
          <cell r="DY216">
            <v>0</v>
          </cell>
          <cell r="DZ216">
            <v>0</v>
          </cell>
          <cell r="EA216">
            <v>0</v>
          </cell>
          <cell r="EB216" t="str">
            <v/>
          </cell>
          <cell r="ED216">
            <v>0</v>
          </cell>
          <cell r="EE216">
            <v>0</v>
          </cell>
          <cell r="EF216">
            <v>0</v>
          </cell>
          <cell r="EG216">
            <v>0</v>
          </cell>
          <cell r="EH216">
            <v>0</v>
          </cell>
          <cell r="EI216">
            <v>0</v>
          </cell>
          <cell r="EJ216">
            <v>0</v>
          </cell>
          <cell r="EK216">
            <v>0</v>
          </cell>
          <cell r="EL216" t="str">
            <v/>
          </cell>
          <cell r="EN216">
            <v>0</v>
          </cell>
          <cell r="EO216">
            <v>0</v>
          </cell>
          <cell r="EP216">
            <v>0</v>
          </cell>
          <cell r="EQ216">
            <v>0</v>
          </cell>
          <cell r="ER216">
            <v>0</v>
          </cell>
          <cell r="ES216">
            <v>0</v>
          </cell>
          <cell r="ET216">
            <v>0</v>
          </cell>
          <cell r="EU216">
            <v>0</v>
          </cell>
          <cell r="EV216" t="str">
            <v/>
          </cell>
          <cell r="EX216">
            <v>0</v>
          </cell>
          <cell r="EY216">
            <v>0</v>
          </cell>
          <cell r="EZ216">
            <v>0</v>
          </cell>
          <cell r="FA216">
            <v>0</v>
          </cell>
          <cell r="FB216">
            <v>0</v>
          </cell>
          <cell r="FC216">
            <v>0</v>
          </cell>
          <cell r="FD216">
            <v>0</v>
          </cell>
          <cell r="FE216">
            <v>0</v>
          </cell>
          <cell r="FF216" t="str">
            <v/>
          </cell>
          <cell r="FH216">
            <v>0</v>
          </cell>
          <cell r="FI216">
            <v>0</v>
          </cell>
          <cell r="FJ216">
            <v>0</v>
          </cell>
          <cell r="FK216">
            <v>0</v>
          </cell>
          <cell r="FL216">
            <v>0</v>
          </cell>
          <cell r="FM216">
            <v>0</v>
          </cell>
          <cell r="FN216">
            <v>0</v>
          </cell>
          <cell r="FO216">
            <v>0</v>
          </cell>
          <cell r="FR216">
            <v>0</v>
          </cell>
          <cell r="FS216">
            <v>0</v>
          </cell>
          <cell r="FT216">
            <v>0</v>
          </cell>
          <cell r="FU216">
            <v>0</v>
          </cell>
          <cell r="FV216">
            <v>0</v>
          </cell>
          <cell r="FW216">
            <v>0</v>
          </cell>
          <cell r="FX216">
            <v>0</v>
          </cell>
          <cell r="FY216">
            <v>0</v>
          </cell>
          <cell r="GB216">
            <v>0</v>
          </cell>
          <cell r="GC216">
            <v>0</v>
          </cell>
          <cell r="GD216">
            <v>0</v>
          </cell>
          <cell r="GE216">
            <v>0</v>
          </cell>
          <cell r="GF216">
            <v>0</v>
          </cell>
          <cell r="GG216">
            <v>0</v>
          </cell>
          <cell r="GH216">
            <v>0</v>
          </cell>
          <cell r="GI216">
            <v>0</v>
          </cell>
          <cell r="GL216">
            <v>0</v>
          </cell>
          <cell r="GM216">
            <v>0</v>
          </cell>
          <cell r="GN216">
            <v>0</v>
          </cell>
          <cell r="GO216">
            <v>0</v>
          </cell>
          <cell r="GP216">
            <v>0</v>
          </cell>
          <cell r="GQ216">
            <v>0</v>
          </cell>
          <cell r="GR216">
            <v>0</v>
          </cell>
          <cell r="GS216">
            <v>0</v>
          </cell>
          <cell r="GU216" t="str">
            <v xml:space="preserve">Mousse De Saumon </v>
          </cell>
        </row>
        <row r="217">
          <cell r="E217" t="str">
            <v>Mousse Fraise Protéinée</v>
          </cell>
          <cell r="F217" t="str">
            <v xml:space="preserve">Ecraser les fraises pour en obtenir une purée.
Mélanger la purée de fraises, le séré maigre et le lait dans un saladier.
Ajoutez-y l’agar-agar et porter le tout à ébullition.
Déposer le mélange au réfrigérateur jusqu’à ce que la préparation obtienne une texture de mousse.
</v>
          </cell>
          <cell r="H217">
            <v>114.7</v>
          </cell>
          <cell r="I217">
            <v>12.919999999999998</v>
          </cell>
          <cell r="J217">
            <v>0.74</v>
          </cell>
          <cell r="K217">
            <v>11.95</v>
          </cell>
          <cell r="L217" t="str">
            <v>Séré Maigre</v>
          </cell>
          <cell r="M217">
            <v>100</v>
          </cell>
          <cell r="N217">
            <v>55</v>
          </cell>
          <cell r="O217">
            <v>10</v>
          </cell>
          <cell r="P217">
            <v>0.2</v>
          </cell>
          <cell r="Q217">
            <v>4.2</v>
          </cell>
          <cell r="R217">
            <v>55</v>
          </cell>
          <cell r="S217">
            <v>10</v>
          </cell>
          <cell r="T217">
            <v>0.2</v>
          </cell>
          <cell r="U217">
            <v>4.2</v>
          </cell>
          <cell r="V217" t="str">
            <v>Fraise</v>
          </cell>
          <cell r="W217">
            <v>100</v>
          </cell>
          <cell r="X217">
            <v>40</v>
          </cell>
          <cell r="Y217">
            <v>0.7</v>
          </cell>
          <cell r="Z217">
            <v>0.5</v>
          </cell>
          <cell r="AA217">
            <v>7</v>
          </cell>
          <cell r="AB217">
            <v>40</v>
          </cell>
          <cell r="AC217">
            <v>0.7</v>
          </cell>
          <cell r="AD217">
            <v>0.5</v>
          </cell>
          <cell r="AE217">
            <v>7</v>
          </cell>
          <cell r="AF217" t="str">
            <v>Lait Protéiné</v>
          </cell>
          <cell r="AG217">
            <v>30</v>
          </cell>
          <cell r="AH217">
            <v>11.7</v>
          </cell>
          <cell r="AI217">
            <v>2.1</v>
          </cell>
          <cell r="AJ217">
            <v>0.03</v>
          </cell>
          <cell r="AK217">
            <v>0.75</v>
          </cell>
          <cell r="AL217">
            <v>39</v>
          </cell>
          <cell r="AM217">
            <v>7</v>
          </cell>
          <cell r="AN217">
            <v>0.1</v>
          </cell>
          <cell r="AO217">
            <v>2.5</v>
          </cell>
          <cell r="AP217" t="str">
            <v>Agar Agar</v>
          </cell>
          <cell r="AQ217">
            <v>5</v>
          </cell>
          <cell r="AR217">
            <v>8</v>
          </cell>
          <cell r="AS217">
            <v>0.12</v>
          </cell>
          <cell r="AT217">
            <v>0.01</v>
          </cell>
          <cell r="AU217">
            <v>0</v>
          </cell>
          <cell r="AV217">
            <v>160</v>
          </cell>
          <cell r="AW217">
            <v>2.4</v>
          </cell>
          <cell r="AX217">
            <v>0.2</v>
          </cell>
          <cell r="AY217">
            <v>0</v>
          </cell>
          <cell r="AZ217" t="str">
            <v/>
          </cell>
          <cell r="BB217">
            <v>0</v>
          </cell>
          <cell r="BC217">
            <v>0</v>
          </cell>
          <cell r="BD217">
            <v>0</v>
          </cell>
          <cell r="BE217">
            <v>0</v>
          </cell>
          <cell r="BF217">
            <v>0</v>
          </cell>
          <cell r="BG217">
            <v>0</v>
          </cell>
          <cell r="BH217">
            <v>0</v>
          </cell>
          <cell r="BI217">
            <v>0</v>
          </cell>
          <cell r="BJ217" t="str">
            <v/>
          </cell>
          <cell r="BL217">
            <v>0</v>
          </cell>
          <cell r="BM217">
            <v>0</v>
          </cell>
          <cell r="BN217">
            <v>0</v>
          </cell>
          <cell r="BO217">
            <v>0</v>
          </cell>
          <cell r="BP217">
            <v>0</v>
          </cell>
          <cell r="BQ217">
            <v>0</v>
          </cell>
          <cell r="BR217">
            <v>0</v>
          </cell>
          <cell r="BS217">
            <v>0</v>
          </cell>
          <cell r="BT217" t="str">
            <v/>
          </cell>
          <cell r="BV217">
            <v>0</v>
          </cell>
          <cell r="BW217">
            <v>0</v>
          </cell>
          <cell r="BX217">
            <v>0</v>
          </cell>
          <cell r="BY217">
            <v>0</v>
          </cell>
          <cell r="BZ217">
            <v>0</v>
          </cell>
          <cell r="CA217">
            <v>0</v>
          </cell>
          <cell r="CB217">
            <v>0</v>
          </cell>
          <cell r="CC217">
            <v>0</v>
          </cell>
          <cell r="CD217" t="str">
            <v/>
          </cell>
          <cell r="CF217">
            <v>0</v>
          </cell>
          <cell r="CG217">
            <v>0</v>
          </cell>
          <cell r="CH217">
            <v>0</v>
          </cell>
          <cell r="CI217">
            <v>0</v>
          </cell>
          <cell r="CJ217">
            <v>0</v>
          </cell>
          <cell r="CK217">
            <v>0</v>
          </cell>
          <cell r="CL217">
            <v>0</v>
          </cell>
          <cell r="CM217">
            <v>0</v>
          </cell>
          <cell r="CN217" t="str">
            <v/>
          </cell>
          <cell r="CP217">
            <v>0</v>
          </cell>
          <cell r="CQ217">
            <v>0</v>
          </cell>
          <cell r="CR217">
            <v>0</v>
          </cell>
          <cell r="CS217">
            <v>0</v>
          </cell>
          <cell r="CT217">
            <v>0</v>
          </cell>
          <cell r="CU217">
            <v>0</v>
          </cell>
          <cell r="CV217">
            <v>0</v>
          </cell>
          <cell r="CW217">
            <v>0</v>
          </cell>
          <cell r="CX217" t="str">
            <v/>
          </cell>
          <cell r="CZ217">
            <v>0</v>
          </cell>
          <cell r="DA217">
            <v>0</v>
          </cell>
          <cell r="DB217">
            <v>0</v>
          </cell>
          <cell r="DC217">
            <v>0</v>
          </cell>
          <cell r="DD217">
            <v>0</v>
          </cell>
          <cell r="DE217">
            <v>0</v>
          </cell>
          <cell r="DF217">
            <v>0</v>
          </cell>
          <cell r="DG217">
            <v>0</v>
          </cell>
          <cell r="DH217" t="str">
            <v/>
          </cell>
          <cell r="DJ217">
            <v>0</v>
          </cell>
          <cell r="DK217">
            <v>0</v>
          </cell>
          <cell r="DL217">
            <v>0</v>
          </cell>
          <cell r="DM217">
            <v>0</v>
          </cell>
          <cell r="DN217">
            <v>0</v>
          </cell>
          <cell r="DO217">
            <v>0</v>
          </cell>
          <cell r="DP217">
            <v>0</v>
          </cell>
          <cell r="DQ217">
            <v>0</v>
          </cell>
          <cell r="DR217" t="str">
            <v/>
          </cell>
          <cell r="DT217">
            <v>0</v>
          </cell>
          <cell r="DU217">
            <v>0</v>
          </cell>
          <cell r="DV217">
            <v>0</v>
          </cell>
          <cell r="DW217">
            <v>0</v>
          </cell>
          <cell r="DX217">
            <v>0</v>
          </cell>
          <cell r="DY217">
            <v>0</v>
          </cell>
          <cell r="DZ217">
            <v>0</v>
          </cell>
          <cell r="EA217">
            <v>0</v>
          </cell>
          <cell r="EB217" t="str">
            <v/>
          </cell>
          <cell r="ED217">
            <v>0</v>
          </cell>
          <cell r="EE217">
            <v>0</v>
          </cell>
          <cell r="EF217">
            <v>0</v>
          </cell>
          <cell r="EG217">
            <v>0</v>
          </cell>
          <cell r="EH217">
            <v>0</v>
          </cell>
          <cell r="EI217">
            <v>0</v>
          </cell>
          <cell r="EJ217">
            <v>0</v>
          </cell>
          <cell r="EK217">
            <v>0</v>
          </cell>
          <cell r="EL217" t="str">
            <v/>
          </cell>
          <cell r="EN217">
            <v>0</v>
          </cell>
          <cell r="EO217">
            <v>0</v>
          </cell>
          <cell r="EP217">
            <v>0</v>
          </cell>
          <cell r="EQ217">
            <v>0</v>
          </cell>
          <cell r="ER217">
            <v>0</v>
          </cell>
          <cell r="ES217">
            <v>0</v>
          </cell>
          <cell r="ET217">
            <v>0</v>
          </cell>
          <cell r="EU217">
            <v>0</v>
          </cell>
          <cell r="EV217" t="str">
            <v/>
          </cell>
          <cell r="EX217">
            <v>0</v>
          </cell>
          <cell r="EY217">
            <v>0</v>
          </cell>
          <cell r="EZ217">
            <v>0</v>
          </cell>
          <cell r="FA217">
            <v>0</v>
          </cell>
          <cell r="FB217">
            <v>0</v>
          </cell>
          <cell r="FC217">
            <v>0</v>
          </cell>
          <cell r="FD217">
            <v>0</v>
          </cell>
          <cell r="FE217">
            <v>0</v>
          </cell>
          <cell r="FF217" t="str">
            <v/>
          </cell>
          <cell r="FH217">
            <v>0</v>
          </cell>
          <cell r="FI217">
            <v>0</v>
          </cell>
          <cell r="FJ217">
            <v>0</v>
          </cell>
          <cell r="FK217">
            <v>0</v>
          </cell>
          <cell r="FL217">
            <v>0</v>
          </cell>
          <cell r="FM217">
            <v>0</v>
          </cell>
          <cell r="FN217">
            <v>0</v>
          </cell>
          <cell r="FO217">
            <v>0</v>
          </cell>
          <cell r="FR217">
            <v>0</v>
          </cell>
          <cell r="FS217">
            <v>0</v>
          </cell>
          <cell r="FT217">
            <v>0</v>
          </cell>
          <cell r="FU217">
            <v>0</v>
          </cell>
          <cell r="FV217">
            <v>0</v>
          </cell>
          <cell r="FW217">
            <v>0</v>
          </cell>
          <cell r="FX217">
            <v>0</v>
          </cell>
          <cell r="FY217">
            <v>0</v>
          </cell>
          <cell r="GB217">
            <v>0</v>
          </cell>
          <cell r="GC217">
            <v>0</v>
          </cell>
          <cell r="GD217">
            <v>0</v>
          </cell>
          <cell r="GE217">
            <v>0</v>
          </cell>
          <cell r="GF217">
            <v>0</v>
          </cell>
          <cell r="GG217">
            <v>0</v>
          </cell>
          <cell r="GH217">
            <v>0</v>
          </cell>
          <cell r="GI217">
            <v>0</v>
          </cell>
          <cell r="GL217">
            <v>0</v>
          </cell>
          <cell r="GM217">
            <v>0</v>
          </cell>
          <cell r="GN217">
            <v>0</v>
          </cell>
          <cell r="GO217">
            <v>0</v>
          </cell>
          <cell r="GP217">
            <v>0</v>
          </cell>
          <cell r="GQ217">
            <v>0</v>
          </cell>
          <cell r="GR217">
            <v>0</v>
          </cell>
          <cell r="GS217">
            <v>0</v>
          </cell>
          <cell r="GU217" t="str">
            <v>Mousse Fraise Protéinée</v>
          </cell>
        </row>
        <row r="218">
          <cell r="E218" t="str">
            <v>Mousse Framboise Légère</v>
          </cell>
          <cell r="F218" t="str">
            <v>Faire ramollir la feuille de gélatine dans un bol d'eau froide.
Monter les blancs d'œufs en neige ferme avec une pincée de sel, ajouter peu à peu le sucre glace. Verser la neige dans un saladier, incorporer délicatement la préparation précédente en soulevant la masse.
Répartir la préparation dans 2 coupelles et réserver au frais pendant 3 heures. Au moment de servir, décorez d'une framboise.</v>
          </cell>
          <cell r="H218">
            <v>178.4</v>
          </cell>
          <cell r="I218">
            <v>16.169999999999998</v>
          </cell>
          <cell r="J218">
            <v>0.65</v>
          </cell>
          <cell r="K218">
            <v>24.169999999999998</v>
          </cell>
          <cell r="L218" t="str">
            <v>Gélatine</v>
          </cell>
          <cell r="M218">
            <v>5</v>
          </cell>
          <cell r="N218">
            <v>17.25</v>
          </cell>
          <cell r="O218">
            <v>4.3</v>
          </cell>
          <cell r="P218">
            <v>5.0000000000000001E-3</v>
          </cell>
          <cell r="Q218">
            <v>0</v>
          </cell>
          <cell r="R218">
            <v>345</v>
          </cell>
          <cell r="S218">
            <v>86</v>
          </cell>
          <cell r="T218">
            <v>0.1</v>
          </cell>
          <cell r="U218">
            <v>0</v>
          </cell>
          <cell r="V218" t="str">
            <v>Framboise</v>
          </cell>
          <cell r="W218">
            <v>75</v>
          </cell>
          <cell r="X218">
            <v>39</v>
          </cell>
          <cell r="Y218">
            <v>0.9</v>
          </cell>
          <cell r="Z218">
            <v>0.45</v>
          </cell>
          <cell r="AA218">
            <v>5.25</v>
          </cell>
          <cell r="AB218">
            <v>52</v>
          </cell>
          <cell r="AC218">
            <v>1.2</v>
          </cell>
          <cell r="AD218">
            <v>0.6</v>
          </cell>
          <cell r="AE218">
            <v>7</v>
          </cell>
          <cell r="AF218" t="str">
            <v>Jus De Citron</v>
          </cell>
          <cell r="AG218">
            <v>5</v>
          </cell>
          <cell r="AH218">
            <v>1.5</v>
          </cell>
          <cell r="AI218">
            <v>0.02</v>
          </cell>
          <cell r="AJ218">
            <v>1.4999999999999999E-2</v>
          </cell>
          <cell r="AK218">
            <v>0.30499999999999999</v>
          </cell>
          <cell r="AL218">
            <v>30</v>
          </cell>
          <cell r="AM218">
            <v>0.4</v>
          </cell>
          <cell r="AN218">
            <v>0.3</v>
          </cell>
          <cell r="AO218">
            <v>6.1</v>
          </cell>
          <cell r="AP218" t="str">
            <v>Slimline Blanc Battu Nature</v>
          </cell>
          <cell r="AQ218">
            <v>75</v>
          </cell>
          <cell r="AR218">
            <v>38.85</v>
          </cell>
          <cell r="AS218">
            <v>6</v>
          </cell>
          <cell r="AT218">
            <v>0.15</v>
          </cell>
          <cell r="AU218">
            <v>3.375</v>
          </cell>
          <cell r="AV218">
            <v>51.8</v>
          </cell>
          <cell r="AW218">
            <v>8</v>
          </cell>
          <cell r="AX218">
            <v>0.2</v>
          </cell>
          <cell r="AY218">
            <v>4.5</v>
          </cell>
          <cell r="AZ218" t="str">
            <v>Sucre Roux</v>
          </cell>
          <cell r="BA218">
            <v>10</v>
          </cell>
          <cell r="BB218">
            <v>39</v>
          </cell>
          <cell r="BC218">
            <v>0</v>
          </cell>
          <cell r="BD218">
            <v>0</v>
          </cell>
          <cell r="BE218">
            <v>9.76</v>
          </cell>
          <cell r="BF218">
            <v>390</v>
          </cell>
          <cell r="BG218">
            <v>0</v>
          </cell>
          <cell r="BH218">
            <v>0</v>
          </cell>
          <cell r="BI218">
            <v>97.6</v>
          </cell>
          <cell r="BJ218" t="str">
            <v>Blanc D'Œuf</v>
          </cell>
          <cell r="BK218">
            <v>30</v>
          </cell>
          <cell r="BL218">
            <v>22.8</v>
          </cell>
          <cell r="BM218">
            <v>4.95</v>
          </cell>
          <cell r="BN218">
            <v>0.03</v>
          </cell>
          <cell r="BO218">
            <v>0.48</v>
          </cell>
          <cell r="BP218">
            <v>76</v>
          </cell>
          <cell r="BQ218">
            <v>16.5</v>
          </cell>
          <cell r="BR218">
            <v>0.1</v>
          </cell>
          <cell r="BS218">
            <v>1.6</v>
          </cell>
          <cell r="BT218" t="str">
            <v>Sucre Glace</v>
          </cell>
          <cell r="BU218">
            <v>5</v>
          </cell>
          <cell r="BV218">
            <v>20</v>
          </cell>
          <cell r="BW218">
            <v>0</v>
          </cell>
          <cell r="BX218">
            <v>0</v>
          </cell>
          <cell r="BY218">
            <v>5</v>
          </cell>
          <cell r="BZ218">
            <v>400</v>
          </cell>
          <cell r="CA218">
            <v>0</v>
          </cell>
          <cell r="CB218">
            <v>0</v>
          </cell>
          <cell r="CC218">
            <v>100</v>
          </cell>
          <cell r="CD218" t="str">
            <v>Sel</v>
          </cell>
          <cell r="CF218">
            <v>0</v>
          </cell>
          <cell r="CG218">
            <v>0</v>
          </cell>
          <cell r="CH218">
            <v>0</v>
          </cell>
          <cell r="CI218">
            <v>0</v>
          </cell>
          <cell r="CJ218">
            <v>0</v>
          </cell>
          <cell r="CK218">
            <v>0</v>
          </cell>
          <cell r="CL218">
            <v>0</v>
          </cell>
          <cell r="CM218">
            <v>0</v>
          </cell>
          <cell r="CN218" t="str">
            <v/>
          </cell>
          <cell r="CP218">
            <v>0</v>
          </cell>
          <cell r="CQ218">
            <v>0</v>
          </cell>
          <cell r="CR218">
            <v>0</v>
          </cell>
          <cell r="CS218">
            <v>0</v>
          </cell>
          <cell r="CT218">
            <v>0</v>
          </cell>
          <cell r="CU218">
            <v>0</v>
          </cell>
          <cell r="CV218">
            <v>0</v>
          </cell>
          <cell r="CW218">
            <v>0</v>
          </cell>
          <cell r="CX218" t="str">
            <v/>
          </cell>
          <cell r="CZ218">
            <v>0</v>
          </cell>
          <cell r="DA218">
            <v>0</v>
          </cell>
          <cell r="DB218">
            <v>0</v>
          </cell>
          <cell r="DC218">
            <v>0</v>
          </cell>
          <cell r="DD218">
            <v>0</v>
          </cell>
          <cell r="DE218">
            <v>0</v>
          </cell>
          <cell r="DF218">
            <v>0</v>
          </cell>
          <cell r="DG218">
            <v>0</v>
          </cell>
          <cell r="DH218" t="str">
            <v/>
          </cell>
          <cell r="DJ218">
            <v>0</v>
          </cell>
          <cell r="DK218">
            <v>0</v>
          </cell>
          <cell r="DL218">
            <v>0</v>
          </cell>
          <cell r="DM218">
            <v>0</v>
          </cell>
          <cell r="DN218">
            <v>0</v>
          </cell>
          <cell r="DO218">
            <v>0</v>
          </cell>
          <cell r="DP218">
            <v>0</v>
          </cell>
          <cell r="DQ218">
            <v>0</v>
          </cell>
          <cell r="DR218" t="str">
            <v/>
          </cell>
          <cell r="DT218">
            <v>0</v>
          </cell>
          <cell r="DU218">
            <v>0</v>
          </cell>
          <cell r="DV218">
            <v>0</v>
          </cell>
          <cell r="DW218">
            <v>0</v>
          </cell>
          <cell r="DX218">
            <v>0</v>
          </cell>
          <cell r="DY218">
            <v>0</v>
          </cell>
          <cell r="DZ218">
            <v>0</v>
          </cell>
          <cell r="EA218">
            <v>0</v>
          </cell>
          <cell r="EB218" t="str">
            <v/>
          </cell>
          <cell r="ED218">
            <v>0</v>
          </cell>
          <cell r="EE218">
            <v>0</v>
          </cell>
          <cell r="EF218">
            <v>0</v>
          </cell>
          <cell r="EG218">
            <v>0</v>
          </cell>
          <cell r="EH218">
            <v>0</v>
          </cell>
          <cell r="EI218">
            <v>0</v>
          </cell>
          <cell r="EJ218">
            <v>0</v>
          </cell>
          <cell r="EK218">
            <v>0</v>
          </cell>
          <cell r="EL218" t="str">
            <v/>
          </cell>
          <cell r="EN218">
            <v>0</v>
          </cell>
          <cell r="EO218">
            <v>0</v>
          </cell>
          <cell r="EP218">
            <v>0</v>
          </cell>
          <cell r="EQ218">
            <v>0</v>
          </cell>
          <cell r="ER218">
            <v>0</v>
          </cell>
          <cell r="ES218">
            <v>0</v>
          </cell>
          <cell r="ET218">
            <v>0</v>
          </cell>
          <cell r="EU218">
            <v>0</v>
          </cell>
          <cell r="EV218" t="str">
            <v/>
          </cell>
          <cell r="EX218">
            <v>0</v>
          </cell>
          <cell r="EY218">
            <v>0</v>
          </cell>
          <cell r="EZ218">
            <v>0</v>
          </cell>
          <cell r="FA218">
            <v>0</v>
          </cell>
          <cell r="FB218">
            <v>0</v>
          </cell>
          <cell r="FC218">
            <v>0</v>
          </cell>
          <cell r="FD218">
            <v>0</v>
          </cell>
          <cell r="FE218">
            <v>0</v>
          </cell>
          <cell r="FF218" t="str">
            <v/>
          </cell>
          <cell r="FH218">
            <v>0</v>
          </cell>
          <cell r="FI218">
            <v>0</v>
          </cell>
          <cell r="FJ218">
            <v>0</v>
          </cell>
          <cell r="FK218">
            <v>0</v>
          </cell>
          <cell r="FL218">
            <v>0</v>
          </cell>
          <cell r="FM218">
            <v>0</v>
          </cell>
          <cell r="FN218">
            <v>0</v>
          </cell>
          <cell r="FO218">
            <v>0</v>
          </cell>
          <cell r="FR218">
            <v>0</v>
          </cell>
          <cell r="FS218">
            <v>0</v>
          </cell>
          <cell r="FT218">
            <v>0</v>
          </cell>
          <cell r="FU218">
            <v>0</v>
          </cell>
          <cell r="FV218">
            <v>0</v>
          </cell>
          <cell r="FW218">
            <v>0</v>
          </cell>
          <cell r="FX218">
            <v>0</v>
          </cell>
          <cell r="FY218">
            <v>0</v>
          </cell>
          <cell r="GB218">
            <v>0</v>
          </cell>
          <cell r="GC218">
            <v>0</v>
          </cell>
          <cell r="GD218">
            <v>0</v>
          </cell>
          <cell r="GE218">
            <v>0</v>
          </cell>
          <cell r="GF218">
            <v>0</v>
          </cell>
          <cell r="GG218">
            <v>0</v>
          </cell>
          <cell r="GH218">
            <v>0</v>
          </cell>
          <cell r="GI218">
            <v>0</v>
          </cell>
          <cell r="GL218">
            <v>0</v>
          </cell>
          <cell r="GM218">
            <v>0</v>
          </cell>
          <cell r="GN218">
            <v>0</v>
          </cell>
          <cell r="GO218">
            <v>0</v>
          </cell>
          <cell r="GP218">
            <v>0</v>
          </cell>
          <cell r="GQ218">
            <v>0</v>
          </cell>
          <cell r="GR218">
            <v>0</v>
          </cell>
          <cell r="GS218">
            <v>0</v>
          </cell>
          <cell r="GU218" t="str">
            <v>Mousse Framboise Légère</v>
          </cell>
        </row>
        <row r="219">
          <cell r="E219" t="str">
            <v>Mousse Mascarpone Au Cacao</v>
          </cell>
          <cell r="F219" t="str">
            <v xml:space="preserve">Mélangez tous les ingrédients ensemble.
</v>
          </cell>
          <cell r="H219">
            <v>378.8</v>
          </cell>
          <cell r="I219">
            <v>9.09</v>
          </cell>
          <cell r="J219">
            <v>35.765000000000001</v>
          </cell>
          <cell r="K219">
            <v>6.7650000000000006</v>
          </cell>
          <cell r="L219" t="str">
            <v>Cacao Maigre</v>
          </cell>
          <cell r="M219">
            <v>5</v>
          </cell>
          <cell r="N219">
            <v>11.4</v>
          </cell>
          <cell r="O219">
            <v>0.98</v>
          </cell>
          <cell r="P219">
            <v>0.68500000000000005</v>
          </cell>
          <cell r="Q219">
            <v>2.895</v>
          </cell>
          <cell r="R219">
            <v>228</v>
          </cell>
          <cell r="S219">
            <v>19.600000000000001</v>
          </cell>
          <cell r="T219">
            <v>13.7</v>
          </cell>
          <cell r="U219">
            <v>57.9</v>
          </cell>
          <cell r="V219" t="str">
            <v>Mascarpone</v>
          </cell>
          <cell r="W219">
            <v>50</v>
          </cell>
          <cell r="X219">
            <v>226.5</v>
          </cell>
          <cell r="Y219">
            <v>3.8</v>
          </cell>
          <cell r="Z219">
            <v>23.5</v>
          </cell>
          <cell r="AA219">
            <v>0</v>
          </cell>
          <cell r="AB219">
            <v>453</v>
          </cell>
          <cell r="AC219">
            <v>7.6</v>
          </cell>
          <cell r="AD219">
            <v>47</v>
          </cell>
          <cell r="AE219">
            <v>0</v>
          </cell>
          <cell r="AF219" t="str">
            <v>Demi-Creme 35%</v>
          </cell>
          <cell r="AG219">
            <v>10</v>
          </cell>
          <cell r="AH219">
            <v>24.9</v>
          </cell>
          <cell r="AI219">
            <v>0.25</v>
          </cell>
          <cell r="AJ219">
            <v>2.5</v>
          </cell>
          <cell r="AK219">
            <v>0.35</v>
          </cell>
          <cell r="AL219">
            <v>249</v>
          </cell>
          <cell r="AM219">
            <v>2.5</v>
          </cell>
          <cell r="AN219">
            <v>25</v>
          </cell>
          <cell r="AO219">
            <v>3.5</v>
          </cell>
          <cell r="AP219" t="str">
            <v>Pistache</v>
          </cell>
          <cell r="AQ219">
            <v>20</v>
          </cell>
          <cell r="AR219">
            <v>116</v>
          </cell>
          <cell r="AS219">
            <v>4.0599999999999996</v>
          </cell>
          <cell r="AT219">
            <v>9.08</v>
          </cell>
          <cell r="AU219">
            <v>3.52</v>
          </cell>
          <cell r="AV219">
            <v>580</v>
          </cell>
          <cell r="AW219">
            <v>20.3</v>
          </cell>
          <cell r="AX219">
            <v>45.4</v>
          </cell>
          <cell r="AY219">
            <v>17.600000000000001</v>
          </cell>
          <cell r="AZ219" t="str">
            <v/>
          </cell>
          <cell r="BB219">
            <v>0</v>
          </cell>
          <cell r="BC219">
            <v>0</v>
          </cell>
          <cell r="BD219">
            <v>0</v>
          </cell>
          <cell r="BE219">
            <v>0</v>
          </cell>
          <cell r="BF219">
            <v>0</v>
          </cell>
          <cell r="BG219">
            <v>0</v>
          </cell>
          <cell r="BH219">
            <v>0</v>
          </cell>
          <cell r="BI219">
            <v>0</v>
          </cell>
          <cell r="BJ219" t="str">
            <v/>
          </cell>
          <cell r="BL219">
            <v>0</v>
          </cell>
          <cell r="BM219">
            <v>0</v>
          </cell>
          <cell r="BN219">
            <v>0</v>
          </cell>
          <cell r="BO219">
            <v>0</v>
          </cell>
          <cell r="BP219">
            <v>0</v>
          </cell>
          <cell r="BQ219">
            <v>0</v>
          </cell>
          <cell r="BR219">
            <v>0</v>
          </cell>
          <cell r="BS219">
            <v>0</v>
          </cell>
          <cell r="BT219" t="str">
            <v/>
          </cell>
          <cell r="BV219">
            <v>0</v>
          </cell>
          <cell r="BW219">
            <v>0</v>
          </cell>
          <cell r="BX219">
            <v>0</v>
          </cell>
          <cell r="BY219">
            <v>0</v>
          </cell>
          <cell r="BZ219">
            <v>0</v>
          </cell>
          <cell r="CA219">
            <v>0</v>
          </cell>
          <cell r="CB219">
            <v>0</v>
          </cell>
          <cell r="CC219">
            <v>0</v>
          </cell>
          <cell r="CD219" t="str">
            <v/>
          </cell>
          <cell r="CF219">
            <v>0</v>
          </cell>
          <cell r="CG219">
            <v>0</v>
          </cell>
          <cell r="CH219">
            <v>0</v>
          </cell>
          <cell r="CI219">
            <v>0</v>
          </cell>
          <cell r="CJ219">
            <v>0</v>
          </cell>
          <cell r="CK219">
            <v>0</v>
          </cell>
          <cell r="CL219">
            <v>0</v>
          </cell>
          <cell r="CM219">
            <v>0</v>
          </cell>
          <cell r="CN219" t="str">
            <v/>
          </cell>
          <cell r="CP219">
            <v>0</v>
          </cell>
          <cell r="CQ219">
            <v>0</v>
          </cell>
          <cell r="CR219">
            <v>0</v>
          </cell>
          <cell r="CS219">
            <v>0</v>
          </cell>
          <cell r="CT219">
            <v>0</v>
          </cell>
          <cell r="CU219">
            <v>0</v>
          </cell>
          <cell r="CV219">
            <v>0</v>
          </cell>
          <cell r="CW219">
            <v>0</v>
          </cell>
          <cell r="CX219" t="str">
            <v/>
          </cell>
          <cell r="CZ219">
            <v>0</v>
          </cell>
          <cell r="DA219">
            <v>0</v>
          </cell>
          <cell r="DB219">
            <v>0</v>
          </cell>
          <cell r="DC219">
            <v>0</v>
          </cell>
          <cell r="DD219">
            <v>0</v>
          </cell>
          <cell r="DE219">
            <v>0</v>
          </cell>
          <cell r="DF219">
            <v>0</v>
          </cell>
          <cell r="DG219">
            <v>0</v>
          </cell>
          <cell r="DH219" t="str">
            <v/>
          </cell>
          <cell r="DJ219">
            <v>0</v>
          </cell>
          <cell r="DK219">
            <v>0</v>
          </cell>
          <cell r="DL219">
            <v>0</v>
          </cell>
          <cell r="DM219">
            <v>0</v>
          </cell>
          <cell r="DN219">
            <v>0</v>
          </cell>
          <cell r="DO219">
            <v>0</v>
          </cell>
          <cell r="DP219">
            <v>0</v>
          </cell>
          <cell r="DQ219">
            <v>0</v>
          </cell>
          <cell r="DR219" t="str">
            <v/>
          </cell>
          <cell r="DT219">
            <v>0</v>
          </cell>
          <cell r="DU219">
            <v>0</v>
          </cell>
          <cell r="DV219">
            <v>0</v>
          </cell>
          <cell r="DW219">
            <v>0</v>
          </cell>
          <cell r="DX219">
            <v>0</v>
          </cell>
          <cell r="DY219">
            <v>0</v>
          </cell>
          <cell r="DZ219">
            <v>0</v>
          </cell>
          <cell r="EA219">
            <v>0</v>
          </cell>
          <cell r="EB219" t="str">
            <v/>
          </cell>
          <cell r="ED219">
            <v>0</v>
          </cell>
          <cell r="EE219">
            <v>0</v>
          </cell>
          <cell r="EF219">
            <v>0</v>
          </cell>
          <cell r="EG219">
            <v>0</v>
          </cell>
          <cell r="EH219">
            <v>0</v>
          </cell>
          <cell r="EI219">
            <v>0</v>
          </cell>
          <cell r="EJ219">
            <v>0</v>
          </cell>
          <cell r="EK219">
            <v>0</v>
          </cell>
          <cell r="EL219" t="str">
            <v/>
          </cell>
          <cell r="EN219">
            <v>0</v>
          </cell>
          <cell r="EO219">
            <v>0</v>
          </cell>
          <cell r="EP219">
            <v>0</v>
          </cell>
          <cell r="EQ219">
            <v>0</v>
          </cell>
          <cell r="ER219">
            <v>0</v>
          </cell>
          <cell r="ES219">
            <v>0</v>
          </cell>
          <cell r="ET219">
            <v>0</v>
          </cell>
          <cell r="EU219">
            <v>0</v>
          </cell>
          <cell r="EV219" t="str">
            <v/>
          </cell>
          <cell r="EX219">
            <v>0</v>
          </cell>
          <cell r="EY219">
            <v>0</v>
          </cell>
          <cell r="EZ219">
            <v>0</v>
          </cell>
          <cell r="FA219">
            <v>0</v>
          </cell>
          <cell r="FB219">
            <v>0</v>
          </cell>
          <cell r="FC219">
            <v>0</v>
          </cell>
          <cell r="FD219">
            <v>0</v>
          </cell>
          <cell r="FE219">
            <v>0</v>
          </cell>
          <cell r="FF219" t="str">
            <v/>
          </cell>
          <cell r="FH219">
            <v>0</v>
          </cell>
          <cell r="FI219">
            <v>0</v>
          </cell>
          <cell r="FJ219">
            <v>0</v>
          </cell>
          <cell r="FK219">
            <v>0</v>
          </cell>
          <cell r="FL219">
            <v>0</v>
          </cell>
          <cell r="FM219">
            <v>0</v>
          </cell>
          <cell r="FN219">
            <v>0</v>
          </cell>
          <cell r="FO219">
            <v>0</v>
          </cell>
          <cell r="FR219">
            <v>0</v>
          </cell>
          <cell r="FS219">
            <v>0</v>
          </cell>
          <cell r="FT219">
            <v>0</v>
          </cell>
          <cell r="FU219">
            <v>0</v>
          </cell>
          <cell r="FV219">
            <v>0</v>
          </cell>
          <cell r="FW219">
            <v>0</v>
          </cell>
          <cell r="FX219">
            <v>0</v>
          </cell>
          <cell r="FY219">
            <v>0</v>
          </cell>
          <cell r="GB219">
            <v>0</v>
          </cell>
          <cell r="GC219">
            <v>0</v>
          </cell>
          <cell r="GD219">
            <v>0</v>
          </cell>
          <cell r="GE219">
            <v>0</v>
          </cell>
          <cell r="GF219">
            <v>0</v>
          </cell>
          <cell r="GG219">
            <v>0</v>
          </cell>
          <cell r="GH219">
            <v>0</v>
          </cell>
          <cell r="GI219">
            <v>0</v>
          </cell>
          <cell r="GL219">
            <v>0</v>
          </cell>
          <cell r="GM219">
            <v>0</v>
          </cell>
          <cell r="GN219">
            <v>0</v>
          </cell>
          <cell r="GO219">
            <v>0</v>
          </cell>
          <cell r="GP219">
            <v>0</v>
          </cell>
          <cell r="GQ219">
            <v>0</v>
          </cell>
          <cell r="GR219">
            <v>0</v>
          </cell>
          <cell r="GS219">
            <v>0</v>
          </cell>
          <cell r="GU219" t="str">
            <v>Mousse Mascarpone Au Cacao</v>
          </cell>
        </row>
        <row r="220">
          <cell r="E220" t="str">
            <v>Muesli</v>
          </cell>
          <cell r="F220" t="str">
            <v>Versez dans un bol le yaourt et le muesli.
Coupez votre fruit en morceaux et ajoutez les dans le bol.
Mélangez.</v>
          </cell>
          <cell r="G220" t="str">
            <v>Prendre les fruits que vous voulez.</v>
          </cell>
          <cell r="H220">
            <v>392.25</v>
          </cell>
          <cell r="I220">
            <v>11.75</v>
          </cell>
          <cell r="J220">
            <v>14.5</v>
          </cell>
          <cell r="K220">
            <v>48.75</v>
          </cell>
          <cell r="L220" t="str">
            <v>Yogourt nature</v>
          </cell>
          <cell r="M220">
            <v>150</v>
          </cell>
          <cell r="N220">
            <v>107.25</v>
          </cell>
          <cell r="O220">
            <v>6</v>
          </cell>
          <cell r="P220">
            <v>5.25</v>
          </cell>
          <cell r="Q220">
            <v>9</v>
          </cell>
          <cell r="R220">
            <v>71.5</v>
          </cell>
          <cell r="S220">
            <v>4</v>
          </cell>
          <cell r="T220">
            <v>3.5</v>
          </cell>
          <cell r="U220">
            <v>6</v>
          </cell>
          <cell r="V220" t="str">
            <v>Muesli</v>
          </cell>
          <cell r="W220">
            <v>50</v>
          </cell>
          <cell r="X220">
            <v>220</v>
          </cell>
          <cell r="Y220">
            <v>4.25</v>
          </cell>
          <cell r="Z220">
            <v>8.5</v>
          </cell>
          <cell r="AA220">
            <v>31</v>
          </cell>
          <cell r="AB220">
            <v>440</v>
          </cell>
          <cell r="AC220">
            <v>8.5</v>
          </cell>
          <cell r="AD220">
            <v>17</v>
          </cell>
          <cell r="AE220">
            <v>62</v>
          </cell>
          <cell r="AF220" t="str">
            <v>framboise</v>
          </cell>
          <cell r="AG220">
            <v>125</v>
          </cell>
          <cell r="AH220">
            <v>65</v>
          </cell>
          <cell r="AI220">
            <v>1.5</v>
          </cell>
          <cell r="AJ220">
            <v>0.75</v>
          </cell>
          <cell r="AK220">
            <v>8.75</v>
          </cell>
          <cell r="AL220">
            <v>52</v>
          </cell>
          <cell r="AM220">
            <v>1.2</v>
          </cell>
          <cell r="AN220">
            <v>0.6</v>
          </cell>
          <cell r="AO220">
            <v>7</v>
          </cell>
          <cell r="AP220" t="str">
            <v>canelle</v>
          </cell>
          <cell r="AQ220">
            <v>5</v>
          </cell>
          <cell r="AR220">
            <v>0</v>
          </cell>
          <cell r="AS220">
            <v>0</v>
          </cell>
          <cell r="AT220">
            <v>0</v>
          </cell>
          <cell r="AU220">
            <v>0</v>
          </cell>
          <cell r="AV220">
            <v>0</v>
          </cell>
          <cell r="AW220">
            <v>0</v>
          </cell>
          <cell r="AX220">
            <v>0</v>
          </cell>
          <cell r="AY220">
            <v>0</v>
          </cell>
          <cell r="BB220">
            <v>0</v>
          </cell>
          <cell r="BC220">
            <v>0</v>
          </cell>
          <cell r="BD220">
            <v>0</v>
          </cell>
          <cell r="BE220">
            <v>0</v>
          </cell>
          <cell r="BF220">
            <v>0</v>
          </cell>
          <cell r="BG220">
            <v>0</v>
          </cell>
          <cell r="BH220">
            <v>0</v>
          </cell>
          <cell r="BI220">
            <v>0</v>
          </cell>
          <cell r="BL220">
            <v>0</v>
          </cell>
          <cell r="BM220">
            <v>0</v>
          </cell>
          <cell r="BN220">
            <v>0</v>
          </cell>
          <cell r="BO220">
            <v>0</v>
          </cell>
          <cell r="BP220">
            <v>0</v>
          </cell>
          <cell r="BQ220">
            <v>0</v>
          </cell>
          <cell r="BR220">
            <v>0</v>
          </cell>
          <cell r="BS220">
            <v>0</v>
          </cell>
          <cell r="BV220">
            <v>0</v>
          </cell>
          <cell r="BW220">
            <v>0</v>
          </cell>
          <cell r="BX220">
            <v>0</v>
          </cell>
          <cell r="BY220">
            <v>0</v>
          </cell>
          <cell r="BZ220">
            <v>0</v>
          </cell>
          <cell r="CA220">
            <v>0</v>
          </cell>
          <cell r="CB220">
            <v>0</v>
          </cell>
          <cell r="CC220">
            <v>0</v>
          </cell>
          <cell r="CF220">
            <v>0</v>
          </cell>
          <cell r="CG220">
            <v>0</v>
          </cell>
          <cell r="CH220">
            <v>0</v>
          </cell>
          <cell r="CI220">
            <v>0</v>
          </cell>
          <cell r="CJ220">
            <v>0</v>
          </cell>
          <cell r="CK220">
            <v>0</v>
          </cell>
          <cell r="CL220">
            <v>0</v>
          </cell>
          <cell r="CM220">
            <v>0</v>
          </cell>
          <cell r="CP220">
            <v>0</v>
          </cell>
          <cell r="CQ220">
            <v>0</v>
          </cell>
          <cell r="CR220">
            <v>0</v>
          </cell>
          <cell r="CS220">
            <v>0</v>
          </cell>
          <cell r="CT220">
            <v>0</v>
          </cell>
          <cell r="CU220">
            <v>0</v>
          </cell>
          <cell r="CV220">
            <v>0</v>
          </cell>
          <cell r="CW220">
            <v>0</v>
          </cell>
          <cell r="CZ220">
            <v>0</v>
          </cell>
          <cell r="DA220">
            <v>0</v>
          </cell>
          <cell r="DB220">
            <v>0</v>
          </cell>
          <cell r="DC220">
            <v>0</v>
          </cell>
          <cell r="DD220">
            <v>0</v>
          </cell>
          <cell r="DE220">
            <v>0</v>
          </cell>
          <cell r="DF220">
            <v>0</v>
          </cell>
          <cell r="DG220">
            <v>0</v>
          </cell>
          <cell r="DJ220">
            <v>0</v>
          </cell>
          <cell r="DK220">
            <v>0</v>
          </cell>
          <cell r="DL220">
            <v>0</v>
          </cell>
          <cell r="DM220">
            <v>0</v>
          </cell>
          <cell r="DN220">
            <v>0</v>
          </cell>
          <cell r="DO220">
            <v>0</v>
          </cell>
          <cell r="DP220">
            <v>0</v>
          </cell>
          <cell r="DQ220">
            <v>0</v>
          </cell>
          <cell r="DT220">
            <v>0</v>
          </cell>
          <cell r="DU220">
            <v>0</v>
          </cell>
          <cell r="DV220">
            <v>0</v>
          </cell>
          <cell r="DW220">
            <v>0</v>
          </cell>
          <cell r="DX220">
            <v>0</v>
          </cell>
          <cell r="DY220">
            <v>0</v>
          </cell>
          <cell r="DZ220">
            <v>0</v>
          </cell>
          <cell r="EA220">
            <v>0</v>
          </cell>
          <cell r="ED220">
            <v>0</v>
          </cell>
          <cell r="EE220">
            <v>0</v>
          </cell>
          <cell r="EF220">
            <v>0</v>
          </cell>
          <cell r="EG220">
            <v>0</v>
          </cell>
          <cell r="EH220">
            <v>0</v>
          </cell>
          <cell r="EI220">
            <v>0</v>
          </cell>
          <cell r="EJ220">
            <v>0</v>
          </cell>
          <cell r="EK220">
            <v>0</v>
          </cell>
          <cell r="EN220">
            <v>0</v>
          </cell>
          <cell r="EO220">
            <v>0</v>
          </cell>
          <cell r="EP220">
            <v>0</v>
          </cell>
          <cell r="EQ220">
            <v>0</v>
          </cell>
          <cell r="ER220">
            <v>0</v>
          </cell>
          <cell r="ES220">
            <v>0</v>
          </cell>
          <cell r="ET220">
            <v>0</v>
          </cell>
          <cell r="EU220">
            <v>0</v>
          </cell>
          <cell r="EX220">
            <v>0</v>
          </cell>
          <cell r="EY220">
            <v>0</v>
          </cell>
          <cell r="EZ220">
            <v>0</v>
          </cell>
          <cell r="FA220">
            <v>0</v>
          </cell>
          <cell r="FB220">
            <v>0</v>
          </cell>
          <cell r="FC220">
            <v>0</v>
          </cell>
          <cell r="FD220">
            <v>0</v>
          </cell>
          <cell r="FE220">
            <v>0</v>
          </cell>
          <cell r="FH220">
            <v>0</v>
          </cell>
          <cell r="FI220">
            <v>0</v>
          </cell>
          <cell r="FJ220">
            <v>0</v>
          </cell>
          <cell r="FK220">
            <v>0</v>
          </cell>
          <cell r="FL220">
            <v>0</v>
          </cell>
          <cell r="FM220">
            <v>0</v>
          </cell>
          <cell r="FN220">
            <v>0</v>
          </cell>
          <cell r="FO220">
            <v>0</v>
          </cell>
          <cell r="FR220">
            <v>0</v>
          </cell>
          <cell r="FS220">
            <v>0</v>
          </cell>
          <cell r="FT220">
            <v>0</v>
          </cell>
          <cell r="FU220">
            <v>0</v>
          </cell>
          <cell r="FV220">
            <v>0</v>
          </cell>
          <cell r="FW220">
            <v>0</v>
          </cell>
          <cell r="FX220">
            <v>0</v>
          </cell>
          <cell r="FY220">
            <v>0</v>
          </cell>
          <cell r="GB220">
            <v>0</v>
          </cell>
          <cell r="GC220">
            <v>0</v>
          </cell>
          <cell r="GD220">
            <v>0</v>
          </cell>
          <cell r="GE220">
            <v>0</v>
          </cell>
          <cell r="GF220">
            <v>0</v>
          </cell>
          <cell r="GG220">
            <v>0</v>
          </cell>
          <cell r="GH220">
            <v>0</v>
          </cell>
          <cell r="GI220">
            <v>0</v>
          </cell>
          <cell r="GL220">
            <v>0</v>
          </cell>
          <cell r="GM220">
            <v>0</v>
          </cell>
          <cell r="GN220">
            <v>0</v>
          </cell>
          <cell r="GO220">
            <v>0</v>
          </cell>
          <cell r="GP220">
            <v>0</v>
          </cell>
          <cell r="GQ220">
            <v>0</v>
          </cell>
          <cell r="GR220">
            <v>0</v>
          </cell>
          <cell r="GS220">
            <v>0</v>
          </cell>
          <cell r="GU220" t="str">
            <v>Muesli</v>
          </cell>
        </row>
        <row r="221">
          <cell r="E221" t="str">
            <v xml:space="preserve">Muesli Aux Fraises </v>
          </cell>
          <cell r="F221" t="str">
            <v xml:space="preserve">Mélanger le blanc battu et tous les ingrédients, vanille comprise. Incorporer les fraises. </v>
          </cell>
          <cell r="H221">
            <v>320</v>
          </cell>
          <cell r="I221">
            <v>21.565000000000001</v>
          </cell>
          <cell r="J221">
            <v>3.855</v>
          </cell>
          <cell r="K221">
            <v>46.16</v>
          </cell>
          <cell r="L221" t="str">
            <v>Blanc Battu</v>
          </cell>
          <cell r="M221">
            <v>200</v>
          </cell>
          <cell r="N221">
            <v>86</v>
          </cell>
          <cell r="O221">
            <v>15.2</v>
          </cell>
          <cell r="P221">
            <v>0.2</v>
          </cell>
          <cell r="Q221">
            <v>5.8</v>
          </cell>
          <cell r="R221">
            <v>43</v>
          </cell>
          <cell r="S221">
            <v>7.6</v>
          </cell>
          <cell r="T221">
            <v>0.1</v>
          </cell>
          <cell r="U221">
            <v>2.9</v>
          </cell>
          <cell r="V221" t="str">
            <v>Avoine Flocons</v>
          </cell>
          <cell r="W221">
            <v>40</v>
          </cell>
          <cell r="X221">
            <v>148.80000000000001</v>
          </cell>
          <cell r="Y221">
            <v>5.4</v>
          </cell>
          <cell r="Z221">
            <v>3</v>
          </cell>
          <cell r="AA221">
            <v>23</v>
          </cell>
          <cell r="AB221">
            <v>372</v>
          </cell>
          <cell r="AC221">
            <v>13.5</v>
          </cell>
          <cell r="AD221">
            <v>7.5</v>
          </cell>
          <cell r="AE221">
            <v>57.5</v>
          </cell>
          <cell r="AF221" t="str">
            <v>Jus De Citron</v>
          </cell>
          <cell r="AG221">
            <v>10</v>
          </cell>
          <cell r="AH221">
            <v>3</v>
          </cell>
          <cell r="AI221">
            <v>0.04</v>
          </cell>
          <cell r="AJ221">
            <v>0.03</v>
          </cell>
          <cell r="AK221">
            <v>0.61</v>
          </cell>
          <cell r="AL221">
            <v>30</v>
          </cell>
          <cell r="AM221">
            <v>0.4</v>
          </cell>
          <cell r="AN221">
            <v>0.3</v>
          </cell>
          <cell r="AO221">
            <v>6.1</v>
          </cell>
          <cell r="AP221" t="str">
            <v>Miel</v>
          </cell>
          <cell r="AQ221">
            <v>10</v>
          </cell>
          <cell r="AR221">
            <v>32.200000000000003</v>
          </cell>
          <cell r="AS221">
            <v>0.05</v>
          </cell>
          <cell r="AT221">
            <v>0</v>
          </cell>
          <cell r="AU221">
            <v>8</v>
          </cell>
          <cell r="AV221">
            <v>322</v>
          </cell>
          <cell r="AW221">
            <v>0.5</v>
          </cell>
          <cell r="AX221">
            <v>0</v>
          </cell>
          <cell r="AY221">
            <v>80</v>
          </cell>
          <cell r="AZ221" t="str">
            <v>Vanille</v>
          </cell>
          <cell r="BA221">
            <v>5</v>
          </cell>
          <cell r="BB221">
            <v>0</v>
          </cell>
          <cell r="BC221">
            <v>0</v>
          </cell>
          <cell r="BD221">
            <v>0</v>
          </cell>
          <cell r="BE221">
            <v>0</v>
          </cell>
          <cell r="BF221">
            <v>0</v>
          </cell>
          <cell r="BG221">
            <v>0</v>
          </cell>
          <cell r="BH221">
            <v>0</v>
          </cell>
          <cell r="BI221">
            <v>0</v>
          </cell>
          <cell r="BJ221" t="str">
            <v>Fraise</v>
          </cell>
          <cell r="BK221">
            <v>125</v>
          </cell>
          <cell r="BL221">
            <v>50</v>
          </cell>
          <cell r="BM221">
            <v>0.875</v>
          </cell>
          <cell r="BN221">
            <v>0.625</v>
          </cell>
          <cell r="BO221">
            <v>8.75</v>
          </cell>
          <cell r="BP221">
            <v>40</v>
          </cell>
          <cell r="BQ221">
            <v>0.7</v>
          </cell>
          <cell r="BR221">
            <v>0.5</v>
          </cell>
          <cell r="BS221">
            <v>7</v>
          </cell>
          <cell r="BT221" t="str">
            <v/>
          </cell>
          <cell r="BV221">
            <v>0</v>
          </cell>
          <cell r="BW221">
            <v>0</v>
          </cell>
          <cell r="BX221">
            <v>0</v>
          </cell>
          <cell r="BY221">
            <v>0</v>
          </cell>
          <cell r="BZ221">
            <v>0</v>
          </cell>
          <cell r="CA221">
            <v>0</v>
          </cell>
          <cell r="CB221">
            <v>0</v>
          </cell>
          <cell r="CC221">
            <v>0</v>
          </cell>
          <cell r="CD221" t="str">
            <v/>
          </cell>
          <cell r="CF221">
            <v>0</v>
          </cell>
          <cell r="CG221">
            <v>0</v>
          </cell>
          <cell r="CH221">
            <v>0</v>
          </cell>
          <cell r="CI221">
            <v>0</v>
          </cell>
          <cell r="CJ221">
            <v>0</v>
          </cell>
          <cell r="CK221">
            <v>0</v>
          </cell>
          <cell r="CL221">
            <v>0</v>
          </cell>
          <cell r="CM221">
            <v>0</v>
          </cell>
          <cell r="CN221" t="str">
            <v/>
          </cell>
          <cell r="CP221">
            <v>0</v>
          </cell>
          <cell r="CQ221">
            <v>0</v>
          </cell>
          <cell r="CR221">
            <v>0</v>
          </cell>
          <cell r="CS221">
            <v>0</v>
          </cell>
          <cell r="CT221">
            <v>0</v>
          </cell>
          <cell r="CU221">
            <v>0</v>
          </cell>
          <cell r="CV221">
            <v>0</v>
          </cell>
          <cell r="CW221">
            <v>0</v>
          </cell>
          <cell r="CX221" t="str">
            <v/>
          </cell>
          <cell r="CZ221">
            <v>0</v>
          </cell>
          <cell r="DA221">
            <v>0</v>
          </cell>
          <cell r="DB221">
            <v>0</v>
          </cell>
          <cell r="DC221">
            <v>0</v>
          </cell>
          <cell r="DD221">
            <v>0</v>
          </cell>
          <cell r="DE221">
            <v>0</v>
          </cell>
          <cell r="DF221">
            <v>0</v>
          </cell>
          <cell r="DG221">
            <v>0</v>
          </cell>
          <cell r="DH221" t="str">
            <v/>
          </cell>
          <cell r="DJ221">
            <v>0</v>
          </cell>
          <cell r="DK221">
            <v>0</v>
          </cell>
          <cell r="DL221">
            <v>0</v>
          </cell>
          <cell r="DM221">
            <v>0</v>
          </cell>
          <cell r="DN221">
            <v>0</v>
          </cell>
          <cell r="DO221">
            <v>0</v>
          </cell>
          <cell r="DP221">
            <v>0</v>
          </cell>
          <cell r="DQ221">
            <v>0</v>
          </cell>
          <cell r="DR221" t="str">
            <v/>
          </cell>
          <cell r="DT221">
            <v>0</v>
          </cell>
          <cell r="DU221">
            <v>0</v>
          </cell>
          <cell r="DV221">
            <v>0</v>
          </cell>
          <cell r="DW221">
            <v>0</v>
          </cell>
          <cell r="DX221">
            <v>0</v>
          </cell>
          <cell r="DY221">
            <v>0</v>
          </cell>
          <cell r="DZ221">
            <v>0</v>
          </cell>
          <cell r="EA221">
            <v>0</v>
          </cell>
          <cell r="EB221" t="str">
            <v/>
          </cell>
          <cell r="ED221">
            <v>0</v>
          </cell>
          <cell r="EE221">
            <v>0</v>
          </cell>
          <cell r="EF221">
            <v>0</v>
          </cell>
          <cell r="EG221">
            <v>0</v>
          </cell>
          <cell r="EH221">
            <v>0</v>
          </cell>
          <cell r="EI221">
            <v>0</v>
          </cell>
          <cell r="EJ221">
            <v>0</v>
          </cell>
          <cell r="EK221">
            <v>0</v>
          </cell>
          <cell r="EL221" t="str">
            <v/>
          </cell>
          <cell r="EN221">
            <v>0</v>
          </cell>
          <cell r="EO221">
            <v>0</v>
          </cell>
          <cell r="EP221">
            <v>0</v>
          </cell>
          <cell r="EQ221">
            <v>0</v>
          </cell>
          <cell r="ER221">
            <v>0</v>
          </cell>
          <cell r="ES221">
            <v>0</v>
          </cell>
          <cell r="ET221">
            <v>0</v>
          </cell>
          <cell r="EU221">
            <v>0</v>
          </cell>
          <cell r="EV221" t="str">
            <v/>
          </cell>
          <cell r="EX221">
            <v>0</v>
          </cell>
          <cell r="EY221">
            <v>0</v>
          </cell>
          <cell r="EZ221">
            <v>0</v>
          </cell>
          <cell r="FA221">
            <v>0</v>
          </cell>
          <cell r="FB221">
            <v>0</v>
          </cell>
          <cell r="FC221">
            <v>0</v>
          </cell>
          <cell r="FD221">
            <v>0</v>
          </cell>
          <cell r="FE221">
            <v>0</v>
          </cell>
          <cell r="FF221" t="str">
            <v/>
          </cell>
          <cell r="FH221">
            <v>0</v>
          </cell>
          <cell r="FI221">
            <v>0</v>
          </cell>
          <cell r="FJ221">
            <v>0</v>
          </cell>
          <cell r="FK221">
            <v>0</v>
          </cell>
          <cell r="FL221">
            <v>0</v>
          </cell>
          <cell r="FM221">
            <v>0</v>
          </cell>
          <cell r="FN221">
            <v>0</v>
          </cell>
          <cell r="FO221">
            <v>0</v>
          </cell>
          <cell r="FR221">
            <v>0</v>
          </cell>
          <cell r="FS221">
            <v>0</v>
          </cell>
          <cell r="FT221">
            <v>0</v>
          </cell>
          <cell r="FU221">
            <v>0</v>
          </cell>
          <cell r="FV221">
            <v>0</v>
          </cell>
          <cell r="FW221">
            <v>0</v>
          </cell>
          <cell r="FX221">
            <v>0</v>
          </cell>
          <cell r="FY221">
            <v>0</v>
          </cell>
          <cell r="GB221">
            <v>0</v>
          </cell>
          <cell r="GC221">
            <v>0</v>
          </cell>
          <cell r="GD221">
            <v>0</v>
          </cell>
          <cell r="GE221">
            <v>0</v>
          </cell>
          <cell r="GF221">
            <v>0</v>
          </cell>
          <cell r="GG221">
            <v>0</v>
          </cell>
          <cell r="GH221">
            <v>0</v>
          </cell>
          <cell r="GI221">
            <v>0</v>
          </cell>
          <cell r="GL221">
            <v>0</v>
          </cell>
          <cell r="GM221">
            <v>0</v>
          </cell>
          <cell r="GN221">
            <v>0</v>
          </cell>
          <cell r="GO221">
            <v>0</v>
          </cell>
          <cell r="GP221">
            <v>0</v>
          </cell>
          <cell r="GQ221">
            <v>0</v>
          </cell>
          <cell r="GR221">
            <v>0</v>
          </cell>
          <cell r="GS221">
            <v>0</v>
          </cell>
          <cell r="GU221" t="str">
            <v xml:space="preserve">Muesli Aux Fraises </v>
          </cell>
        </row>
        <row r="222">
          <cell r="E222" t="str">
            <v>Muesli Aux Myrtilles</v>
          </cell>
          <cell r="F222" t="str">
            <v xml:space="preserve">Mélanger le blanc battu et tous les ingrédients, miel compris. Incorporer les myrtilles. 
</v>
          </cell>
          <cell r="H222">
            <v>341</v>
          </cell>
          <cell r="I222">
            <v>21.42</v>
          </cell>
          <cell r="J222">
            <v>3.8400000000000003</v>
          </cell>
          <cell r="K222">
            <v>51.230000000000004</v>
          </cell>
          <cell r="L222" t="str">
            <v>Blanc Battu</v>
          </cell>
          <cell r="M222">
            <v>200</v>
          </cell>
          <cell r="N222">
            <v>86</v>
          </cell>
          <cell r="O222">
            <v>15.2</v>
          </cell>
          <cell r="P222">
            <v>0.2</v>
          </cell>
          <cell r="Q222">
            <v>5.8</v>
          </cell>
          <cell r="R222">
            <v>43</v>
          </cell>
          <cell r="S222">
            <v>7.6</v>
          </cell>
          <cell r="T222">
            <v>0.1</v>
          </cell>
          <cell r="U222">
            <v>2.9</v>
          </cell>
          <cell r="V222" t="str">
            <v>Avoine Flocons</v>
          </cell>
          <cell r="W222">
            <v>40</v>
          </cell>
          <cell r="X222">
            <v>148.80000000000001</v>
          </cell>
          <cell r="Y222">
            <v>5.4</v>
          </cell>
          <cell r="Z222">
            <v>3</v>
          </cell>
          <cell r="AA222">
            <v>23</v>
          </cell>
          <cell r="AB222">
            <v>372</v>
          </cell>
          <cell r="AC222">
            <v>13.5</v>
          </cell>
          <cell r="AD222">
            <v>7.5</v>
          </cell>
          <cell r="AE222">
            <v>57.5</v>
          </cell>
          <cell r="AF222" t="str">
            <v>Jus De Citron</v>
          </cell>
          <cell r="AG222">
            <v>5</v>
          </cell>
          <cell r="AH222">
            <v>1.5</v>
          </cell>
          <cell r="AI222">
            <v>0.02</v>
          </cell>
          <cell r="AJ222">
            <v>1.4999999999999999E-2</v>
          </cell>
          <cell r="AK222">
            <v>0.30499999999999999</v>
          </cell>
          <cell r="AL222">
            <v>30</v>
          </cell>
          <cell r="AM222">
            <v>0.4</v>
          </cell>
          <cell r="AN222">
            <v>0.3</v>
          </cell>
          <cell r="AO222">
            <v>6.1</v>
          </cell>
          <cell r="AP222" t="str">
            <v>Miel</v>
          </cell>
          <cell r="AQ222">
            <v>10</v>
          </cell>
          <cell r="AR222">
            <v>32.200000000000003</v>
          </cell>
          <cell r="AS222">
            <v>0.05</v>
          </cell>
          <cell r="AT222">
            <v>0</v>
          </cell>
          <cell r="AU222">
            <v>8</v>
          </cell>
          <cell r="AV222">
            <v>322</v>
          </cell>
          <cell r="AW222">
            <v>0.5</v>
          </cell>
          <cell r="AX222">
            <v>0</v>
          </cell>
          <cell r="AY222">
            <v>80</v>
          </cell>
          <cell r="AZ222" t="str">
            <v>Myrtille</v>
          </cell>
          <cell r="BA222">
            <v>125</v>
          </cell>
          <cell r="BB222">
            <v>72.5</v>
          </cell>
          <cell r="BC222">
            <v>0.75</v>
          </cell>
          <cell r="BD222">
            <v>0.625</v>
          </cell>
          <cell r="BE222">
            <v>14.125</v>
          </cell>
          <cell r="BF222">
            <v>58</v>
          </cell>
          <cell r="BG222">
            <v>0.6</v>
          </cell>
          <cell r="BH222">
            <v>0.5</v>
          </cell>
          <cell r="BI222">
            <v>11.3</v>
          </cell>
          <cell r="BJ222" t="str">
            <v/>
          </cell>
          <cell r="BL222">
            <v>0</v>
          </cell>
          <cell r="BM222">
            <v>0</v>
          </cell>
          <cell r="BN222">
            <v>0</v>
          </cell>
          <cell r="BO222">
            <v>0</v>
          </cell>
          <cell r="BP222">
            <v>0</v>
          </cell>
          <cell r="BQ222">
            <v>0</v>
          </cell>
          <cell r="BR222">
            <v>0</v>
          </cell>
          <cell r="BS222">
            <v>0</v>
          </cell>
          <cell r="BT222" t="str">
            <v/>
          </cell>
          <cell r="BV222">
            <v>0</v>
          </cell>
          <cell r="BW222">
            <v>0</v>
          </cell>
          <cell r="BX222">
            <v>0</v>
          </cell>
          <cell r="BY222">
            <v>0</v>
          </cell>
          <cell r="BZ222">
            <v>0</v>
          </cell>
          <cell r="CA222">
            <v>0</v>
          </cell>
          <cell r="CB222">
            <v>0</v>
          </cell>
          <cell r="CC222">
            <v>0</v>
          </cell>
          <cell r="CD222" t="str">
            <v/>
          </cell>
          <cell r="CF222">
            <v>0</v>
          </cell>
          <cell r="CG222">
            <v>0</v>
          </cell>
          <cell r="CH222">
            <v>0</v>
          </cell>
          <cell r="CI222">
            <v>0</v>
          </cell>
          <cell r="CJ222">
            <v>0</v>
          </cell>
          <cell r="CK222">
            <v>0</v>
          </cell>
          <cell r="CL222">
            <v>0</v>
          </cell>
          <cell r="CM222">
            <v>0</v>
          </cell>
          <cell r="CN222" t="str">
            <v/>
          </cell>
          <cell r="CP222">
            <v>0</v>
          </cell>
          <cell r="CQ222">
            <v>0</v>
          </cell>
          <cell r="CR222">
            <v>0</v>
          </cell>
          <cell r="CS222">
            <v>0</v>
          </cell>
          <cell r="CT222">
            <v>0</v>
          </cell>
          <cell r="CU222">
            <v>0</v>
          </cell>
          <cell r="CV222">
            <v>0</v>
          </cell>
          <cell r="CW222">
            <v>0</v>
          </cell>
          <cell r="CX222" t="str">
            <v/>
          </cell>
          <cell r="CZ222">
            <v>0</v>
          </cell>
          <cell r="DA222">
            <v>0</v>
          </cell>
          <cell r="DB222">
            <v>0</v>
          </cell>
          <cell r="DC222">
            <v>0</v>
          </cell>
          <cell r="DD222">
            <v>0</v>
          </cell>
          <cell r="DE222">
            <v>0</v>
          </cell>
          <cell r="DF222">
            <v>0</v>
          </cell>
          <cell r="DG222">
            <v>0</v>
          </cell>
          <cell r="DH222" t="str">
            <v/>
          </cell>
          <cell r="DJ222">
            <v>0</v>
          </cell>
          <cell r="DK222">
            <v>0</v>
          </cell>
          <cell r="DL222">
            <v>0</v>
          </cell>
          <cell r="DM222">
            <v>0</v>
          </cell>
          <cell r="DN222">
            <v>0</v>
          </cell>
          <cell r="DO222">
            <v>0</v>
          </cell>
          <cell r="DP222">
            <v>0</v>
          </cell>
          <cell r="DQ222">
            <v>0</v>
          </cell>
          <cell r="DR222" t="str">
            <v/>
          </cell>
          <cell r="DT222">
            <v>0</v>
          </cell>
          <cell r="DU222">
            <v>0</v>
          </cell>
          <cell r="DV222">
            <v>0</v>
          </cell>
          <cell r="DW222">
            <v>0</v>
          </cell>
          <cell r="DX222">
            <v>0</v>
          </cell>
          <cell r="DY222">
            <v>0</v>
          </cell>
          <cell r="DZ222">
            <v>0</v>
          </cell>
          <cell r="EA222">
            <v>0</v>
          </cell>
          <cell r="EB222" t="str">
            <v/>
          </cell>
          <cell r="ED222">
            <v>0</v>
          </cell>
          <cell r="EE222">
            <v>0</v>
          </cell>
          <cell r="EF222">
            <v>0</v>
          </cell>
          <cell r="EG222">
            <v>0</v>
          </cell>
          <cell r="EH222">
            <v>0</v>
          </cell>
          <cell r="EI222">
            <v>0</v>
          </cell>
          <cell r="EJ222">
            <v>0</v>
          </cell>
          <cell r="EK222">
            <v>0</v>
          </cell>
          <cell r="EL222" t="str">
            <v/>
          </cell>
          <cell r="EN222">
            <v>0</v>
          </cell>
          <cell r="EO222">
            <v>0</v>
          </cell>
          <cell r="EP222">
            <v>0</v>
          </cell>
          <cell r="EQ222">
            <v>0</v>
          </cell>
          <cell r="ER222">
            <v>0</v>
          </cell>
          <cell r="ES222">
            <v>0</v>
          </cell>
          <cell r="ET222">
            <v>0</v>
          </cell>
          <cell r="EU222">
            <v>0</v>
          </cell>
          <cell r="EV222" t="str">
            <v/>
          </cell>
          <cell r="EX222">
            <v>0</v>
          </cell>
          <cell r="EY222">
            <v>0</v>
          </cell>
          <cell r="EZ222">
            <v>0</v>
          </cell>
          <cell r="FA222">
            <v>0</v>
          </cell>
          <cell r="FB222">
            <v>0</v>
          </cell>
          <cell r="FC222">
            <v>0</v>
          </cell>
          <cell r="FD222">
            <v>0</v>
          </cell>
          <cell r="FE222">
            <v>0</v>
          </cell>
          <cell r="FF222" t="str">
            <v/>
          </cell>
          <cell r="FH222">
            <v>0</v>
          </cell>
          <cell r="FI222">
            <v>0</v>
          </cell>
          <cell r="FJ222">
            <v>0</v>
          </cell>
          <cell r="FK222">
            <v>0</v>
          </cell>
          <cell r="FL222">
            <v>0</v>
          </cell>
          <cell r="FM222">
            <v>0</v>
          </cell>
          <cell r="FN222">
            <v>0</v>
          </cell>
          <cell r="FO222">
            <v>0</v>
          </cell>
          <cell r="FR222">
            <v>0</v>
          </cell>
          <cell r="FS222">
            <v>0</v>
          </cell>
          <cell r="FT222">
            <v>0</v>
          </cell>
          <cell r="FU222">
            <v>0</v>
          </cell>
          <cell r="FV222">
            <v>0</v>
          </cell>
          <cell r="FW222">
            <v>0</v>
          </cell>
          <cell r="FX222">
            <v>0</v>
          </cell>
          <cell r="FY222">
            <v>0</v>
          </cell>
          <cell r="GB222">
            <v>0</v>
          </cell>
          <cell r="GC222">
            <v>0</v>
          </cell>
          <cell r="GD222">
            <v>0</v>
          </cell>
          <cell r="GE222">
            <v>0</v>
          </cell>
          <cell r="GF222">
            <v>0</v>
          </cell>
          <cell r="GG222">
            <v>0</v>
          </cell>
          <cell r="GH222">
            <v>0</v>
          </cell>
          <cell r="GI222">
            <v>0</v>
          </cell>
          <cell r="GL222">
            <v>0</v>
          </cell>
          <cell r="GM222">
            <v>0</v>
          </cell>
          <cell r="GN222">
            <v>0</v>
          </cell>
          <cell r="GO222">
            <v>0</v>
          </cell>
          <cell r="GP222">
            <v>0</v>
          </cell>
          <cell r="GQ222">
            <v>0</v>
          </cell>
          <cell r="GR222">
            <v>0</v>
          </cell>
          <cell r="GS222">
            <v>0</v>
          </cell>
          <cell r="GU222" t="str">
            <v>Muesli Aux Myrtilles</v>
          </cell>
        </row>
        <row r="223">
          <cell r="E223" t="str">
            <v xml:space="preserve">Muesli Aux Pommes </v>
          </cell>
          <cell r="F223" t="str">
            <v xml:space="preserve">Râper les pommes.
Mélanger le blanc battu et tous les ingrédients. Incorporer les pommes, parsemer de noisettes. </v>
          </cell>
          <cell r="H223">
            <v>487.79999999999995</v>
          </cell>
          <cell r="I223">
            <v>22.814999999999998</v>
          </cell>
          <cell r="J223">
            <v>14.940000000000001</v>
          </cell>
          <cell r="K223">
            <v>62.220000000000006</v>
          </cell>
          <cell r="L223" t="str">
            <v>Blanc Battu</v>
          </cell>
          <cell r="M223">
            <v>200</v>
          </cell>
          <cell r="N223">
            <v>86</v>
          </cell>
          <cell r="O223">
            <v>15.2</v>
          </cell>
          <cell r="P223">
            <v>0.2</v>
          </cell>
          <cell r="Q223">
            <v>5.8</v>
          </cell>
          <cell r="R223">
            <v>43</v>
          </cell>
          <cell r="S223">
            <v>7.6</v>
          </cell>
          <cell r="T223">
            <v>0.1</v>
          </cell>
          <cell r="U223">
            <v>2.9</v>
          </cell>
          <cell r="V223" t="str">
            <v xml:space="preserve">Flocons D’Avoine </v>
          </cell>
          <cell r="W223">
            <v>30</v>
          </cell>
          <cell r="X223">
            <v>111.6</v>
          </cell>
          <cell r="Y223">
            <v>4.05</v>
          </cell>
          <cell r="Z223">
            <v>2.25</v>
          </cell>
          <cell r="AA223">
            <v>17.25</v>
          </cell>
          <cell r="AB223">
            <v>372</v>
          </cell>
          <cell r="AC223">
            <v>13.5</v>
          </cell>
          <cell r="AD223">
            <v>7.5</v>
          </cell>
          <cell r="AE223">
            <v>57.5</v>
          </cell>
          <cell r="AF223" t="str">
            <v>Canneberges Séchées</v>
          </cell>
          <cell r="AG223">
            <v>10</v>
          </cell>
          <cell r="AH223">
            <v>30.8</v>
          </cell>
          <cell r="AI223">
            <v>0</v>
          </cell>
          <cell r="AJ223">
            <v>0.14000000000000001</v>
          </cell>
          <cell r="AK223">
            <v>8.24</v>
          </cell>
          <cell r="AL223">
            <v>308</v>
          </cell>
          <cell r="AM223">
            <v>0</v>
          </cell>
          <cell r="AN223">
            <v>1.4</v>
          </cell>
          <cell r="AO223">
            <v>82.4</v>
          </cell>
          <cell r="AP223" t="str">
            <v xml:space="preserve">Jus De Citron </v>
          </cell>
          <cell r="AQ223">
            <v>10</v>
          </cell>
          <cell r="AR223">
            <v>0</v>
          </cell>
          <cell r="AS223">
            <v>0</v>
          </cell>
          <cell r="AT223">
            <v>0</v>
          </cell>
          <cell r="AU223">
            <v>0</v>
          </cell>
          <cell r="AV223">
            <v>0</v>
          </cell>
          <cell r="AW223">
            <v>0</v>
          </cell>
          <cell r="AX223">
            <v>0</v>
          </cell>
          <cell r="AY223">
            <v>0</v>
          </cell>
          <cell r="AZ223" t="str">
            <v>Miel</v>
          </cell>
          <cell r="BA223">
            <v>15</v>
          </cell>
          <cell r="BB223">
            <v>48.3</v>
          </cell>
          <cell r="BC223">
            <v>7.4999999999999997E-2</v>
          </cell>
          <cell r="BD223">
            <v>0</v>
          </cell>
          <cell r="BE223">
            <v>12</v>
          </cell>
          <cell r="BF223">
            <v>322</v>
          </cell>
          <cell r="BG223">
            <v>0.5</v>
          </cell>
          <cell r="BH223">
            <v>0</v>
          </cell>
          <cell r="BI223">
            <v>80</v>
          </cell>
          <cell r="BJ223" t="str">
            <v>Pomme</v>
          </cell>
          <cell r="BK223">
            <v>150</v>
          </cell>
          <cell r="BL223">
            <v>82.5</v>
          </cell>
          <cell r="BM223">
            <v>0.45</v>
          </cell>
          <cell r="BN223">
            <v>0.45</v>
          </cell>
          <cell r="BO223">
            <v>17.55</v>
          </cell>
          <cell r="BP223">
            <v>55</v>
          </cell>
          <cell r="BQ223">
            <v>0.3</v>
          </cell>
          <cell r="BR223">
            <v>0.3</v>
          </cell>
          <cell r="BS223">
            <v>11.7</v>
          </cell>
          <cell r="BT223" t="str">
            <v>Noisette</v>
          </cell>
          <cell r="BU223">
            <v>20</v>
          </cell>
          <cell r="BV223">
            <v>128.6</v>
          </cell>
          <cell r="BW223">
            <v>3.04</v>
          </cell>
          <cell r="BX223">
            <v>11.9</v>
          </cell>
          <cell r="BY223">
            <v>1.38</v>
          </cell>
          <cell r="BZ223">
            <v>643</v>
          </cell>
          <cell r="CA223">
            <v>15.2</v>
          </cell>
          <cell r="CB223">
            <v>59.5</v>
          </cell>
          <cell r="CC223">
            <v>6.9</v>
          </cell>
          <cell r="CD223" t="str">
            <v/>
          </cell>
          <cell r="CF223">
            <v>0</v>
          </cell>
          <cell r="CG223">
            <v>0</v>
          </cell>
          <cell r="CH223">
            <v>0</v>
          </cell>
          <cell r="CI223">
            <v>0</v>
          </cell>
          <cell r="CJ223">
            <v>0</v>
          </cell>
          <cell r="CK223">
            <v>0</v>
          </cell>
          <cell r="CL223">
            <v>0</v>
          </cell>
          <cell r="CM223">
            <v>0</v>
          </cell>
          <cell r="CN223" t="str">
            <v/>
          </cell>
          <cell r="CP223">
            <v>0</v>
          </cell>
          <cell r="CQ223">
            <v>0</v>
          </cell>
          <cell r="CR223">
            <v>0</v>
          </cell>
          <cell r="CS223">
            <v>0</v>
          </cell>
          <cell r="CT223">
            <v>0</v>
          </cell>
          <cell r="CU223">
            <v>0</v>
          </cell>
          <cell r="CV223">
            <v>0</v>
          </cell>
          <cell r="CW223">
            <v>0</v>
          </cell>
          <cell r="CX223" t="str">
            <v/>
          </cell>
          <cell r="CZ223">
            <v>0</v>
          </cell>
          <cell r="DA223">
            <v>0</v>
          </cell>
          <cell r="DB223">
            <v>0</v>
          </cell>
          <cell r="DC223">
            <v>0</v>
          </cell>
          <cell r="DD223">
            <v>0</v>
          </cell>
          <cell r="DE223">
            <v>0</v>
          </cell>
          <cell r="DF223">
            <v>0</v>
          </cell>
          <cell r="DG223">
            <v>0</v>
          </cell>
          <cell r="DH223" t="str">
            <v/>
          </cell>
          <cell r="DJ223">
            <v>0</v>
          </cell>
          <cell r="DK223">
            <v>0</v>
          </cell>
          <cell r="DL223">
            <v>0</v>
          </cell>
          <cell r="DM223">
            <v>0</v>
          </cell>
          <cell r="DN223">
            <v>0</v>
          </cell>
          <cell r="DO223">
            <v>0</v>
          </cell>
          <cell r="DP223">
            <v>0</v>
          </cell>
          <cell r="DQ223">
            <v>0</v>
          </cell>
          <cell r="DR223" t="str">
            <v/>
          </cell>
          <cell r="DT223">
            <v>0</v>
          </cell>
          <cell r="DU223">
            <v>0</v>
          </cell>
          <cell r="DV223">
            <v>0</v>
          </cell>
          <cell r="DW223">
            <v>0</v>
          </cell>
          <cell r="DX223">
            <v>0</v>
          </cell>
          <cell r="DY223">
            <v>0</v>
          </cell>
          <cell r="DZ223">
            <v>0</v>
          </cell>
          <cell r="EA223">
            <v>0</v>
          </cell>
          <cell r="EB223" t="str">
            <v/>
          </cell>
          <cell r="ED223">
            <v>0</v>
          </cell>
          <cell r="EE223">
            <v>0</v>
          </cell>
          <cell r="EF223">
            <v>0</v>
          </cell>
          <cell r="EG223">
            <v>0</v>
          </cell>
          <cell r="EH223">
            <v>0</v>
          </cell>
          <cell r="EI223">
            <v>0</v>
          </cell>
          <cell r="EJ223">
            <v>0</v>
          </cell>
          <cell r="EK223">
            <v>0</v>
          </cell>
          <cell r="EL223" t="str">
            <v/>
          </cell>
          <cell r="EN223">
            <v>0</v>
          </cell>
          <cell r="EO223">
            <v>0</v>
          </cell>
          <cell r="EP223">
            <v>0</v>
          </cell>
          <cell r="EQ223">
            <v>0</v>
          </cell>
          <cell r="ER223">
            <v>0</v>
          </cell>
          <cell r="ES223">
            <v>0</v>
          </cell>
          <cell r="ET223">
            <v>0</v>
          </cell>
          <cell r="EU223">
            <v>0</v>
          </cell>
          <cell r="EV223" t="str">
            <v/>
          </cell>
          <cell r="EX223">
            <v>0</v>
          </cell>
          <cell r="EY223">
            <v>0</v>
          </cell>
          <cell r="EZ223">
            <v>0</v>
          </cell>
          <cell r="FA223">
            <v>0</v>
          </cell>
          <cell r="FB223">
            <v>0</v>
          </cell>
          <cell r="FC223">
            <v>0</v>
          </cell>
          <cell r="FD223">
            <v>0</v>
          </cell>
          <cell r="FE223">
            <v>0</v>
          </cell>
          <cell r="FF223" t="str">
            <v/>
          </cell>
          <cell r="FH223">
            <v>0</v>
          </cell>
          <cell r="FI223">
            <v>0</v>
          </cell>
          <cell r="FJ223">
            <v>0</v>
          </cell>
          <cell r="FK223">
            <v>0</v>
          </cell>
          <cell r="FL223">
            <v>0</v>
          </cell>
          <cell r="FM223">
            <v>0</v>
          </cell>
          <cell r="FN223">
            <v>0</v>
          </cell>
          <cell r="FO223">
            <v>0</v>
          </cell>
          <cell r="FR223">
            <v>0</v>
          </cell>
          <cell r="FS223">
            <v>0</v>
          </cell>
          <cell r="FT223">
            <v>0</v>
          </cell>
          <cell r="FU223">
            <v>0</v>
          </cell>
          <cell r="FV223">
            <v>0</v>
          </cell>
          <cell r="FW223">
            <v>0</v>
          </cell>
          <cell r="FX223">
            <v>0</v>
          </cell>
          <cell r="FY223">
            <v>0</v>
          </cell>
          <cell r="GB223">
            <v>0</v>
          </cell>
          <cell r="GC223">
            <v>0</v>
          </cell>
          <cell r="GD223">
            <v>0</v>
          </cell>
          <cell r="GE223">
            <v>0</v>
          </cell>
          <cell r="GF223">
            <v>0</v>
          </cell>
          <cell r="GG223">
            <v>0</v>
          </cell>
          <cell r="GH223">
            <v>0</v>
          </cell>
          <cell r="GI223">
            <v>0</v>
          </cell>
          <cell r="GL223">
            <v>0</v>
          </cell>
          <cell r="GM223">
            <v>0</v>
          </cell>
          <cell r="GN223">
            <v>0</v>
          </cell>
          <cell r="GO223">
            <v>0</v>
          </cell>
          <cell r="GP223">
            <v>0</v>
          </cell>
          <cell r="GQ223">
            <v>0</v>
          </cell>
          <cell r="GR223">
            <v>0</v>
          </cell>
          <cell r="GS223">
            <v>0</v>
          </cell>
          <cell r="GU223" t="str">
            <v xml:space="preserve">Muesli Aux Pommes </v>
          </cell>
        </row>
        <row r="224">
          <cell r="E224" t="str">
            <v>Muesli D'Été</v>
          </cell>
          <cell r="F224" t="str">
            <v>Simplement tout mélanger</v>
          </cell>
          <cell r="H224">
            <v>366.3</v>
          </cell>
          <cell r="I224">
            <v>27.045000000000002</v>
          </cell>
          <cell r="J224">
            <v>8.1700000000000017</v>
          </cell>
          <cell r="K224">
            <v>44.449999999999996</v>
          </cell>
          <cell r="L224" t="str">
            <v xml:space="preserve">Flocons d’avoine </v>
          </cell>
          <cell r="M224">
            <v>30</v>
          </cell>
          <cell r="N224">
            <v>111.6</v>
          </cell>
          <cell r="O224">
            <v>4.05</v>
          </cell>
          <cell r="P224">
            <v>2.25</v>
          </cell>
          <cell r="Q224">
            <v>17.25</v>
          </cell>
          <cell r="R224">
            <v>372</v>
          </cell>
          <cell r="S224">
            <v>13.5</v>
          </cell>
          <cell r="T224">
            <v>7.5</v>
          </cell>
          <cell r="U224">
            <v>57.5</v>
          </cell>
          <cell r="V224" t="str">
            <v>Amande</v>
          </cell>
          <cell r="W224">
            <v>10</v>
          </cell>
          <cell r="X224">
            <v>57.6</v>
          </cell>
          <cell r="Y224">
            <v>2.12</v>
          </cell>
          <cell r="Z224">
            <v>4.99</v>
          </cell>
          <cell r="AA224">
            <v>0.4</v>
          </cell>
          <cell r="AB224">
            <v>576</v>
          </cell>
          <cell r="AC224">
            <v>21.2</v>
          </cell>
          <cell r="AD224">
            <v>49.9</v>
          </cell>
          <cell r="AE224">
            <v>4</v>
          </cell>
          <cell r="AF224" t="str">
            <v>Raisin Sec</v>
          </cell>
          <cell r="AG224">
            <v>5</v>
          </cell>
          <cell r="AH224">
            <v>14.9</v>
          </cell>
          <cell r="AI224">
            <v>0.125</v>
          </cell>
          <cell r="AJ224">
            <v>0.03</v>
          </cell>
          <cell r="AK224">
            <v>3.4</v>
          </cell>
          <cell r="AL224">
            <v>298</v>
          </cell>
          <cell r="AM224">
            <v>2.5</v>
          </cell>
          <cell r="AN224">
            <v>0.6</v>
          </cell>
          <cell r="AO224">
            <v>68</v>
          </cell>
          <cell r="AP224" t="str">
            <v>Séré Maigre</v>
          </cell>
          <cell r="AQ224">
            <v>200</v>
          </cell>
          <cell r="AR224">
            <v>110</v>
          </cell>
          <cell r="AS224">
            <v>20</v>
          </cell>
          <cell r="AT224">
            <v>0.4</v>
          </cell>
          <cell r="AU224">
            <v>8.4</v>
          </cell>
          <cell r="AV224">
            <v>55</v>
          </cell>
          <cell r="AW224">
            <v>10</v>
          </cell>
          <cell r="AX224">
            <v>0.2</v>
          </cell>
          <cell r="AY224">
            <v>4.2</v>
          </cell>
          <cell r="AZ224" t="str">
            <v>Miel</v>
          </cell>
          <cell r="BA224">
            <v>10</v>
          </cell>
          <cell r="BB224">
            <v>32.200000000000003</v>
          </cell>
          <cell r="BC224">
            <v>0.05</v>
          </cell>
          <cell r="BD224">
            <v>0</v>
          </cell>
          <cell r="BE224">
            <v>8</v>
          </cell>
          <cell r="BF224">
            <v>322</v>
          </cell>
          <cell r="BG224">
            <v>0.5</v>
          </cell>
          <cell r="BH224">
            <v>0</v>
          </cell>
          <cell r="BI224">
            <v>80</v>
          </cell>
          <cell r="BJ224" t="str">
            <v>Fraise</v>
          </cell>
          <cell r="BK224">
            <v>100</v>
          </cell>
          <cell r="BL224">
            <v>40</v>
          </cell>
          <cell r="BM224">
            <v>0.7</v>
          </cell>
          <cell r="BN224">
            <v>0.5</v>
          </cell>
          <cell r="BO224">
            <v>7</v>
          </cell>
          <cell r="BP224">
            <v>40</v>
          </cell>
          <cell r="BQ224">
            <v>0.7</v>
          </cell>
          <cell r="BR224">
            <v>0.5</v>
          </cell>
          <cell r="BS224">
            <v>7</v>
          </cell>
          <cell r="BT224" t="str">
            <v/>
          </cell>
          <cell r="BV224">
            <v>0</v>
          </cell>
          <cell r="BW224">
            <v>0</v>
          </cell>
          <cell r="BX224">
            <v>0</v>
          </cell>
          <cell r="BY224">
            <v>0</v>
          </cell>
          <cell r="BZ224">
            <v>0</v>
          </cell>
          <cell r="CA224">
            <v>0</v>
          </cell>
          <cell r="CB224">
            <v>0</v>
          </cell>
          <cell r="CC224">
            <v>0</v>
          </cell>
          <cell r="CD224" t="str">
            <v/>
          </cell>
          <cell r="CF224">
            <v>0</v>
          </cell>
          <cell r="CG224">
            <v>0</v>
          </cell>
          <cell r="CH224">
            <v>0</v>
          </cell>
          <cell r="CI224">
            <v>0</v>
          </cell>
          <cell r="CJ224">
            <v>0</v>
          </cell>
          <cell r="CK224">
            <v>0</v>
          </cell>
          <cell r="CL224">
            <v>0</v>
          </cell>
          <cell r="CM224">
            <v>0</v>
          </cell>
          <cell r="CN224" t="str">
            <v/>
          </cell>
          <cell r="CP224">
            <v>0</v>
          </cell>
          <cell r="CQ224">
            <v>0</v>
          </cell>
          <cell r="CR224">
            <v>0</v>
          </cell>
          <cell r="CS224">
            <v>0</v>
          </cell>
          <cell r="CT224">
            <v>0</v>
          </cell>
          <cell r="CU224">
            <v>0</v>
          </cell>
          <cell r="CV224">
            <v>0</v>
          </cell>
          <cell r="CW224">
            <v>0</v>
          </cell>
          <cell r="CX224" t="str">
            <v/>
          </cell>
          <cell r="CZ224">
            <v>0</v>
          </cell>
          <cell r="DA224">
            <v>0</v>
          </cell>
          <cell r="DB224">
            <v>0</v>
          </cell>
          <cell r="DC224">
            <v>0</v>
          </cell>
          <cell r="DD224">
            <v>0</v>
          </cell>
          <cell r="DE224">
            <v>0</v>
          </cell>
          <cell r="DF224">
            <v>0</v>
          </cell>
          <cell r="DG224">
            <v>0</v>
          </cell>
          <cell r="DH224" t="str">
            <v/>
          </cell>
          <cell r="DJ224">
            <v>0</v>
          </cell>
          <cell r="DK224">
            <v>0</v>
          </cell>
          <cell r="DL224">
            <v>0</v>
          </cell>
          <cell r="DM224">
            <v>0</v>
          </cell>
          <cell r="DN224">
            <v>0</v>
          </cell>
          <cell r="DO224">
            <v>0</v>
          </cell>
          <cell r="DP224">
            <v>0</v>
          </cell>
          <cell r="DQ224">
            <v>0</v>
          </cell>
          <cell r="DR224" t="str">
            <v/>
          </cell>
          <cell r="DT224">
            <v>0</v>
          </cell>
          <cell r="DU224">
            <v>0</v>
          </cell>
          <cell r="DV224">
            <v>0</v>
          </cell>
          <cell r="DW224">
            <v>0</v>
          </cell>
          <cell r="DX224">
            <v>0</v>
          </cell>
          <cell r="DY224">
            <v>0</v>
          </cell>
          <cell r="DZ224">
            <v>0</v>
          </cell>
          <cell r="EA224">
            <v>0</v>
          </cell>
          <cell r="EB224" t="str">
            <v/>
          </cell>
          <cell r="ED224">
            <v>0</v>
          </cell>
          <cell r="EE224">
            <v>0</v>
          </cell>
          <cell r="EF224">
            <v>0</v>
          </cell>
          <cell r="EG224">
            <v>0</v>
          </cell>
          <cell r="EH224">
            <v>0</v>
          </cell>
          <cell r="EI224">
            <v>0</v>
          </cell>
          <cell r="EJ224">
            <v>0</v>
          </cell>
          <cell r="EK224">
            <v>0</v>
          </cell>
          <cell r="EL224" t="str">
            <v/>
          </cell>
          <cell r="EN224">
            <v>0</v>
          </cell>
          <cell r="EO224">
            <v>0</v>
          </cell>
          <cell r="EP224">
            <v>0</v>
          </cell>
          <cell r="EQ224">
            <v>0</v>
          </cell>
          <cell r="ER224">
            <v>0</v>
          </cell>
          <cell r="ES224">
            <v>0</v>
          </cell>
          <cell r="ET224">
            <v>0</v>
          </cell>
          <cell r="EU224">
            <v>0</v>
          </cell>
          <cell r="EV224" t="str">
            <v/>
          </cell>
          <cell r="EX224">
            <v>0</v>
          </cell>
          <cell r="EY224">
            <v>0</v>
          </cell>
          <cell r="EZ224">
            <v>0</v>
          </cell>
          <cell r="FA224">
            <v>0</v>
          </cell>
          <cell r="FB224">
            <v>0</v>
          </cell>
          <cell r="FC224">
            <v>0</v>
          </cell>
          <cell r="FD224">
            <v>0</v>
          </cell>
          <cell r="FE224">
            <v>0</v>
          </cell>
          <cell r="FF224" t="str">
            <v/>
          </cell>
          <cell r="FH224">
            <v>0</v>
          </cell>
          <cell r="FI224">
            <v>0</v>
          </cell>
          <cell r="FJ224">
            <v>0</v>
          </cell>
          <cell r="FK224">
            <v>0</v>
          </cell>
          <cell r="FL224">
            <v>0</v>
          </cell>
          <cell r="FM224">
            <v>0</v>
          </cell>
          <cell r="FN224">
            <v>0</v>
          </cell>
          <cell r="FO224">
            <v>0</v>
          </cell>
          <cell r="FR224">
            <v>0</v>
          </cell>
          <cell r="FS224">
            <v>0</v>
          </cell>
          <cell r="FT224">
            <v>0</v>
          </cell>
          <cell r="FU224">
            <v>0</v>
          </cell>
          <cell r="FV224">
            <v>0</v>
          </cell>
          <cell r="FW224">
            <v>0</v>
          </cell>
          <cell r="FX224">
            <v>0</v>
          </cell>
          <cell r="FY224">
            <v>0</v>
          </cell>
          <cell r="GB224">
            <v>0</v>
          </cell>
          <cell r="GC224">
            <v>0</v>
          </cell>
          <cell r="GD224">
            <v>0</v>
          </cell>
          <cell r="GE224">
            <v>0</v>
          </cell>
          <cell r="GF224">
            <v>0</v>
          </cell>
          <cell r="GG224">
            <v>0</v>
          </cell>
          <cell r="GH224">
            <v>0</v>
          </cell>
          <cell r="GI224">
            <v>0</v>
          </cell>
          <cell r="GL224">
            <v>0</v>
          </cell>
          <cell r="GM224">
            <v>0</v>
          </cell>
          <cell r="GN224">
            <v>0</v>
          </cell>
          <cell r="GO224">
            <v>0</v>
          </cell>
          <cell r="GP224">
            <v>0</v>
          </cell>
          <cell r="GQ224">
            <v>0</v>
          </cell>
          <cell r="GR224">
            <v>0</v>
          </cell>
          <cell r="GS224">
            <v>0</v>
          </cell>
          <cell r="GU224" t="str">
            <v>Muesli D'Été</v>
          </cell>
        </row>
        <row r="225">
          <cell r="E225" t="str">
            <v>Muesli maison d'Hiver</v>
          </cell>
          <cell r="F225" t="str">
            <v>Simplement tout mélanger</v>
          </cell>
          <cell r="H225">
            <v>419.88</v>
          </cell>
          <cell r="I225">
            <v>27.197000000000003</v>
          </cell>
          <cell r="J225">
            <v>7.9600000000000009</v>
          </cell>
          <cell r="K225">
            <v>56.687999999999995</v>
          </cell>
          <cell r="L225" t="str">
            <v xml:space="preserve">Flocons d’avoine </v>
          </cell>
          <cell r="M225">
            <v>30</v>
          </cell>
          <cell r="N225">
            <v>111.6</v>
          </cell>
          <cell r="O225">
            <v>4.05</v>
          </cell>
          <cell r="P225">
            <v>2.25</v>
          </cell>
          <cell r="Q225">
            <v>17.25</v>
          </cell>
          <cell r="R225">
            <v>372</v>
          </cell>
          <cell r="S225">
            <v>13.5</v>
          </cell>
          <cell r="T225">
            <v>7.5</v>
          </cell>
          <cell r="U225">
            <v>57.5</v>
          </cell>
          <cell r="V225" t="str">
            <v>Amande</v>
          </cell>
          <cell r="W225">
            <v>10</v>
          </cell>
          <cell r="X225">
            <v>57.6</v>
          </cell>
          <cell r="Y225">
            <v>2.12</v>
          </cell>
          <cell r="Z225">
            <v>4.99</v>
          </cell>
          <cell r="AA225">
            <v>0.4</v>
          </cell>
          <cell r="AB225">
            <v>576</v>
          </cell>
          <cell r="AC225">
            <v>21.2</v>
          </cell>
          <cell r="AD225">
            <v>49.9</v>
          </cell>
          <cell r="AE225">
            <v>4</v>
          </cell>
          <cell r="AF225" t="str">
            <v>Raisin Sec</v>
          </cell>
          <cell r="AG225">
            <v>5</v>
          </cell>
          <cell r="AH225">
            <v>14.9</v>
          </cell>
          <cell r="AI225">
            <v>0.125</v>
          </cell>
          <cell r="AJ225">
            <v>0.03</v>
          </cell>
          <cell r="AK225">
            <v>3.4</v>
          </cell>
          <cell r="AL225">
            <v>298</v>
          </cell>
          <cell r="AM225">
            <v>2.5</v>
          </cell>
          <cell r="AN225">
            <v>0.6</v>
          </cell>
          <cell r="AO225">
            <v>68</v>
          </cell>
          <cell r="AP225" t="str">
            <v>Séré Maigre</v>
          </cell>
          <cell r="AQ225">
            <v>200</v>
          </cell>
          <cell r="AR225">
            <v>110</v>
          </cell>
          <cell r="AS225">
            <v>20</v>
          </cell>
          <cell r="AT225">
            <v>0.4</v>
          </cell>
          <cell r="AU225">
            <v>8.4</v>
          </cell>
          <cell r="AV225">
            <v>55</v>
          </cell>
          <cell r="AW225">
            <v>10</v>
          </cell>
          <cell r="AX225">
            <v>0.2</v>
          </cell>
          <cell r="AY225">
            <v>4.2</v>
          </cell>
          <cell r="AZ225" t="str">
            <v>Miel</v>
          </cell>
          <cell r="BA225">
            <v>20</v>
          </cell>
          <cell r="BB225">
            <v>64.400000000000006</v>
          </cell>
          <cell r="BC225">
            <v>0.1</v>
          </cell>
          <cell r="BD225">
            <v>0</v>
          </cell>
          <cell r="BE225">
            <v>16</v>
          </cell>
          <cell r="BF225">
            <v>322</v>
          </cell>
          <cell r="BG225">
            <v>0.5</v>
          </cell>
          <cell r="BH225">
            <v>0</v>
          </cell>
          <cell r="BI225">
            <v>80</v>
          </cell>
          <cell r="BJ225" t="str">
            <v>Cannelle</v>
          </cell>
          <cell r="BK225">
            <v>4</v>
          </cell>
          <cell r="BL225">
            <v>11.88</v>
          </cell>
          <cell r="BM225">
            <v>0.152</v>
          </cell>
          <cell r="BN225">
            <v>0.04</v>
          </cell>
          <cell r="BO225">
            <v>1.0880000000000001</v>
          </cell>
          <cell r="BP225">
            <v>297</v>
          </cell>
          <cell r="BQ225">
            <v>3.8</v>
          </cell>
          <cell r="BR225">
            <v>1</v>
          </cell>
          <cell r="BS225">
            <v>27.2</v>
          </cell>
          <cell r="BT225" t="str">
            <v>Orange</v>
          </cell>
          <cell r="BU225">
            <v>50</v>
          </cell>
          <cell r="BV225">
            <v>22</v>
          </cell>
          <cell r="BW225">
            <v>0.5</v>
          </cell>
          <cell r="BX225">
            <v>0.1</v>
          </cell>
          <cell r="BY225">
            <v>4.3</v>
          </cell>
          <cell r="BZ225">
            <v>44</v>
          </cell>
          <cell r="CA225">
            <v>1</v>
          </cell>
          <cell r="CB225">
            <v>0.2</v>
          </cell>
          <cell r="CC225">
            <v>8.6</v>
          </cell>
          <cell r="CD225" t="str">
            <v>Pomme</v>
          </cell>
          <cell r="CE225">
            <v>50</v>
          </cell>
          <cell r="CF225">
            <v>27.5</v>
          </cell>
          <cell r="CG225">
            <v>0.15</v>
          </cell>
          <cell r="CH225">
            <v>0.15</v>
          </cell>
          <cell r="CI225">
            <v>5.85</v>
          </cell>
          <cell r="CJ225">
            <v>55</v>
          </cell>
          <cell r="CK225">
            <v>0.3</v>
          </cell>
          <cell r="CL225">
            <v>0.3</v>
          </cell>
          <cell r="CM225">
            <v>11.7</v>
          </cell>
          <cell r="CN225" t="str">
            <v/>
          </cell>
          <cell r="CP225">
            <v>0</v>
          </cell>
          <cell r="CQ225">
            <v>0</v>
          </cell>
          <cell r="CR225">
            <v>0</v>
          </cell>
          <cell r="CS225">
            <v>0</v>
          </cell>
          <cell r="CT225">
            <v>0</v>
          </cell>
          <cell r="CU225">
            <v>0</v>
          </cell>
          <cell r="CV225">
            <v>0</v>
          </cell>
          <cell r="CW225">
            <v>0</v>
          </cell>
          <cell r="CX225" t="str">
            <v/>
          </cell>
          <cell r="CZ225">
            <v>0</v>
          </cell>
          <cell r="DA225">
            <v>0</v>
          </cell>
          <cell r="DB225">
            <v>0</v>
          </cell>
          <cell r="DC225">
            <v>0</v>
          </cell>
          <cell r="DD225">
            <v>0</v>
          </cell>
          <cell r="DE225">
            <v>0</v>
          </cell>
          <cell r="DF225">
            <v>0</v>
          </cell>
          <cell r="DG225">
            <v>0</v>
          </cell>
          <cell r="DH225" t="str">
            <v/>
          </cell>
          <cell r="DJ225">
            <v>0</v>
          </cell>
          <cell r="DK225">
            <v>0</v>
          </cell>
          <cell r="DL225">
            <v>0</v>
          </cell>
          <cell r="DM225">
            <v>0</v>
          </cell>
          <cell r="DN225">
            <v>0</v>
          </cell>
          <cell r="DO225">
            <v>0</v>
          </cell>
          <cell r="DP225">
            <v>0</v>
          </cell>
          <cell r="DQ225">
            <v>0</v>
          </cell>
          <cell r="DR225" t="str">
            <v/>
          </cell>
          <cell r="DT225">
            <v>0</v>
          </cell>
          <cell r="DU225">
            <v>0</v>
          </cell>
          <cell r="DV225">
            <v>0</v>
          </cell>
          <cell r="DW225">
            <v>0</v>
          </cell>
          <cell r="DX225">
            <v>0</v>
          </cell>
          <cell r="DY225">
            <v>0</v>
          </cell>
          <cell r="DZ225">
            <v>0</v>
          </cell>
          <cell r="EA225">
            <v>0</v>
          </cell>
          <cell r="EB225" t="str">
            <v/>
          </cell>
          <cell r="ED225">
            <v>0</v>
          </cell>
          <cell r="EE225">
            <v>0</v>
          </cell>
          <cell r="EF225">
            <v>0</v>
          </cell>
          <cell r="EG225">
            <v>0</v>
          </cell>
          <cell r="EH225">
            <v>0</v>
          </cell>
          <cell r="EI225">
            <v>0</v>
          </cell>
          <cell r="EJ225">
            <v>0</v>
          </cell>
          <cell r="EK225">
            <v>0</v>
          </cell>
          <cell r="EL225" t="str">
            <v/>
          </cell>
          <cell r="EN225">
            <v>0</v>
          </cell>
          <cell r="EO225">
            <v>0</v>
          </cell>
          <cell r="EP225">
            <v>0</v>
          </cell>
          <cell r="EQ225">
            <v>0</v>
          </cell>
          <cell r="ER225">
            <v>0</v>
          </cell>
          <cell r="ES225">
            <v>0</v>
          </cell>
          <cell r="ET225">
            <v>0</v>
          </cell>
          <cell r="EU225">
            <v>0</v>
          </cell>
          <cell r="EV225" t="str">
            <v/>
          </cell>
          <cell r="EX225">
            <v>0</v>
          </cell>
          <cell r="EY225">
            <v>0</v>
          </cell>
          <cell r="EZ225">
            <v>0</v>
          </cell>
          <cell r="FA225">
            <v>0</v>
          </cell>
          <cell r="FB225">
            <v>0</v>
          </cell>
          <cell r="FC225">
            <v>0</v>
          </cell>
          <cell r="FD225">
            <v>0</v>
          </cell>
          <cell r="FE225">
            <v>0</v>
          </cell>
          <cell r="FF225" t="str">
            <v/>
          </cell>
          <cell r="FH225">
            <v>0</v>
          </cell>
          <cell r="FI225">
            <v>0</v>
          </cell>
          <cell r="FJ225">
            <v>0</v>
          </cell>
          <cell r="FK225">
            <v>0</v>
          </cell>
          <cell r="FL225">
            <v>0</v>
          </cell>
          <cell r="FM225">
            <v>0</v>
          </cell>
          <cell r="FN225">
            <v>0</v>
          </cell>
          <cell r="FO225">
            <v>0</v>
          </cell>
          <cell r="FR225">
            <v>0</v>
          </cell>
          <cell r="FS225">
            <v>0</v>
          </cell>
          <cell r="FT225">
            <v>0</v>
          </cell>
          <cell r="FU225">
            <v>0</v>
          </cell>
          <cell r="FV225">
            <v>0</v>
          </cell>
          <cell r="FW225">
            <v>0</v>
          </cell>
          <cell r="FX225">
            <v>0</v>
          </cell>
          <cell r="FY225">
            <v>0</v>
          </cell>
          <cell r="GB225">
            <v>0</v>
          </cell>
          <cell r="GC225">
            <v>0</v>
          </cell>
          <cell r="GD225">
            <v>0</v>
          </cell>
          <cell r="GE225">
            <v>0</v>
          </cell>
          <cell r="GF225">
            <v>0</v>
          </cell>
          <cell r="GG225">
            <v>0</v>
          </cell>
          <cell r="GH225">
            <v>0</v>
          </cell>
          <cell r="GI225">
            <v>0</v>
          </cell>
          <cell r="GL225">
            <v>0</v>
          </cell>
          <cell r="GM225">
            <v>0</v>
          </cell>
          <cell r="GN225">
            <v>0</v>
          </cell>
          <cell r="GO225">
            <v>0</v>
          </cell>
          <cell r="GP225">
            <v>0</v>
          </cell>
          <cell r="GQ225">
            <v>0</v>
          </cell>
          <cell r="GR225">
            <v>0</v>
          </cell>
          <cell r="GS225">
            <v>0</v>
          </cell>
          <cell r="GU225" t="str">
            <v>Muesli Maison D'Hiver</v>
          </cell>
        </row>
        <row r="226">
          <cell r="E226" t="str">
            <v xml:space="preserve">Müesli Pomme carotte </v>
          </cell>
          <cell r="F226" t="str">
            <v xml:space="preserve">Râpez la pomme et la carotte.
Dresser la pomme et la carotte dans un bol, arroser d’un filet de jus de citron. 
Répartir dessus yogourt, flocons d'avoine, pistaches et miel. </v>
          </cell>
          <cell r="H226">
            <v>362.5</v>
          </cell>
          <cell r="I226">
            <v>25.914999999999999</v>
          </cell>
          <cell r="J226">
            <v>7.1</v>
          </cell>
          <cell r="K226">
            <v>46.3</v>
          </cell>
          <cell r="L226" t="str">
            <v>Pomme</v>
          </cell>
          <cell r="M226">
            <v>120</v>
          </cell>
          <cell r="N226">
            <v>66</v>
          </cell>
          <cell r="O226">
            <v>0.36</v>
          </cell>
          <cell r="P226">
            <v>0.36</v>
          </cell>
          <cell r="Q226">
            <v>14.04</v>
          </cell>
          <cell r="R226">
            <v>55</v>
          </cell>
          <cell r="S226">
            <v>0.3</v>
          </cell>
          <cell r="T226">
            <v>0.3</v>
          </cell>
          <cell r="U226">
            <v>11.7</v>
          </cell>
          <cell r="V226" t="str">
            <v>Carotte</v>
          </cell>
          <cell r="W226">
            <v>100</v>
          </cell>
          <cell r="X226">
            <v>38</v>
          </cell>
          <cell r="Y226">
            <v>0.8</v>
          </cell>
          <cell r="Z226">
            <v>0.3</v>
          </cell>
          <cell r="AA226">
            <v>6.6</v>
          </cell>
          <cell r="AB226">
            <v>38</v>
          </cell>
          <cell r="AC226">
            <v>0.8</v>
          </cell>
          <cell r="AD226">
            <v>0.3</v>
          </cell>
          <cell r="AE226">
            <v>6.6</v>
          </cell>
          <cell r="AF226" t="str">
            <v xml:space="preserve">Jus De Citron </v>
          </cell>
          <cell r="AG226">
            <v>20</v>
          </cell>
          <cell r="AH226">
            <v>0</v>
          </cell>
          <cell r="AI226">
            <v>0</v>
          </cell>
          <cell r="AJ226">
            <v>0</v>
          </cell>
          <cell r="AK226">
            <v>0</v>
          </cell>
          <cell r="AL226">
            <v>0</v>
          </cell>
          <cell r="AM226">
            <v>0</v>
          </cell>
          <cell r="AN226">
            <v>0</v>
          </cell>
          <cell r="AO226">
            <v>0</v>
          </cell>
          <cell r="AP226" t="str">
            <v>Séré Maigre</v>
          </cell>
          <cell r="AQ226">
            <v>200</v>
          </cell>
          <cell r="AR226">
            <v>110</v>
          </cell>
          <cell r="AS226">
            <v>20</v>
          </cell>
          <cell r="AT226">
            <v>0.4</v>
          </cell>
          <cell r="AU226">
            <v>8.4</v>
          </cell>
          <cell r="AV226">
            <v>55</v>
          </cell>
          <cell r="AW226">
            <v>10</v>
          </cell>
          <cell r="AX226">
            <v>0.2</v>
          </cell>
          <cell r="AY226">
            <v>4.2</v>
          </cell>
          <cell r="AZ226" t="str">
            <v>Avoine Flocons</v>
          </cell>
          <cell r="BA226">
            <v>20</v>
          </cell>
          <cell r="BB226">
            <v>74.400000000000006</v>
          </cell>
          <cell r="BC226">
            <v>2.7</v>
          </cell>
          <cell r="BD226">
            <v>1.5</v>
          </cell>
          <cell r="BE226">
            <v>11.5</v>
          </cell>
          <cell r="BF226">
            <v>372</v>
          </cell>
          <cell r="BG226">
            <v>13.5</v>
          </cell>
          <cell r="BH226">
            <v>7.5</v>
          </cell>
          <cell r="BI226">
            <v>57.5</v>
          </cell>
          <cell r="BJ226" t="str">
            <v>Pistache</v>
          </cell>
          <cell r="BK226">
            <v>10</v>
          </cell>
          <cell r="BL226">
            <v>58</v>
          </cell>
          <cell r="BM226">
            <v>2.0299999999999998</v>
          </cell>
          <cell r="BN226">
            <v>4.54</v>
          </cell>
          <cell r="BO226">
            <v>1.76</v>
          </cell>
          <cell r="BP226">
            <v>580</v>
          </cell>
          <cell r="BQ226">
            <v>20.3</v>
          </cell>
          <cell r="BR226">
            <v>45.4</v>
          </cell>
          <cell r="BS226">
            <v>17.600000000000001</v>
          </cell>
          <cell r="BT226" t="str">
            <v>Miel</v>
          </cell>
          <cell r="BU226">
            <v>5</v>
          </cell>
          <cell r="BV226">
            <v>16.100000000000001</v>
          </cell>
          <cell r="BW226">
            <v>2.5000000000000001E-2</v>
          </cell>
          <cell r="BX226">
            <v>0</v>
          </cell>
          <cell r="BY226">
            <v>4</v>
          </cell>
          <cell r="BZ226">
            <v>322</v>
          </cell>
          <cell r="CA226">
            <v>0.5</v>
          </cell>
          <cell r="CB226">
            <v>0</v>
          </cell>
          <cell r="CC226">
            <v>80</v>
          </cell>
          <cell r="CD226" t="str">
            <v/>
          </cell>
          <cell r="CF226">
            <v>0</v>
          </cell>
          <cell r="CG226">
            <v>0</v>
          </cell>
          <cell r="CH226">
            <v>0</v>
          </cell>
          <cell r="CI226">
            <v>0</v>
          </cell>
          <cell r="CJ226">
            <v>0</v>
          </cell>
          <cell r="CK226">
            <v>0</v>
          </cell>
          <cell r="CL226">
            <v>0</v>
          </cell>
          <cell r="CM226">
            <v>0</v>
          </cell>
          <cell r="CN226" t="str">
            <v/>
          </cell>
          <cell r="CP226">
            <v>0</v>
          </cell>
          <cell r="CQ226">
            <v>0</v>
          </cell>
          <cell r="CR226">
            <v>0</v>
          </cell>
          <cell r="CS226">
            <v>0</v>
          </cell>
          <cell r="CT226">
            <v>0</v>
          </cell>
          <cell r="CU226">
            <v>0</v>
          </cell>
          <cell r="CV226">
            <v>0</v>
          </cell>
          <cell r="CW226">
            <v>0</v>
          </cell>
          <cell r="CX226" t="str">
            <v/>
          </cell>
          <cell r="CZ226">
            <v>0</v>
          </cell>
          <cell r="DA226">
            <v>0</v>
          </cell>
          <cell r="DB226">
            <v>0</v>
          </cell>
          <cell r="DC226">
            <v>0</v>
          </cell>
          <cell r="DD226">
            <v>0</v>
          </cell>
          <cell r="DE226">
            <v>0</v>
          </cell>
          <cell r="DF226">
            <v>0</v>
          </cell>
          <cell r="DG226">
            <v>0</v>
          </cell>
          <cell r="DH226" t="str">
            <v/>
          </cell>
          <cell r="DJ226">
            <v>0</v>
          </cell>
          <cell r="DK226">
            <v>0</v>
          </cell>
          <cell r="DL226">
            <v>0</v>
          </cell>
          <cell r="DM226">
            <v>0</v>
          </cell>
          <cell r="DN226">
            <v>0</v>
          </cell>
          <cell r="DO226">
            <v>0</v>
          </cell>
          <cell r="DP226">
            <v>0</v>
          </cell>
          <cell r="DQ226">
            <v>0</v>
          </cell>
          <cell r="DR226" t="str">
            <v/>
          </cell>
          <cell r="DT226">
            <v>0</v>
          </cell>
          <cell r="DU226">
            <v>0</v>
          </cell>
          <cell r="DV226">
            <v>0</v>
          </cell>
          <cell r="DW226">
            <v>0</v>
          </cell>
          <cell r="DX226">
            <v>0</v>
          </cell>
          <cell r="DY226">
            <v>0</v>
          </cell>
          <cell r="DZ226">
            <v>0</v>
          </cell>
          <cell r="EA226">
            <v>0</v>
          </cell>
          <cell r="EB226" t="str">
            <v/>
          </cell>
          <cell r="ED226">
            <v>0</v>
          </cell>
          <cell r="EE226">
            <v>0</v>
          </cell>
          <cell r="EF226">
            <v>0</v>
          </cell>
          <cell r="EG226">
            <v>0</v>
          </cell>
          <cell r="EH226">
            <v>0</v>
          </cell>
          <cell r="EI226">
            <v>0</v>
          </cell>
          <cell r="EJ226">
            <v>0</v>
          </cell>
          <cell r="EK226">
            <v>0</v>
          </cell>
          <cell r="EL226" t="str">
            <v/>
          </cell>
          <cell r="EN226">
            <v>0</v>
          </cell>
          <cell r="EO226">
            <v>0</v>
          </cell>
          <cell r="EP226">
            <v>0</v>
          </cell>
          <cell r="EQ226">
            <v>0</v>
          </cell>
          <cell r="ER226">
            <v>0</v>
          </cell>
          <cell r="ES226">
            <v>0</v>
          </cell>
          <cell r="ET226">
            <v>0</v>
          </cell>
          <cell r="EU226">
            <v>0</v>
          </cell>
          <cell r="EV226" t="str">
            <v/>
          </cell>
          <cell r="EX226">
            <v>0</v>
          </cell>
          <cell r="EY226">
            <v>0</v>
          </cell>
          <cell r="EZ226">
            <v>0</v>
          </cell>
          <cell r="FA226">
            <v>0</v>
          </cell>
          <cell r="FB226">
            <v>0</v>
          </cell>
          <cell r="FC226">
            <v>0</v>
          </cell>
          <cell r="FD226">
            <v>0</v>
          </cell>
          <cell r="FE226">
            <v>0</v>
          </cell>
          <cell r="FF226" t="str">
            <v/>
          </cell>
          <cell r="FH226">
            <v>0</v>
          </cell>
          <cell r="FI226">
            <v>0</v>
          </cell>
          <cell r="FJ226">
            <v>0</v>
          </cell>
          <cell r="FK226">
            <v>0</v>
          </cell>
          <cell r="FL226">
            <v>0</v>
          </cell>
          <cell r="FM226">
            <v>0</v>
          </cell>
          <cell r="FN226">
            <v>0</v>
          </cell>
          <cell r="FO226">
            <v>0</v>
          </cell>
          <cell r="FR226">
            <v>0</v>
          </cell>
          <cell r="FS226">
            <v>0</v>
          </cell>
          <cell r="FT226">
            <v>0</v>
          </cell>
          <cell r="FU226">
            <v>0</v>
          </cell>
          <cell r="FV226">
            <v>0</v>
          </cell>
          <cell r="FW226">
            <v>0</v>
          </cell>
          <cell r="FX226">
            <v>0</v>
          </cell>
          <cell r="FY226">
            <v>0</v>
          </cell>
          <cell r="GB226">
            <v>0</v>
          </cell>
          <cell r="GC226">
            <v>0</v>
          </cell>
          <cell r="GD226">
            <v>0</v>
          </cell>
          <cell r="GE226">
            <v>0</v>
          </cell>
          <cell r="GF226">
            <v>0</v>
          </cell>
          <cell r="GG226">
            <v>0</v>
          </cell>
          <cell r="GH226">
            <v>0</v>
          </cell>
          <cell r="GI226">
            <v>0</v>
          </cell>
          <cell r="GL226">
            <v>0</v>
          </cell>
          <cell r="GM226">
            <v>0</v>
          </cell>
          <cell r="GN226">
            <v>0</v>
          </cell>
          <cell r="GO226">
            <v>0</v>
          </cell>
          <cell r="GP226">
            <v>0</v>
          </cell>
          <cell r="GQ226">
            <v>0</v>
          </cell>
          <cell r="GR226">
            <v>0</v>
          </cell>
          <cell r="GS226">
            <v>0</v>
          </cell>
          <cell r="GU226" t="str">
            <v xml:space="preserve">Müesli Pomme Carotte </v>
          </cell>
        </row>
        <row r="227">
          <cell r="E227" t="str">
            <v>Muffins</v>
          </cell>
          <cell r="F227" t="str">
            <v>Préchauffez le four à 180 degrés Mettre dans votre blender tous les ingrédients sauf le chocolat noir.
Mixez.
Mélangez dans votre mixture une partie des morceaux de chocolat noir et versez dans vos moules à muffins Ajoutez sur le dessus les petits morceaux de chocolat noir qu’il vous reste
Mettre au four 15 minutes jusqu'à ce que le dessus soit doré</v>
          </cell>
          <cell r="H227">
            <v>129.94999999999999</v>
          </cell>
          <cell r="I227">
            <v>4.72</v>
          </cell>
          <cell r="J227">
            <v>3.1500000000000004</v>
          </cell>
          <cell r="K227">
            <v>19.25</v>
          </cell>
          <cell r="L227" t="str">
            <v>Avoine flocons</v>
          </cell>
          <cell r="M227">
            <v>20</v>
          </cell>
          <cell r="N227">
            <v>74.400000000000006</v>
          </cell>
          <cell r="O227">
            <v>2.7</v>
          </cell>
          <cell r="P227">
            <v>1.5</v>
          </cell>
          <cell r="Q227">
            <v>11.5</v>
          </cell>
          <cell r="R227">
            <v>372</v>
          </cell>
          <cell r="S227">
            <v>13.5</v>
          </cell>
          <cell r="T227">
            <v>7.5</v>
          </cell>
          <cell r="U227">
            <v>57.5</v>
          </cell>
          <cell r="V227" t="str">
            <v>fromage blanc 0%</v>
          </cell>
          <cell r="W227">
            <v>20</v>
          </cell>
          <cell r="X227">
            <v>9.8000000000000007</v>
          </cell>
          <cell r="Y227">
            <v>1.54</v>
          </cell>
          <cell r="Z227">
            <v>0</v>
          </cell>
          <cell r="AA227">
            <v>0.88</v>
          </cell>
          <cell r="AB227">
            <v>49</v>
          </cell>
          <cell r="AC227">
            <v>7.7</v>
          </cell>
          <cell r="AD227">
            <v>0</v>
          </cell>
          <cell r="AE227">
            <v>4.4000000000000004</v>
          </cell>
          <cell r="AF227" t="str">
            <v>banane</v>
          </cell>
          <cell r="AG227">
            <v>20</v>
          </cell>
          <cell r="AH227">
            <v>19</v>
          </cell>
          <cell r="AI227">
            <v>0.22</v>
          </cell>
          <cell r="AJ227">
            <v>0.06</v>
          </cell>
          <cell r="AK227">
            <v>4.2</v>
          </cell>
          <cell r="AL227">
            <v>95</v>
          </cell>
          <cell r="AM227">
            <v>1.1000000000000001</v>
          </cell>
          <cell r="AN227">
            <v>0.3</v>
          </cell>
          <cell r="AO227">
            <v>21</v>
          </cell>
          <cell r="AP227" t="str">
            <v>oeuf</v>
          </cell>
          <cell r="AQ227">
            <v>50</v>
          </cell>
          <cell r="AR227">
            <v>0</v>
          </cell>
          <cell r="AS227">
            <v>0</v>
          </cell>
          <cell r="AT227">
            <v>0</v>
          </cell>
          <cell r="AU227">
            <v>0</v>
          </cell>
          <cell r="AV227">
            <v>0</v>
          </cell>
          <cell r="AW227">
            <v>0</v>
          </cell>
          <cell r="AX227">
            <v>0</v>
          </cell>
          <cell r="AY227">
            <v>0</v>
          </cell>
          <cell r="AZ227" t="str">
            <v>bicarbonate de soude alimentaire</v>
          </cell>
          <cell r="BA227">
            <v>2.5</v>
          </cell>
          <cell r="BB227">
            <v>0</v>
          </cell>
          <cell r="BC227">
            <v>0</v>
          </cell>
          <cell r="BD227">
            <v>0</v>
          </cell>
          <cell r="BE227">
            <v>0</v>
          </cell>
          <cell r="BF227">
            <v>0</v>
          </cell>
          <cell r="BG227">
            <v>0</v>
          </cell>
          <cell r="BH227">
            <v>0</v>
          </cell>
          <cell r="BI227">
            <v>0</v>
          </cell>
          <cell r="BJ227" t="str">
            <v>levure chimique</v>
          </cell>
          <cell r="BK227">
            <v>2.5</v>
          </cell>
          <cell r="BL227">
            <v>0</v>
          </cell>
          <cell r="BM227">
            <v>0</v>
          </cell>
          <cell r="BN227">
            <v>0</v>
          </cell>
          <cell r="BO227">
            <v>0</v>
          </cell>
          <cell r="BP227">
            <v>0</v>
          </cell>
          <cell r="BQ227">
            <v>0</v>
          </cell>
          <cell r="BR227">
            <v>0</v>
          </cell>
          <cell r="BS227">
            <v>0</v>
          </cell>
          <cell r="BT227" t="str">
            <v>chocolat noir</v>
          </cell>
          <cell r="BU227">
            <v>5</v>
          </cell>
          <cell r="BV227">
            <v>26.75</v>
          </cell>
          <cell r="BW227">
            <v>0.26</v>
          </cell>
          <cell r="BX227">
            <v>1.59</v>
          </cell>
          <cell r="BY227">
            <v>2.67</v>
          </cell>
          <cell r="BZ227">
            <v>535</v>
          </cell>
          <cell r="CA227">
            <v>5.2</v>
          </cell>
          <cell r="CB227">
            <v>31.8</v>
          </cell>
          <cell r="CC227">
            <v>53.4</v>
          </cell>
          <cell r="CF227">
            <v>0</v>
          </cell>
          <cell r="CG227">
            <v>0</v>
          </cell>
          <cell r="CH227">
            <v>0</v>
          </cell>
          <cell r="CI227">
            <v>0</v>
          </cell>
          <cell r="CJ227">
            <v>0</v>
          </cell>
          <cell r="CK227">
            <v>0</v>
          </cell>
          <cell r="CL227">
            <v>0</v>
          </cell>
          <cell r="CM227">
            <v>0</v>
          </cell>
          <cell r="CP227">
            <v>0</v>
          </cell>
          <cell r="CQ227">
            <v>0</v>
          </cell>
          <cell r="CR227">
            <v>0</v>
          </cell>
          <cell r="CS227">
            <v>0</v>
          </cell>
          <cell r="CT227">
            <v>0</v>
          </cell>
          <cell r="CU227">
            <v>0</v>
          </cell>
          <cell r="CV227">
            <v>0</v>
          </cell>
          <cell r="CW227">
            <v>0</v>
          </cell>
          <cell r="CZ227">
            <v>0</v>
          </cell>
          <cell r="DA227">
            <v>0</v>
          </cell>
          <cell r="DB227">
            <v>0</v>
          </cell>
          <cell r="DC227">
            <v>0</v>
          </cell>
          <cell r="DD227">
            <v>0</v>
          </cell>
          <cell r="DE227">
            <v>0</v>
          </cell>
          <cell r="DF227">
            <v>0</v>
          </cell>
          <cell r="DG227">
            <v>0</v>
          </cell>
          <cell r="DJ227">
            <v>0</v>
          </cell>
          <cell r="DK227">
            <v>0</v>
          </cell>
          <cell r="DL227">
            <v>0</v>
          </cell>
          <cell r="DM227">
            <v>0</v>
          </cell>
          <cell r="DN227">
            <v>0</v>
          </cell>
          <cell r="DO227">
            <v>0</v>
          </cell>
          <cell r="DP227">
            <v>0</v>
          </cell>
          <cell r="DQ227">
            <v>0</v>
          </cell>
          <cell r="DT227">
            <v>0</v>
          </cell>
          <cell r="DU227">
            <v>0</v>
          </cell>
          <cell r="DV227">
            <v>0</v>
          </cell>
          <cell r="DW227">
            <v>0</v>
          </cell>
          <cell r="DX227">
            <v>0</v>
          </cell>
          <cell r="DY227">
            <v>0</v>
          </cell>
          <cell r="DZ227">
            <v>0</v>
          </cell>
          <cell r="EA227">
            <v>0</v>
          </cell>
          <cell r="ED227">
            <v>0</v>
          </cell>
          <cell r="EE227">
            <v>0</v>
          </cell>
          <cell r="EF227">
            <v>0</v>
          </cell>
          <cell r="EG227">
            <v>0</v>
          </cell>
          <cell r="EH227">
            <v>0</v>
          </cell>
          <cell r="EI227">
            <v>0</v>
          </cell>
          <cell r="EJ227">
            <v>0</v>
          </cell>
          <cell r="EK227">
            <v>0</v>
          </cell>
          <cell r="EN227">
            <v>0</v>
          </cell>
          <cell r="EO227">
            <v>0</v>
          </cell>
          <cell r="EP227">
            <v>0</v>
          </cell>
          <cell r="EQ227">
            <v>0</v>
          </cell>
          <cell r="ER227">
            <v>0</v>
          </cell>
          <cell r="ES227">
            <v>0</v>
          </cell>
          <cell r="ET227">
            <v>0</v>
          </cell>
          <cell r="EU227">
            <v>0</v>
          </cell>
          <cell r="EX227">
            <v>0</v>
          </cell>
          <cell r="EY227">
            <v>0</v>
          </cell>
          <cell r="EZ227">
            <v>0</v>
          </cell>
          <cell r="FA227">
            <v>0</v>
          </cell>
          <cell r="FB227">
            <v>0</v>
          </cell>
          <cell r="FC227">
            <v>0</v>
          </cell>
          <cell r="FD227">
            <v>0</v>
          </cell>
          <cell r="FE227">
            <v>0</v>
          </cell>
          <cell r="FH227">
            <v>0</v>
          </cell>
          <cell r="FI227">
            <v>0</v>
          </cell>
          <cell r="FJ227">
            <v>0</v>
          </cell>
          <cell r="FK227">
            <v>0</v>
          </cell>
          <cell r="FL227">
            <v>0</v>
          </cell>
          <cell r="FM227">
            <v>0</v>
          </cell>
          <cell r="FN227">
            <v>0</v>
          </cell>
          <cell r="FO227">
            <v>0</v>
          </cell>
          <cell r="FR227">
            <v>0</v>
          </cell>
          <cell r="FS227">
            <v>0</v>
          </cell>
          <cell r="FT227">
            <v>0</v>
          </cell>
          <cell r="FU227">
            <v>0</v>
          </cell>
          <cell r="FV227">
            <v>0</v>
          </cell>
          <cell r="FW227">
            <v>0</v>
          </cell>
          <cell r="FX227">
            <v>0</v>
          </cell>
          <cell r="FY227">
            <v>0</v>
          </cell>
          <cell r="GB227">
            <v>0</v>
          </cell>
          <cell r="GC227">
            <v>0</v>
          </cell>
          <cell r="GD227">
            <v>0</v>
          </cell>
          <cell r="GE227">
            <v>0</v>
          </cell>
          <cell r="GF227">
            <v>0</v>
          </cell>
          <cell r="GG227">
            <v>0</v>
          </cell>
          <cell r="GH227">
            <v>0</v>
          </cell>
          <cell r="GI227">
            <v>0</v>
          </cell>
          <cell r="GL227">
            <v>0</v>
          </cell>
          <cell r="GM227">
            <v>0</v>
          </cell>
          <cell r="GN227">
            <v>0</v>
          </cell>
          <cell r="GO227">
            <v>0</v>
          </cell>
          <cell r="GP227">
            <v>0</v>
          </cell>
          <cell r="GQ227">
            <v>0</v>
          </cell>
          <cell r="GR227">
            <v>0</v>
          </cell>
          <cell r="GS227">
            <v>0</v>
          </cell>
          <cell r="GU227" t="str">
            <v>Muffins</v>
          </cell>
        </row>
        <row r="228">
          <cell r="E228" t="str">
            <v xml:space="preserve">Muffins À La Myrtille </v>
          </cell>
          <cell r="F228" t="str">
            <v>Préchauffez votre four à 180°.
Cassez et battre les œufs dans un saladier.
Dans un autre saladier, mélangez la farine, la noix de coco râpée et la levure.
Ajoutez les ingrédients secs aux œufs et mélangez bien.
Déposez la préparation dans 1 ou 2 moules à muffins ; puis ajoutez les myrtilles.
Enfournez le tout une quinzaine de minutes.</v>
          </cell>
          <cell r="H228">
            <v>253.85</v>
          </cell>
          <cell r="I228">
            <v>19.682500000000001</v>
          </cell>
          <cell r="J228">
            <v>12.66</v>
          </cell>
          <cell r="K228">
            <v>12.340000000000002</v>
          </cell>
          <cell r="L228" t="str">
            <v>Myrtille</v>
          </cell>
          <cell r="M228">
            <v>60</v>
          </cell>
          <cell r="N228">
            <v>34.799999999999997</v>
          </cell>
          <cell r="O228">
            <v>0.36</v>
          </cell>
          <cell r="P228">
            <v>0.3</v>
          </cell>
          <cell r="Q228">
            <v>6.78</v>
          </cell>
          <cell r="R228">
            <v>58</v>
          </cell>
          <cell r="S228">
            <v>0.6</v>
          </cell>
          <cell r="T228">
            <v>0.5</v>
          </cell>
          <cell r="U228">
            <v>11.3</v>
          </cell>
          <cell r="V228" t="str">
            <v>Œuf</v>
          </cell>
          <cell r="W228">
            <v>50</v>
          </cell>
          <cell r="X228">
            <v>71</v>
          </cell>
          <cell r="Y228">
            <v>5.95</v>
          </cell>
          <cell r="Z228">
            <v>5.15</v>
          </cell>
          <cell r="AA228">
            <v>0.15</v>
          </cell>
          <cell r="AB228">
            <v>142</v>
          </cell>
          <cell r="AC228">
            <v>11.9</v>
          </cell>
          <cell r="AD228">
            <v>10.3</v>
          </cell>
          <cell r="AE228">
            <v>0.3</v>
          </cell>
          <cell r="AF228" t="str">
            <v>Blanc D'Œuf</v>
          </cell>
          <cell r="AG228">
            <v>60</v>
          </cell>
          <cell r="AH228">
            <v>45.6</v>
          </cell>
          <cell r="AI228">
            <v>9.9</v>
          </cell>
          <cell r="AJ228">
            <v>0.06</v>
          </cell>
          <cell r="AK228">
            <v>0.96</v>
          </cell>
          <cell r="AL228">
            <v>76</v>
          </cell>
          <cell r="AM228">
            <v>16.5</v>
          </cell>
          <cell r="AN228">
            <v>0.1</v>
          </cell>
          <cell r="AO228">
            <v>1.6</v>
          </cell>
          <cell r="AP228" t="str">
            <v>Farine De Coco</v>
          </cell>
          <cell r="AQ228">
            <v>5</v>
          </cell>
          <cell r="AR228">
            <v>18</v>
          </cell>
          <cell r="AS228">
            <v>1.05</v>
          </cell>
          <cell r="AT228">
            <v>0.7</v>
          </cell>
          <cell r="AU228">
            <v>1</v>
          </cell>
          <cell r="AV228">
            <v>360</v>
          </cell>
          <cell r="AW228">
            <v>21</v>
          </cell>
          <cell r="AX228">
            <v>14</v>
          </cell>
          <cell r="AY228">
            <v>20</v>
          </cell>
          <cell r="AZ228" t="str">
            <v>Noix De Coco</v>
          </cell>
          <cell r="BA228">
            <v>15</v>
          </cell>
          <cell r="BB228">
            <v>74.55</v>
          </cell>
          <cell r="BC228">
            <v>1.335</v>
          </cell>
          <cell r="BD228">
            <v>6.3</v>
          </cell>
          <cell r="BE228">
            <v>2.4</v>
          </cell>
          <cell r="BF228">
            <v>497</v>
          </cell>
          <cell r="BG228">
            <v>8.9</v>
          </cell>
          <cell r="BH228">
            <v>42</v>
          </cell>
          <cell r="BI228">
            <v>16</v>
          </cell>
          <cell r="BJ228" t="str">
            <v>Levure</v>
          </cell>
          <cell r="BK228">
            <v>2.5</v>
          </cell>
          <cell r="BL228">
            <v>9.9</v>
          </cell>
          <cell r="BM228">
            <v>1.0874999999999999</v>
          </cell>
          <cell r="BN228">
            <v>0.15</v>
          </cell>
          <cell r="BO228">
            <v>1.05</v>
          </cell>
          <cell r="BP228">
            <v>396</v>
          </cell>
          <cell r="BQ228">
            <v>43.5</v>
          </cell>
          <cell r="BR228">
            <v>6</v>
          </cell>
          <cell r="BS228">
            <v>42</v>
          </cell>
          <cell r="BT228" t="str">
            <v>Optionnel : Arômes Sans Calorie À La Vanille Quelques Gouttes</v>
          </cell>
          <cell r="BV228">
            <v>0</v>
          </cell>
          <cell r="BW228">
            <v>0</v>
          </cell>
          <cell r="BX228">
            <v>0</v>
          </cell>
          <cell r="BY228">
            <v>0</v>
          </cell>
          <cell r="BZ228">
            <v>0</v>
          </cell>
          <cell r="CA228">
            <v>0</v>
          </cell>
          <cell r="CB228">
            <v>0</v>
          </cell>
          <cell r="CC228">
            <v>0</v>
          </cell>
          <cell r="CD228" t="str">
            <v/>
          </cell>
          <cell r="CF228">
            <v>0</v>
          </cell>
          <cell r="CG228">
            <v>0</v>
          </cell>
          <cell r="CH228">
            <v>0</v>
          </cell>
          <cell r="CI228">
            <v>0</v>
          </cell>
          <cell r="CJ228">
            <v>0</v>
          </cell>
          <cell r="CK228">
            <v>0</v>
          </cell>
          <cell r="CL228">
            <v>0</v>
          </cell>
          <cell r="CM228">
            <v>0</v>
          </cell>
          <cell r="CN228" t="str">
            <v/>
          </cell>
          <cell r="CP228">
            <v>0</v>
          </cell>
          <cell r="CQ228">
            <v>0</v>
          </cell>
          <cell r="CR228">
            <v>0</v>
          </cell>
          <cell r="CS228">
            <v>0</v>
          </cell>
          <cell r="CT228">
            <v>0</v>
          </cell>
          <cell r="CU228">
            <v>0</v>
          </cell>
          <cell r="CV228">
            <v>0</v>
          </cell>
          <cell r="CW228">
            <v>0</v>
          </cell>
          <cell r="CX228" t="str">
            <v/>
          </cell>
          <cell r="CZ228">
            <v>0</v>
          </cell>
          <cell r="DA228">
            <v>0</v>
          </cell>
          <cell r="DB228">
            <v>0</v>
          </cell>
          <cell r="DC228">
            <v>0</v>
          </cell>
          <cell r="DD228">
            <v>0</v>
          </cell>
          <cell r="DE228">
            <v>0</v>
          </cell>
          <cell r="DF228">
            <v>0</v>
          </cell>
          <cell r="DG228">
            <v>0</v>
          </cell>
          <cell r="DH228" t="str">
            <v/>
          </cell>
          <cell r="DJ228">
            <v>0</v>
          </cell>
          <cell r="DK228">
            <v>0</v>
          </cell>
          <cell r="DL228">
            <v>0</v>
          </cell>
          <cell r="DM228">
            <v>0</v>
          </cell>
          <cell r="DN228">
            <v>0</v>
          </cell>
          <cell r="DO228">
            <v>0</v>
          </cell>
          <cell r="DP228">
            <v>0</v>
          </cell>
          <cell r="DQ228">
            <v>0</v>
          </cell>
          <cell r="DR228" t="str">
            <v/>
          </cell>
          <cell r="DT228">
            <v>0</v>
          </cell>
          <cell r="DU228">
            <v>0</v>
          </cell>
          <cell r="DV228">
            <v>0</v>
          </cell>
          <cell r="DW228">
            <v>0</v>
          </cell>
          <cell r="DX228">
            <v>0</v>
          </cell>
          <cell r="DY228">
            <v>0</v>
          </cell>
          <cell r="DZ228">
            <v>0</v>
          </cell>
          <cell r="EA228">
            <v>0</v>
          </cell>
          <cell r="EB228" t="str">
            <v/>
          </cell>
          <cell r="ED228">
            <v>0</v>
          </cell>
          <cell r="EE228">
            <v>0</v>
          </cell>
          <cell r="EF228">
            <v>0</v>
          </cell>
          <cell r="EG228">
            <v>0</v>
          </cell>
          <cell r="EH228">
            <v>0</v>
          </cell>
          <cell r="EI228">
            <v>0</v>
          </cell>
          <cell r="EJ228">
            <v>0</v>
          </cell>
          <cell r="EK228">
            <v>0</v>
          </cell>
          <cell r="EL228" t="str">
            <v/>
          </cell>
          <cell r="EN228">
            <v>0</v>
          </cell>
          <cell r="EO228">
            <v>0</v>
          </cell>
          <cell r="EP228">
            <v>0</v>
          </cell>
          <cell r="EQ228">
            <v>0</v>
          </cell>
          <cell r="ER228">
            <v>0</v>
          </cell>
          <cell r="ES228">
            <v>0</v>
          </cell>
          <cell r="ET228">
            <v>0</v>
          </cell>
          <cell r="EU228">
            <v>0</v>
          </cell>
          <cell r="EV228" t="str">
            <v/>
          </cell>
          <cell r="EX228">
            <v>0</v>
          </cell>
          <cell r="EY228">
            <v>0</v>
          </cell>
          <cell r="EZ228">
            <v>0</v>
          </cell>
          <cell r="FA228">
            <v>0</v>
          </cell>
          <cell r="FB228">
            <v>0</v>
          </cell>
          <cell r="FC228">
            <v>0</v>
          </cell>
          <cell r="FD228">
            <v>0</v>
          </cell>
          <cell r="FE228">
            <v>0</v>
          </cell>
          <cell r="FF228" t="str">
            <v/>
          </cell>
          <cell r="FH228">
            <v>0</v>
          </cell>
          <cell r="FI228">
            <v>0</v>
          </cell>
          <cell r="FJ228">
            <v>0</v>
          </cell>
          <cell r="FK228">
            <v>0</v>
          </cell>
          <cell r="FL228">
            <v>0</v>
          </cell>
          <cell r="FM228">
            <v>0</v>
          </cell>
          <cell r="FN228">
            <v>0</v>
          </cell>
          <cell r="FO228">
            <v>0</v>
          </cell>
          <cell r="FR228">
            <v>0</v>
          </cell>
          <cell r="FS228">
            <v>0</v>
          </cell>
          <cell r="FT228">
            <v>0</v>
          </cell>
          <cell r="FU228">
            <v>0</v>
          </cell>
          <cell r="FV228">
            <v>0</v>
          </cell>
          <cell r="FW228">
            <v>0</v>
          </cell>
          <cell r="FX228">
            <v>0</v>
          </cell>
          <cell r="FY228">
            <v>0</v>
          </cell>
          <cell r="GB228">
            <v>0</v>
          </cell>
          <cell r="GC228">
            <v>0</v>
          </cell>
          <cell r="GD228">
            <v>0</v>
          </cell>
          <cell r="GE228">
            <v>0</v>
          </cell>
          <cell r="GF228">
            <v>0</v>
          </cell>
          <cell r="GG228">
            <v>0</v>
          </cell>
          <cell r="GH228">
            <v>0</v>
          </cell>
          <cell r="GI228">
            <v>0</v>
          </cell>
          <cell r="GL228">
            <v>0</v>
          </cell>
          <cell r="GM228">
            <v>0</v>
          </cell>
          <cell r="GN228">
            <v>0</v>
          </cell>
          <cell r="GO228">
            <v>0</v>
          </cell>
          <cell r="GP228">
            <v>0</v>
          </cell>
          <cell r="GQ228">
            <v>0</v>
          </cell>
          <cell r="GR228">
            <v>0</v>
          </cell>
          <cell r="GS228">
            <v>0</v>
          </cell>
          <cell r="GU228" t="str">
            <v xml:space="preserve">Muffins À La Myrtille </v>
          </cell>
        </row>
        <row r="229">
          <cell r="E229" t="str">
            <v xml:space="preserve">Muffins Chocolat Et Beurre De Cacahuètes </v>
          </cell>
          <cell r="F229" t="str">
            <v>Ajoutez tous les ingrédients dans un bol et mélangez le tout.
Enfournez le tout +/- min. à 200 degrés.</v>
          </cell>
          <cell r="H229">
            <v>496.5</v>
          </cell>
          <cell r="I229">
            <v>24.725000000000001</v>
          </cell>
          <cell r="J229">
            <v>20.580000000000002</v>
          </cell>
          <cell r="K229">
            <v>12.95</v>
          </cell>
          <cell r="L229" t="str">
            <v>Farine D'Amandes</v>
          </cell>
          <cell r="M229">
            <v>45</v>
          </cell>
          <cell r="N229">
            <v>168.75</v>
          </cell>
          <cell r="O229">
            <v>3.15</v>
          </cell>
          <cell r="P229">
            <v>0</v>
          </cell>
          <cell r="Q229">
            <v>0</v>
          </cell>
          <cell r="R229">
            <v>375</v>
          </cell>
          <cell r="S229">
            <v>7</v>
          </cell>
          <cell r="T229">
            <v>0</v>
          </cell>
          <cell r="U229">
            <v>0</v>
          </cell>
          <cell r="V229" t="str">
            <v>Beurre De Cacahuète</v>
          </cell>
          <cell r="W229">
            <v>25</v>
          </cell>
          <cell r="X229">
            <v>153.75</v>
          </cell>
          <cell r="Y229">
            <v>7.25</v>
          </cell>
          <cell r="Z229">
            <v>12.25</v>
          </cell>
          <cell r="AA229">
            <v>3</v>
          </cell>
          <cell r="AB229">
            <v>615</v>
          </cell>
          <cell r="AC229">
            <v>29</v>
          </cell>
          <cell r="AD229">
            <v>49</v>
          </cell>
          <cell r="AE229">
            <v>12</v>
          </cell>
          <cell r="AF229" t="str">
            <v>Lait Protéiné</v>
          </cell>
          <cell r="AG229">
            <v>80</v>
          </cell>
          <cell r="AH229">
            <v>31.2</v>
          </cell>
          <cell r="AI229">
            <v>5.6</v>
          </cell>
          <cell r="AJ229">
            <v>0.08</v>
          </cell>
          <cell r="AK229">
            <v>2</v>
          </cell>
          <cell r="AL229">
            <v>39</v>
          </cell>
          <cell r="AM229">
            <v>7</v>
          </cell>
          <cell r="AN229">
            <v>0.1</v>
          </cell>
          <cell r="AO229">
            <v>2.5</v>
          </cell>
          <cell r="AP229" t="str">
            <v>Œuf</v>
          </cell>
          <cell r="AQ229">
            <v>50</v>
          </cell>
          <cell r="AR229">
            <v>71</v>
          </cell>
          <cell r="AS229">
            <v>5.95</v>
          </cell>
          <cell r="AT229">
            <v>5.15</v>
          </cell>
          <cell r="AU229">
            <v>0.15</v>
          </cell>
          <cell r="AV229">
            <v>142</v>
          </cell>
          <cell r="AW229">
            <v>11.9</v>
          </cell>
          <cell r="AX229">
            <v>10.3</v>
          </cell>
          <cell r="AY229">
            <v>0.3</v>
          </cell>
          <cell r="AZ229" t="str">
            <v>Levure</v>
          </cell>
          <cell r="BA229">
            <v>5</v>
          </cell>
          <cell r="BB229">
            <v>19.8</v>
          </cell>
          <cell r="BC229">
            <v>2.1749999999999998</v>
          </cell>
          <cell r="BD229">
            <v>0.3</v>
          </cell>
          <cell r="BE229">
            <v>2.1</v>
          </cell>
          <cell r="BF229">
            <v>396</v>
          </cell>
          <cell r="BG229">
            <v>43.5</v>
          </cell>
          <cell r="BH229">
            <v>6</v>
          </cell>
          <cell r="BI229">
            <v>42</v>
          </cell>
          <cell r="BJ229" t="str">
            <v>Sel</v>
          </cell>
          <cell r="BK229">
            <v>1</v>
          </cell>
          <cell r="BL229">
            <v>0</v>
          </cell>
          <cell r="BM229">
            <v>0</v>
          </cell>
          <cell r="BN229">
            <v>0</v>
          </cell>
          <cell r="BO229">
            <v>0</v>
          </cell>
          <cell r="BP229">
            <v>0</v>
          </cell>
          <cell r="BQ229">
            <v>0</v>
          </cell>
          <cell r="BR229">
            <v>0</v>
          </cell>
          <cell r="BS229">
            <v>0</v>
          </cell>
          <cell r="BT229" t="str">
            <v>Cube De Chocolat</v>
          </cell>
          <cell r="BU229">
            <v>10</v>
          </cell>
          <cell r="BV229">
            <v>52</v>
          </cell>
          <cell r="BW229">
            <v>0.6</v>
          </cell>
          <cell r="BX229">
            <v>2.8</v>
          </cell>
          <cell r="BY229">
            <v>5.7</v>
          </cell>
          <cell r="BZ229">
            <v>520</v>
          </cell>
          <cell r="CA229">
            <v>6</v>
          </cell>
          <cell r="CB229">
            <v>28</v>
          </cell>
          <cell r="CC229">
            <v>57</v>
          </cell>
          <cell r="CD229" t="str">
            <v/>
          </cell>
          <cell r="CF229">
            <v>0</v>
          </cell>
          <cell r="CG229">
            <v>0</v>
          </cell>
          <cell r="CH229">
            <v>0</v>
          </cell>
          <cell r="CI229">
            <v>0</v>
          </cell>
          <cell r="CJ229">
            <v>0</v>
          </cell>
          <cell r="CK229">
            <v>0</v>
          </cell>
          <cell r="CL229">
            <v>0</v>
          </cell>
          <cell r="CM229">
            <v>0</v>
          </cell>
          <cell r="CN229" t="str">
            <v/>
          </cell>
          <cell r="CP229">
            <v>0</v>
          </cell>
          <cell r="CQ229">
            <v>0</v>
          </cell>
          <cell r="CR229">
            <v>0</v>
          </cell>
          <cell r="CS229">
            <v>0</v>
          </cell>
          <cell r="CT229">
            <v>0</v>
          </cell>
          <cell r="CU229">
            <v>0</v>
          </cell>
          <cell r="CV229">
            <v>0</v>
          </cell>
          <cell r="CW229">
            <v>0</v>
          </cell>
          <cell r="CX229" t="str">
            <v/>
          </cell>
          <cell r="CZ229">
            <v>0</v>
          </cell>
          <cell r="DA229">
            <v>0</v>
          </cell>
          <cell r="DB229">
            <v>0</v>
          </cell>
          <cell r="DC229">
            <v>0</v>
          </cell>
          <cell r="DD229">
            <v>0</v>
          </cell>
          <cell r="DE229">
            <v>0</v>
          </cell>
          <cell r="DF229">
            <v>0</v>
          </cell>
          <cell r="DG229">
            <v>0</v>
          </cell>
          <cell r="DH229" t="str">
            <v/>
          </cell>
          <cell r="DJ229">
            <v>0</v>
          </cell>
          <cell r="DK229">
            <v>0</v>
          </cell>
          <cell r="DL229">
            <v>0</v>
          </cell>
          <cell r="DM229">
            <v>0</v>
          </cell>
          <cell r="DN229">
            <v>0</v>
          </cell>
          <cell r="DO229">
            <v>0</v>
          </cell>
          <cell r="DP229">
            <v>0</v>
          </cell>
          <cell r="DQ229">
            <v>0</v>
          </cell>
          <cell r="DR229" t="str">
            <v/>
          </cell>
          <cell r="DT229">
            <v>0</v>
          </cell>
          <cell r="DU229">
            <v>0</v>
          </cell>
          <cell r="DV229">
            <v>0</v>
          </cell>
          <cell r="DW229">
            <v>0</v>
          </cell>
          <cell r="DX229">
            <v>0</v>
          </cell>
          <cell r="DY229">
            <v>0</v>
          </cell>
          <cell r="DZ229">
            <v>0</v>
          </cell>
          <cell r="EA229">
            <v>0</v>
          </cell>
          <cell r="EB229" t="str">
            <v/>
          </cell>
          <cell r="ED229">
            <v>0</v>
          </cell>
          <cell r="EE229">
            <v>0</v>
          </cell>
          <cell r="EF229">
            <v>0</v>
          </cell>
          <cell r="EG229">
            <v>0</v>
          </cell>
          <cell r="EH229">
            <v>0</v>
          </cell>
          <cell r="EI229">
            <v>0</v>
          </cell>
          <cell r="EJ229">
            <v>0</v>
          </cell>
          <cell r="EK229">
            <v>0</v>
          </cell>
          <cell r="EL229" t="str">
            <v/>
          </cell>
          <cell r="EN229">
            <v>0</v>
          </cell>
          <cell r="EO229">
            <v>0</v>
          </cell>
          <cell r="EP229">
            <v>0</v>
          </cell>
          <cell r="EQ229">
            <v>0</v>
          </cell>
          <cell r="ER229">
            <v>0</v>
          </cell>
          <cell r="ES229">
            <v>0</v>
          </cell>
          <cell r="ET229">
            <v>0</v>
          </cell>
          <cell r="EU229">
            <v>0</v>
          </cell>
          <cell r="EV229" t="str">
            <v/>
          </cell>
          <cell r="EX229">
            <v>0</v>
          </cell>
          <cell r="EY229">
            <v>0</v>
          </cell>
          <cell r="EZ229">
            <v>0</v>
          </cell>
          <cell r="FA229">
            <v>0</v>
          </cell>
          <cell r="FB229">
            <v>0</v>
          </cell>
          <cell r="FC229">
            <v>0</v>
          </cell>
          <cell r="FD229">
            <v>0</v>
          </cell>
          <cell r="FE229">
            <v>0</v>
          </cell>
          <cell r="FF229" t="str">
            <v/>
          </cell>
          <cell r="FH229">
            <v>0</v>
          </cell>
          <cell r="FI229">
            <v>0</v>
          </cell>
          <cell r="FJ229">
            <v>0</v>
          </cell>
          <cell r="FK229">
            <v>0</v>
          </cell>
          <cell r="FL229">
            <v>0</v>
          </cell>
          <cell r="FM229">
            <v>0</v>
          </cell>
          <cell r="FN229">
            <v>0</v>
          </cell>
          <cell r="FO229">
            <v>0</v>
          </cell>
          <cell r="FR229">
            <v>0</v>
          </cell>
          <cell r="FS229">
            <v>0</v>
          </cell>
          <cell r="FT229">
            <v>0</v>
          </cell>
          <cell r="FU229">
            <v>0</v>
          </cell>
          <cell r="FV229">
            <v>0</v>
          </cell>
          <cell r="FW229">
            <v>0</v>
          </cell>
          <cell r="FX229">
            <v>0</v>
          </cell>
          <cell r="FY229">
            <v>0</v>
          </cell>
          <cell r="GB229">
            <v>0</v>
          </cell>
          <cell r="GC229">
            <v>0</v>
          </cell>
          <cell r="GD229">
            <v>0</v>
          </cell>
          <cell r="GE229">
            <v>0</v>
          </cell>
          <cell r="GF229">
            <v>0</v>
          </cell>
          <cell r="GG229">
            <v>0</v>
          </cell>
          <cell r="GH229">
            <v>0</v>
          </cell>
          <cell r="GI229">
            <v>0</v>
          </cell>
          <cell r="GL229">
            <v>0</v>
          </cell>
          <cell r="GM229">
            <v>0</v>
          </cell>
          <cell r="GN229">
            <v>0</v>
          </cell>
          <cell r="GO229">
            <v>0</v>
          </cell>
          <cell r="GP229">
            <v>0</v>
          </cell>
          <cell r="GQ229">
            <v>0</v>
          </cell>
          <cell r="GR229">
            <v>0</v>
          </cell>
          <cell r="GS229">
            <v>0</v>
          </cell>
          <cell r="GU229" t="str">
            <v xml:space="preserve">Muffins Chocolat Et Beurre De Cacahuètes </v>
          </cell>
        </row>
        <row r="230">
          <cell r="E230" t="str">
            <v xml:space="preserve">Muffins Épinards &amp; Feta </v>
          </cell>
          <cell r="F230" t="str">
            <v xml:space="preserve">Préchauffez votre four à 160°C.
Dans une grande poêle, cuisez les épinards à feu moyen jusqu'à ce qu'ils réduisent.
Pendant ce temps, mélangez les œufs, la feta, le sel et le poivre dans un bol.
Ajoutez les épinards.
Versez le mélange œufs/épinards dans les puits d'un moule à muffins et enfournez pendant environ 30 minutes.
</v>
          </cell>
          <cell r="H230">
            <v>416.3</v>
          </cell>
          <cell r="I230">
            <v>34.799999999999997</v>
          </cell>
          <cell r="J230">
            <v>27.729999999999997</v>
          </cell>
          <cell r="K230">
            <v>3.35</v>
          </cell>
          <cell r="L230" t="str">
            <v>Épinards Frais</v>
          </cell>
          <cell r="M230">
            <v>250</v>
          </cell>
          <cell r="N230">
            <v>57.5</v>
          </cell>
          <cell r="O230">
            <v>6.75</v>
          </cell>
          <cell r="P230">
            <v>1</v>
          </cell>
          <cell r="Q230">
            <v>2</v>
          </cell>
          <cell r="R230">
            <v>23</v>
          </cell>
          <cell r="S230">
            <v>2.7</v>
          </cell>
          <cell r="T230">
            <v>0.4</v>
          </cell>
          <cell r="U230">
            <v>0.8</v>
          </cell>
          <cell r="V230" t="str">
            <v>Œuf</v>
          </cell>
          <cell r="W230">
            <v>150</v>
          </cell>
          <cell r="X230">
            <v>213</v>
          </cell>
          <cell r="Y230">
            <v>17.850000000000001</v>
          </cell>
          <cell r="Z230">
            <v>15.45</v>
          </cell>
          <cell r="AA230">
            <v>0.45</v>
          </cell>
          <cell r="AB230">
            <v>142</v>
          </cell>
          <cell r="AC230">
            <v>11.9</v>
          </cell>
          <cell r="AD230">
            <v>10.3</v>
          </cell>
          <cell r="AE230">
            <v>0.3</v>
          </cell>
          <cell r="AF230" t="str">
            <v>Feta</v>
          </cell>
          <cell r="AG230">
            <v>60</v>
          </cell>
          <cell r="AH230">
            <v>145.80000000000001</v>
          </cell>
          <cell r="AI230">
            <v>10.199999999999999</v>
          </cell>
          <cell r="AJ230">
            <v>11.28</v>
          </cell>
          <cell r="AK230">
            <v>0.9</v>
          </cell>
          <cell r="AL230">
            <v>243</v>
          </cell>
          <cell r="AM230">
            <v>17</v>
          </cell>
          <cell r="AN230">
            <v>18.8</v>
          </cell>
          <cell r="AO230">
            <v>1.5</v>
          </cell>
          <cell r="AP230" t="str">
            <v>Sel &amp; Poivre</v>
          </cell>
          <cell r="AR230">
            <v>0</v>
          </cell>
          <cell r="AS230">
            <v>0</v>
          </cell>
          <cell r="AT230">
            <v>0</v>
          </cell>
          <cell r="AU230">
            <v>0</v>
          </cell>
          <cell r="AV230">
            <v>0</v>
          </cell>
          <cell r="AW230">
            <v>0</v>
          </cell>
          <cell r="AX230">
            <v>0</v>
          </cell>
          <cell r="AY230">
            <v>0</v>
          </cell>
          <cell r="AZ230" t="str">
            <v/>
          </cell>
          <cell r="BB230">
            <v>0</v>
          </cell>
          <cell r="BC230">
            <v>0</v>
          </cell>
          <cell r="BD230">
            <v>0</v>
          </cell>
          <cell r="BE230">
            <v>0</v>
          </cell>
          <cell r="BF230">
            <v>0</v>
          </cell>
          <cell r="BG230">
            <v>0</v>
          </cell>
          <cell r="BH230">
            <v>0</v>
          </cell>
          <cell r="BI230">
            <v>0</v>
          </cell>
          <cell r="BJ230" t="str">
            <v/>
          </cell>
          <cell r="BL230">
            <v>0</v>
          </cell>
          <cell r="BM230">
            <v>0</v>
          </cell>
          <cell r="BN230">
            <v>0</v>
          </cell>
          <cell r="BO230">
            <v>0</v>
          </cell>
          <cell r="BP230">
            <v>0</v>
          </cell>
          <cell r="BQ230">
            <v>0</v>
          </cell>
          <cell r="BR230">
            <v>0</v>
          </cell>
          <cell r="BS230">
            <v>0</v>
          </cell>
          <cell r="BT230" t="str">
            <v/>
          </cell>
          <cell r="BV230">
            <v>0</v>
          </cell>
          <cell r="BW230">
            <v>0</v>
          </cell>
          <cell r="BX230">
            <v>0</v>
          </cell>
          <cell r="BY230">
            <v>0</v>
          </cell>
          <cell r="BZ230">
            <v>0</v>
          </cell>
          <cell r="CA230">
            <v>0</v>
          </cell>
          <cell r="CB230">
            <v>0</v>
          </cell>
          <cell r="CC230">
            <v>0</v>
          </cell>
          <cell r="CD230" t="str">
            <v/>
          </cell>
          <cell r="CF230">
            <v>0</v>
          </cell>
          <cell r="CG230">
            <v>0</v>
          </cell>
          <cell r="CH230">
            <v>0</v>
          </cell>
          <cell r="CI230">
            <v>0</v>
          </cell>
          <cell r="CJ230">
            <v>0</v>
          </cell>
          <cell r="CK230">
            <v>0</v>
          </cell>
          <cell r="CL230">
            <v>0</v>
          </cell>
          <cell r="CM230">
            <v>0</v>
          </cell>
          <cell r="CN230" t="str">
            <v/>
          </cell>
          <cell r="CP230">
            <v>0</v>
          </cell>
          <cell r="CQ230">
            <v>0</v>
          </cell>
          <cell r="CR230">
            <v>0</v>
          </cell>
          <cell r="CS230">
            <v>0</v>
          </cell>
          <cell r="CT230">
            <v>0</v>
          </cell>
          <cell r="CU230">
            <v>0</v>
          </cell>
          <cell r="CV230">
            <v>0</v>
          </cell>
          <cell r="CW230">
            <v>0</v>
          </cell>
          <cell r="CX230" t="str">
            <v/>
          </cell>
          <cell r="CZ230">
            <v>0</v>
          </cell>
          <cell r="DA230">
            <v>0</v>
          </cell>
          <cell r="DB230">
            <v>0</v>
          </cell>
          <cell r="DC230">
            <v>0</v>
          </cell>
          <cell r="DD230">
            <v>0</v>
          </cell>
          <cell r="DE230">
            <v>0</v>
          </cell>
          <cell r="DF230">
            <v>0</v>
          </cell>
          <cell r="DG230">
            <v>0</v>
          </cell>
          <cell r="DH230" t="str">
            <v/>
          </cell>
          <cell r="DJ230">
            <v>0</v>
          </cell>
          <cell r="DK230">
            <v>0</v>
          </cell>
          <cell r="DL230">
            <v>0</v>
          </cell>
          <cell r="DM230">
            <v>0</v>
          </cell>
          <cell r="DN230">
            <v>0</v>
          </cell>
          <cell r="DO230">
            <v>0</v>
          </cell>
          <cell r="DP230">
            <v>0</v>
          </cell>
          <cell r="DQ230">
            <v>0</v>
          </cell>
          <cell r="DR230" t="str">
            <v/>
          </cell>
          <cell r="DT230">
            <v>0</v>
          </cell>
          <cell r="DU230">
            <v>0</v>
          </cell>
          <cell r="DV230">
            <v>0</v>
          </cell>
          <cell r="DW230">
            <v>0</v>
          </cell>
          <cell r="DX230">
            <v>0</v>
          </cell>
          <cell r="DY230">
            <v>0</v>
          </cell>
          <cell r="DZ230">
            <v>0</v>
          </cell>
          <cell r="EA230">
            <v>0</v>
          </cell>
          <cell r="EB230" t="str">
            <v/>
          </cell>
          <cell r="ED230">
            <v>0</v>
          </cell>
          <cell r="EE230">
            <v>0</v>
          </cell>
          <cell r="EF230">
            <v>0</v>
          </cell>
          <cell r="EG230">
            <v>0</v>
          </cell>
          <cell r="EH230">
            <v>0</v>
          </cell>
          <cell r="EI230">
            <v>0</v>
          </cell>
          <cell r="EJ230">
            <v>0</v>
          </cell>
          <cell r="EK230">
            <v>0</v>
          </cell>
          <cell r="EL230" t="str">
            <v/>
          </cell>
          <cell r="EN230">
            <v>0</v>
          </cell>
          <cell r="EO230">
            <v>0</v>
          </cell>
          <cell r="EP230">
            <v>0</v>
          </cell>
          <cell r="EQ230">
            <v>0</v>
          </cell>
          <cell r="ER230">
            <v>0</v>
          </cell>
          <cell r="ES230">
            <v>0</v>
          </cell>
          <cell r="ET230">
            <v>0</v>
          </cell>
          <cell r="EU230">
            <v>0</v>
          </cell>
          <cell r="EV230" t="str">
            <v/>
          </cell>
          <cell r="EX230">
            <v>0</v>
          </cell>
          <cell r="EY230">
            <v>0</v>
          </cell>
          <cell r="EZ230">
            <v>0</v>
          </cell>
          <cell r="FA230">
            <v>0</v>
          </cell>
          <cell r="FB230">
            <v>0</v>
          </cell>
          <cell r="FC230">
            <v>0</v>
          </cell>
          <cell r="FD230">
            <v>0</v>
          </cell>
          <cell r="FE230">
            <v>0</v>
          </cell>
          <cell r="FF230" t="str">
            <v/>
          </cell>
          <cell r="FH230">
            <v>0</v>
          </cell>
          <cell r="FI230">
            <v>0</v>
          </cell>
          <cell r="FJ230">
            <v>0</v>
          </cell>
          <cell r="FK230">
            <v>0</v>
          </cell>
          <cell r="FL230">
            <v>0</v>
          </cell>
          <cell r="FM230">
            <v>0</v>
          </cell>
          <cell r="FN230">
            <v>0</v>
          </cell>
          <cell r="FO230">
            <v>0</v>
          </cell>
          <cell r="FR230">
            <v>0</v>
          </cell>
          <cell r="FS230">
            <v>0</v>
          </cell>
          <cell r="FT230">
            <v>0</v>
          </cell>
          <cell r="FU230">
            <v>0</v>
          </cell>
          <cell r="FV230">
            <v>0</v>
          </cell>
          <cell r="FW230">
            <v>0</v>
          </cell>
          <cell r="FX230">
            <v>0</v>
          </cell>
          <cell r="FY230">
            <v>0</v>
          </cell>
          <cell r="GB230">
            <v>0</v>
          </cell>
          <cell r="GC230">
            <v>0</v>
          </cell>
          <cell r="GD230">
            <v>0</v>
          </cell>
          <cell r="GE230">
            <v>0</v>
          </cell>
          <cell r="GF230">
            <v>0</v>
          </cell>
          <cell r="GG230">
            <v>0</v>
          </cell>
          <cell r="GH230">
            <v>0</v>
          </cell>
          <cell r="GI230">
            <v>0</v>
          </cell>
          <cell r="GL230">
            <v>0</v>
          </cell>
          <cell r="GM230">
            <v>0</v>
          </cell>
          <cell r="GN230">
            <v>0</v>
          </cell>
          <cell r="GO230">
            <v>0</v>
          </cell>
          <cell r="GP230">
            <v>0</v>
          </cell>
          <cell r="GQ230">
            <v>0</v>
          </cell>
          <cell r="GR230">
            <v>0</v>
          </cell>
          <cell r="GS230">
            <v>0</v>
          </cell>
          <cell r="GU230" t="str">
            <v xml:space="preserve">Muffins Épinards &amp; Feta </v>
          </cell>
        </row>
        <row r="231">
          <cell r="E231" t="str">
            <v xml:space="preserve">Muffins Framboise Et Banane </v>
          </cell>
          <cell r="F231" t="str">
            <v>Mélangez tous les aliments ensemble.
Versez le mélange dans des moules à muffins.
Enfournez le tout une quinzaine de minutes à 180°, jusqu’à ce que les muffins soient bien fermes.
Laissez les refroidir.</v>
          </cell>
          <cell r="H231">
            <v>403.1</v>
          </cell>
          <cell r="I231">
            <v>39.550000000000004</v>
          </cell>
          <cell r="J231">
            <v>12.450000000000001</v>
          </cell>
          <cell r="K231">
            <v>29.4</v>
          </cell>
          <cell r="L231" t="str">
            <v xml:space="preserve">Flocons D’Avoine </v>
          </cell>
          <cell r="M231">
            <v>20</v>
          </cell>
          <cell r="N231">
            <v>74.400000000000006</v>
          </cell>
          <cell r="O231">
            <v>2.7</v>
          </cell>
          <cell r="P231">
            <v>1.5</v>
          </cell>
          <cell r="Q231">
            <v>11.5</v>
          </cell>
          <cell r="R231">
            <v>372</v>
          </cell>
          <cell r="S231">
            <v>13.5</v>
          </cell>
          <cell r="T231">
            <v>7.5</v>
          </cell>
          <cell r="U231">
            <v>57.5</v>
          </cell>
          <cell r="V231" t="str">
            <v>Œuf</v>
          </cell>
          <cell r="W231">
            <v>100</v>
          </cell>
          <cell r="X231">
            <v>142</v>
          </cell>
          <cell r="Y231">
            <v>11.9</v>
          </cell>
          <cell r="Z231">
            <v>10.3</v>
          </cell>
          <cell r="AA231">
            <v>0.3</v>
          </cell>
          <cell r="AB231">
            <v>142</v>
          </cell>
          <cell r="AC231">
            <v>11.9</v>
          </cell>
          <cell r="AD231">
            <v>10.3</v>
          </cell>
          <cell r="AE231">
            <v>0.3</v>
          </cell>
          <cell r="AF231" t="str">
            <v>Blanc D'Œuf</v>
          </cell>
          <cell r="AG231">
            <v>120</v>
          </cell>
          <cell r="AH231">
            <v>91.2</v>
          </cell>
          <cell r="AI231">
            <v>19.8</v>
          </cell>
          <cell r="AJ231">
            <v>0.12</v>
          </cell>
          <cell r="AK231">
            <v>1.92</v>
          </cell>
          <cell r="AL231">
            <v>76</v>
          </cell>
          <cell r="AM231">
            <v>16.5</v>
          </cell>
          <cell r="AN231">
            <v>0.1</v>
          </cell>
          <cell r="AO231">
            <v>1.6</v>
          </cell>
          <cell r="AP231" t="str">
            <v>Séré Maigre</v>
          </cell>
          <cell r="AQ231">
            <v>40</v>
          </cell>
          <cell r="AR231">
            <v>22</v>
          </cell>
          <cell r="AS231">
            <v>4</v>
          </cell>
          <cell r="AT231">
            <v>0.08</v>
          </cell>
          <cell r="AU231">
            <v>1.68</v>
          </cell>
          <cell r="AV231">
            <v>55</v>
          </cell>
          <cell r="AW231">
            <v>10</v>
          </cell>
          <cell r="AX231">
            <v>0.2</v>
          </cell>
          <cell r="AY231">
            <v>4.2</v>
          </cell>
          <cell r="AZ231" t="str">
            <v>Banane</v>
          </cell>
          <cell r="BA231">
            <v>50</v>
          </cell>
          <cell r="BB231">
            <v>47.5</v>
          </cell>
          <cell r="BC231">
            <v>0.55000000000000004</v>
          </cell>
          <cell r="BD231">
            <v>0.15</v>
          </cell>
          <cell r="BE231">
            <v>10.5</v>
          </cell>
          <cell r="BF231">
            <v>95</v>
          </cell>
          <cell r="BG231">
            <v>1.1000000000000001</v>
          </cell>
          <cell r="BH231">
            <v>0.3</v>
          </cell>
          <cell r="BI231">
            <v>21</v>
          </cell>
          <cell r="BJ231" t="str">
            <v>Framboise</v>
          </cell>
          <cell r="BK231">
            <v>50</v>
          </cell>
          <cell r="BL231">
            <v>26</v>
          </cell>
          <cell r="BM231">
            <v>0.6</v>
          </cell>
          <cell r="BN231">
            <v>0.3</v>
          </cell>
          <cell r="BO231">
            <v>3.5</v>
          </cell>
          <cell r="BP231">
            <v>52</v>
          </cell>
          <cell r="BQ231">
            <v>1.2</v>
          </cell>
          <cell r="BR231">
            <v>0.6</v>
          </cell>
          <cell r="BS231">
            <v>7</v>
          </cell>
          <cell r="BT231" t="str">
            <v/>
          </cell>
          <cell r="BV231">
            <v>0</v>
          </cell>
          <cell r="BW231">
            <v>0</v>
          </cell>
          <cell r="BX231">
            <v>0</v>
          </cell>
          <cell r="BY231">
            <v>0</v>
          </cell>
          <cell r="BZ231">
            <v>0</v>
          </cell>
          <cell r="CA231">
            <v>0</v>
          </cell>
          <cell r="CB231">
            <v>0</v>
          </cell>
          <cell r="CC231">
            <v>0</v>
          </cell>
          <cell r="CD231" t="str">
            <v/>
          </cell>
          <cell r="CF231">
            <v>0</v>
          </cell>
          <cell r="CG231">
            <v>0</v>
          </cell>
          <cell r="CH231">
            <v>0</v>
          </cell>
          <cell r="CI231">
            <v>0</v>
          </cell>
          <cell r="CJ231">
            <v>0</v>
          </cell>
          <cell r="CK231">
            <v>0</v>
          </cell>
          <cell r="CL231">
            <v>0</v>
          </cell>
          <cell r="CM231">
            <v>0</v>
          </cell>
          <cell r="CN231" t="str">
            <v/>
          </cell>
          <cell r="CP231">
            <v>0</v>
          </cell>
          <cell r="CQ231">
            <v>0</v>
          </cell>
          <cell r="CR231">
            <v>0</v>
          </cell>
          <cell r="CS231">
            <v>0</v>
          </cell>
          <cell r="CT231">
            <v>0</v>
          </cell>
          <cell r="CU231">
            <v>0</v>
          </cell>
          <cell r="CV231">
            <v>0</v>
          </cell>
          <cell r="CW231">
            <v>0</v>
          </cell>
          <cell r="CX231" t="str">
            <v/>
          </cell>
          <cell r="CZ231">
            <v>0</v>
          </cell>
          <cell r="DA231">
            <v>0</v>
          </cell>
          <cell r="DB231">
            <v>0</v>
          </cell>
          <cell r="DC231">
            <v>0</v>
          </cell>
          <cell r="DD231">
            <v>0</v>
          </cell>
          <cell r="DE231">
            <v>0</v>
          </cell>
          <cell r="DF231">
            <v>0</v>
          </cell>
          <cell r="DG231">
            <v>0</v>
          </cell>
          <cell r="DH231" t="str">
            <v/>
          </cell>
          <cell r="DJ231">
            <v>0</v>
          </cell>
          <cell r="DK231">
            <v>0</v>
          </cell>
          <cell r="DL231">
            <v>0</v>
          </cell>
          <cell r="DM231">
            <v>0</v>
          </cell>
          <cell r="DN231">
            <v>0</v>
          </cell>
          <cell r="DO231">
            <v>0</v>
          </cell>
          <cell r="DP231">
            <v>0</v>
          </cell>
          <cell r="DQ231">
            <v>0</v>
          </cell>
          <cell r="DR231" t="str">
            <v/>
          </cell>
          <cell r="DT231">
            <v>0</v>
          </cell>
          <cell r="DU231">
            <v>0</v>
          </cell>
          <cell r="DV231">
            <v>0</v>
          </cell>
          <cell r="DW231">
            <v>0</v>
          </cell>
          <cell r="DX231">
            <v>0</v>
          </cell>
          <cell r="DY231">
            <v>0</v>
          </cell>
          <cell r="DZ231">
            <v>0</v>
          </cell>
          <cell r="EA231">
            <v>0</v>
          </cell>
          <cell r="EB231" t="str">
            <v/>
          </cell>
          <cell r="ED231">
            <v>0</v>
          </cell>
          <cell r="EE231">
            <v>0</v>
          </cell>
          <cell r="EF231">
            <v>0</v>
          </cell>
          <cell r="EG231">
            <v>0</v>
          </cell>
          <cell r="EH231">
            <v>0</v>
          </cell>
          <cell r="EI231">
            <v>0</v>
          </cell>
          <cell r="EJ231">
            <v>0</v>
          </cell>
          <cell r="EK231">
            <v>0</v>
          </cell>
          <cell r="EL231" t="str">
            <v/>
          </cell>
          <cell r="EN231">
            <v>0</v>
          </cell>
          <cell r="EO231">
            <v>0</v>
          </cell>
          <cell r="EP231">
            <v>0</v>
          </cell>
          <cell r="EQ231">
            <v>0</v>
          </cell>
          <cell r="ER231">
            <v>0</v>
          </cell>
          <cell r="ES231">
            <v>0</v>
          </cell>
          <cell r="ET231">
            <v>0</v>
          </cell>
          <cell r="EU231">
            <v>0</v>
          </cell>
          <cell r="EV231" t="str">
            <v/>
          </cell>
          <cell r="EX231">
            <v>0</v>
          </cell>
          <cell r="EY231">
            <v>0</v>
          </cell>
          <cell r="EZ231">
            <v>0</v>
          </cell>
          <cell r="FA231">
            <v>0</v>
          </cell>
          <cell r="FB231">
            <v>0</v>
          </cell>
          <cell r="FC231">
            <v>0</v>
          </cell>
          <cell r="FD231">
            <v>0</v>
          </cell>
          <cell r="FE231">
            <v>0</v>
          </cell>
          <cell r="FF231" t="str">
            <v/>
          </cell>
          <cell r="FH231">
            <v>0</v>
          </cell>
          <cell r="FI231">
            <v>0</v>
          </cell>
          <cell r="FJ231">
            <v>0</v>
          </cell>
          <cell r="FK231">
            <v>0</v>
          </cell>
          <cell r="FL231">
            <v>0</v>
          </cell>
          <cell r="FM231">
            <v>0</v>
          </cell>
          <cell r="FN231">
            <v>0</v>
          </cell>
          <cell r="FO231">
            <v>0</v>
          </cell>
          <cell r="FR231">
            <v>0</v>
          </cell>
          <cell r="FS231">
            <v>0</v>
          </cell>
          <cell r="FT231">
            <v>0</v>
          </cell>
          <cell r="FU231">
            <v>0</v>
          </cell>
          <cell r="FV231">
            <v>0</v>
          </cell>
          <cell r="FW231">
            <v>0</v>
          </cell>
          <cell r="FX231">
            <v>0</v>
          </cell>
          <cell r="FY231">
            <v>0</v>
          </cell>
          <cell r="GB231">
            <v>0</v>
          </cell>
          <cell r="GC231">
            <v>0</v>
          </cell>
          <cell r="GD231">
            <v>0</v>
          </cell>
          <cell r="GE231">
            <v>0</v>
          </cell>
          <cell r="GF231">
            <v>0</v>
          </cell>
          <cell r="GG231">
            <v>0</v>
          </cell>
          <cell r="GH231">
            <v>0</v>
          </cell>
          <cell r="GI231">
            <v>0</v>
          </cell>
          <cell r="GL231">
            <v>0</v>
          </cell>
          <cell r="GM231">
            <v>0</v>
          </cell>
          <cell r="GN231">
            <v>0</v>
          </cell>
          <cell r="GO231">
            <v>0</v>
          </cell>
          <cell r="GP231">
            <v>0</v>
          </cell>
          <cell r="GQ231">
            <v>0</v>
          </cell>
          <cell r="GR231">
            <v>0</v>
          </cell>
          <cell r="GS231">
            <v>0</v>
          </cell>
          <cell r="GU231" t="str">
            <v xml:space="preserve">Muffins Framboise Et Banane </v>
          </cell>
        </row>
        <row r="232">
          <cell r="E232" t="str">
            <v>Muffins Invisibles Aux Pommes</v>
          </cell>
          <cell r="F232" t="str">
            <v>Dans un saladier, battre l’œuf et ajoutez-y le lait, puis la farine et la levure.
Ajoutez les lamelles de pommes et mélangez le tout au fur et à mesure.
Versez le tout dans des moules à muffins en silicone en tassant bien.
Enfournez le tout une trentaine de minutes à 175°.</v>
          </cell>
          <cell r="H232">
            <v>225.6</v>
          </cell>
          <cell r="I232">
            <v>13.637500000000001</v>
          </cell>
          <cell r="J232">
            <v>6.25</v>
          </cell>
          <cell r="K232">
            <v>27.150000000000002</v>
          </cell>
          <cell r="L232" t="str">
            <v>Pomme</v>
          </cell>
          <cell r="M232">
            <v>100</v>
          </cell>
          <cell r="N232">
            <v>55</v>
          </cell>
          <cell r="O232">
            <v>0.3</v>
          </cell>
          <cell r="P232">
            <v>0.3</v>
          </cell>
          <cell r="Q232">
            <v>11.7</v>
          </cell>
          <cell r="R232">
            <v>55</v>
          </cell>
          <cell r="S232">
            <v>0.3</v>
          </cell>
          <cell r="T232">
            <v>0.3</v>
          </cell>
          <cell r="U232">
            <v>11.7</v>
          </cell>
          <cell r="V232" t="str">
            <v>Œuf</v>
          </cell>
          <cell r="W232">
            <v>50</v>
          </cell>
          <cell r="X232">
            <v>71</v>
          </cell>
          <cell r="Y232">
            <v>5.95</v>
          </cell>
          <cell r="Z232">
            <v>5.15</v>
          </cell>
          <cell r="AA232">
            <v>0.15</v>
          </cell>
          <cell r="AB232">
            <v>142</v>
          </cell>
          <cell r="AC232">
            <v>11.9</v>
          </cell>
          <cell r="AD232">
            <v>10.3</v>
          </cell>
          <cell r="AE232">
            <v>0.3</v>
          </cell>
          <cell r="AF232" t="str">
            <v>Farine Complète</v>
          </cell>
          <cell r="AG232">
            <v>20</v>
          </cell>
          <cell r="AH232">
            <v>70.2</v>
          </cell>
          <cell r="AI232">
            <v>2.8</v>
          </cell>
          <cell r="AJ232">
            <v>0.6</v>
          </cell>
          <cell r="AK232">
            <v>13</v>
          </cell>
          <cell r="AL232">
            <v>351</v>
          </cell>
          <cell r="AM232">
            <v>14</v>
          </cell>
          <cell r="AN232">
            <v>3</v>
          </cell>
          <cell r="AO232">
            <v>65</v>
          </cell>
          <cell r="AP232" t="str">
            <v>Lait Protéiné</v>
          </cell>
          <cell r="AQ232">
            <v>50</v>
          </cell>
          <cell r="AR232">
            <v>19.5</v>
          </cell>
          <cell r="AS232">
            <v>3.5</v>
          </cell>
          <cell r="AT232">
            <v>0.05</v>
          </cell>
          <cell r="AU232">
            <v>1.25</v>
          </cell>
          <cell r="AV232">
            <v>39</v>
          </cell>
          <cell r="AW232">
            <v>7</v>
          </cell>
          <cell r="AX232">
            <v>0.1</v>
          </cell>
          <cell r="AY232">
            <v>2.5</v>
          </cell>
          <cell r="AZ232" t="str">
            <v>Levure</v>
          </cell>
          <cell r="BA232">
            <v>2.5</v>
          </cell>
          <cell r="BB232">
            <v>9.9</v>
          </cell>
          <cell r="BC232">
            <v>1.0874999999999999</v>
          </cell>
          <cell r="BD232">
            <v>0.15</v>
          </cell>
          <cell r="BE232">
            <v>1.05</v>
          </cell>
          <cell r="BF232">
            <v>396</v>
          </cell>
          <cell r="BG232">
            <v>43.5</v>
          </cell>
          <cell r="BH232">
            <v>6</v>
          </cell>
          <cell r="BI232">
            <v>42</v>
          </cell>
          <cell r="BJ232" t="str">
            <v>Arômes Sans Calorie À La Vanille Quelques Gouttes</v>
          </cell>
          <cell r="BL232">
            <v>0</v>
          </cell>
          <cell r="BM232">
            <v>0</v>
          </cell>
          <cell r="BN232">
            <v>0</v>
          </cell>
          <cell r="BO232">
            <v>0</v>
          </cell>
          <cell r="BP232">
            <v>0</v>
          </cell>
          <cell r="BQ232">
            <v>0</v>
          </cell>
          <cell r="BR232">
            <v>0</v>
          </cell>
          <cell r="BS232">
            <v>0</v>
          </cell>
          <cell r="BT232" t="str">
            <v/>
          </cell>
          <cell r="BV232">
            <v>0</v>
          </cell>
          <cell r="BW232">
            <v>0</v>
          </cell>
          <cell r="BX232">
            <v>0</v>
          </cell>
          <cell r="BY232">
            <v>0</v>
          </cell>
          <cell r="BZ232">
            <v>0</v>
          </cell>
          <cell r="CA232">
            <v>0</v>
          </cell>
          <cell r="CB232">
            <v>0</v>
          </cell>
          <cell r="CC232">
            <v>0</v>
          </cell>
          <cell r="CD232" t="str">
            <v/>
          </cell>
          <cell r="CF232">
            <v>0</v>
          </cell>
          <cell r="CG232">
            <v>0</v>
          </cell>
          <cell r="CH232">
            <v>0</v>
          </cell>
          <cell r="CI232">
            <v>0</v>
          </cell>
          <cell r="CJ232">
            <v>0</v>
          </cell>
          <cell r="CK232">
            <v>0</v>
          </cell>
          <cell r="CL232">
            <v>0</v>
          </cell>
          <cell r="CM232">
            <v>0</v>
          </cell>
          <cell r="CN232" t="str">
            <v/>
          </cell>
          <cell r="CP232">
            <v>0</v>
          </cell>
          <cell r="CQ232">
            <v>0</v>
          </cell>
          <cell r="CR232">
            <v>0</v>
          </cell>
          <cell r="CS232">
            <v>0</v>
          </cell>
          <cell r="CT232">
            <v>0</v>
          </cell>
          <cell r="CU232">
            <v>0</v>
          </cell>
          <cell r="CV232">
            <v>0</v>
          </cell>
          <cell r="CW232">
            <v>0</v>
          </cell>
          <cell r="CX232" t="str">
            <v/>
          </cell>
          <cell r="CZ232">
            <v>0</v>
          </cell>
          <cell r="DA232">
            <v>0</v>
          </cell>
          <cell r="DB232">
            <v>0</v>
          </cell>
          <cell r="DC232">
            <v>0</v>
          </cell>
          <cell r="DD232">
            <v>0</v>
          </cell>
          <cell r="DE232">
            <v>0</v>
          </cell>
          <cell r="DF232">
            <v>0</v>
          </cell>
          <cell r="DG232">
            <v>0</v>
          </cell>
          <cell r="DH232" t="str">
            <v/>
          </cell>
          <cell r="DJ232">
            <v>0</v>
          </cell>
          <cell r="DK232">
            <v>0</v>
          </cell>
          <cell r="DL232">
            <v>0</v>
          </cell>
          <cell r="DM232">
            <v>0</v>
          </cell>
          <cell r="DN232">
            <v>0</v>
          </cell>
          <cell r="DO232">
            <v>0</v>
          </cell>
          <cell r="DP232">
            <v>0</v>
          </cell>
          <cell r="DQ232">
            <v>0</v>
          </cell>
          <cell r="DR232" t="str">
            <v/>
          </cell>
          <cell r="DT232">
            <v>0</v>
          </cell>
          <cell r="DU232">
            <v>0</v>
          </cell>
          <cell r="DV232">
            <v>0</v>
          </cell>
          <cell r="DW232">
            <v>0</v>
          </cell>
          <cell r="DX232">
            <v>0</v>
          </cell>
          <cell r="DY232">
            <v>0</v>
          </cell>
          <cell r="DZ232">
            <v>0</v>
          </cell>
          <cell r="EA232">
            <v>0</v>
          </cell>
          <cell r="EB232" t="str">
            <v/>
          </cell>
          <cell r="ED232">
            <v>0</v>
          </cell>
          <cell r="EE232">
            <v>0</v>
          </cell>
          <cell r="EF232">
            <v>0</v>
          </cell>
          <cell r="EG232">
            <v>0</v>
          </cell>
          <cell r="EH232">
            <v>0</v>
          </cell>
          <cell r="EI232">
            <v>0</v>
          </cell>
          <cell r="EJ232">
            <v>0</v>
          </cell>
          <cell r="EK232">
            <v>0</v>
          </cell>
          <cell r="EL232" t="str">
            <v/>
          </cell>
          <cell r="EN232">
            <v>0</v>
          </cell>
          <cell r="EO232">
            <v>0</v>
          </cell>
          <cell r="EP232">
            <v>0</v>
          </cell>
          <cell r="EQ232">
            <v>0</v>
          </cell>
          <cell r="ER232">
            <v>0</v>
          </cell>
          <cell r="ES232">
            <v>0</v>
          </cell>
          <cell r="ET232">
            <v>0</v>
          </cell>
          <cell r="EU232">
            <v>0</v>
          </cell>
          <cell r="EV232" t="str">
            <v/>
          </cell>
          <cell r="EX232">
            <v>0</v>
          </cell>
          <cell r="EY232">
            <v>0</v>
          </cell>
          <cell r="EZ232">
            <v>0</v>
          </cell>
          <cell r="FA232">
            <v>0</v>
          </cell>
          <cell r="FB232">
            <v>0</v>
          </cell>
          <cell r="FC232">
            <v>0</v>
          </cell>
          <cell r="FD232">
            <v>0</v>
          </cell>
          <cell r="FE232">
            <v>0</v>
          </cell>
          <cell r="FF232" t="str">
            <v/>
          </cell>
          <cell r="FH232">
            <v>0</v>
          </cell>
          <cell r="FI232">
            <v>0</v>
          </cell>
          <cell r="FJ232">
            <v>0</v>
          </cell>
          <cell r="FK232">
            <v>0</v>
          </cell>
          <cell r="FL232">
            <v>0</v>
          </cell>
          <cell r="FM232">
            <v>0</v>
          </cell>
          <cell r="FN232">
            <v>0</v>
          </cell>
          <cell r="FO232">
            <v>0</v>
          </cell>
          <cell r="FR232">
            <v>0</v>
          </cell>
          <cell r="FS232">
            <v>0</v>
          </cell>
          <cell r="FT232">
            <v>0</v>
          </cell>
          <cell r="FU232">
            <v>0</v>
          </cell>
          <cell r="FV232">
            <v>0</v>
          </cell>
          <cell r="FW232">
            <v>0</v>
          </cell>
          <cell r="FX232">
            <v>0</v>
          </cell>
          <cell r="FY232">
            <v>0</v>
          </cell>
          <cell r="GB232">
            <v>0</v>
          </cell>
          <cell r="GC232">
            <v>0</v>
          </cell>
          <cell r="GD232">
            <v>0</v>
          </cell>
          <cell r="GE232">
            <v>0</v>
          </cell>
          <cell r="GF232">
            <v>0</v>
          </cell>
          <cell r="GG232">
            <v>0</v>
          </cell>
          <cell r="GH232">
            <v>0</v>
          </cell>
          <cell r="GI232">
            <v>0</v>
          </cell>
          <cell r="GL232">
            <v>0</v>
          </cell>
          <cell r="GM232">
            <v>0</v>
          </cell>
          <cell r="GN232">
            <v>0</v>
          </cell>
          <cell r="GO232">
            <v>0</v>
          </cell>
          <cell r="GP232">
            <v>0</v>
          </cell>
          <cell r="GQ232">
            <v>0</v>
          </cell>
          <cell r="GR232">
            <v>0</v>
          </cell>
          <cell r="GS232">
            <v>0</v>
          </cell>
          <cell r="GU232" t="str">
            <v>Muffins Invisibles Aux Pommes</v>
          </cell>
        </row>
        <row r="233">
          <cell r="E233" t="str">
            <v>Muffins Myrtilles</v>
          </cell>
          <cell r="F233" t="str">
            <v>Préchauffer le four à 200°C. Laver et sécher les myrtilles et en garder 6 pour la garniture.
Fouetter la margarine et le sucre. Ajouter l'œuf, le yaourt et une pincée de sel. 
Dans un autre bol, mélanger la farine, les flocons d'avoine et la levure. Mélanger ensuite les deux préparation rapidement et grossièrement. Ajouter les myrtilles.
Répartir la pâte dans le moule et glisser au four pour 25 à 30 minutes de cuisson. Sortir le muffins et le laisser refroidir sur une grille.
Dans un petit bol, mélanger le sucre glace et le jus de citron. Verser un peu de glaçage sur chaque muffin et garnir d'une myrtille.</v>
          </cell>
          <cell r="H233">
            <v>459.7000000000001</v>
          </cell>
          <cell r="I233">
            <v>15.615</v>
          </cell>
          <cell r="J233">
            <v>25.530000000000005</v>
          </cell>
          <cell r="K233">
            <v>39.764999999999993</v>
          </cell>
          <cell r="L233" t="str">
            <v>Farine Complète</v>
          </cell>
          <cell r="M233">
            <v>20</v>
          </cell>
          <cell r="N233">
            <v>70.2</v>
          </cell>
          <cell r="O233">
            <v>2.8</v>
          </cell>
          <cell r="P233">
            <v>0.6</v>
          </cell>
          <cell r="Q233">
            <v>13</v>
          </cell>
          <cell r="R233">
            <v>351</v>
          </cell>
          <cell r="S233">
            <v>14</v>
          </cell>
          <cell r="T233">
            <v>3</v>
          </cell>
          <cell r="U233">
            <v>65</v>
          </cell>
          <cell r="V233" t="str">
            <v>Amande</v>
          </cell>
          <cell r="W233">
            <v>15</v>
          </cell>
          <cell r="X233">
            <v>86.4</v>
          </cell>
          <cell r="Y233">
            <v>3.18</v>
          </cell>
          <cell r="Z233">
            <v>7.4850000000000003</v>
          </cell>
          <cell r="AA233">
            <v>0.6</v>
          </cell>
          <cell r="AB233">
            <v>576</v>
          </cell>
          <cell r="AC233">
            <v>21.2</v>
          </cell>
          <cell r="AD233">
            <v>49.9</v>
          </cell>
          <cell r="AE233">
            <v>4</v>
          </cell>
          <cell r="AF233" t="str">
            <v>Levure</v>
          </cell>
          <cell r="AG233">
            <v>5</v>
          </cell>
          <cell r="AH233">
            <v>19.8</v>
          </cell>
          <cell r="AI233">
            <v>2.1749999999999998</v>
          </cell>
          <cell r="AJ233">
            <v>0.3</v>
          </cell>
          <cell r="AK233">
            <v>2.1</v>
          </cell>
          <cell r="AL233">
            <v>396</v>
          </cell>
          <cell r="AM233">
            <v>43.5</v>
          </cell>
          <cell r="AN233">
            <v>6</v>
          </cell>
          <cell r="AO233">
            <v>42</v>
          </cell>
          <cell r="AP233" t="str">
            <v>Margarine</v>
          </cell>
          <cell r="AQ233">
            <v>10</v>
          </cell>
          <cell r="AR233">
            <v>72.400000000000006</v>
          </cell>
          <cell r="AS233">
            <v>0.05</v>
          </cell>
          <cell r="AT233">
            <v>8</v>
          </cell>
          <cell r="AU233">
            <v>0.05</v>
          </cell>
          <cell r="AV233">
            <v>724</v>
          </cell>
          <cell r="AW233">
            <v>0.5</v>
          </cell>
          <cell r="AX233">
            <v>80</v>
          </cell>
          <cell r="AY233">
            <v>0.5</v>
          </cell>
          <cell r="AZ233" t="str">
            <v>Sucre Roux</v>
          </cell>
          <cell r="BA233">
            <v>5</v>
          </cell>
          <cell r="BB233">
            <v>19.5</v>
          </cell>
          <cell r="BC233">
            <v>0</v>
          </cell>
          <cell r="BD233">
            <v>0</v>
          </cell>
          <cell r="BE233">
            <v>4.88</v>
          </cell>
          <cell r="BF233">
            <v>390</v>
          </cell>
          <cell r="BG233">
            <v>0</v>
          </cell>
          <cell r="BH233">
            <v>0</v>
          </cell>
          <cell r="BI233">
            <v>97.6</v>
          </cell>
          <cell r="BJ233" t="str">
            <v>Sucre Roux</v>
          </cell>
          <cell r="BK233">
            <v>5</v>
          </cell>
          <cell r="BL233">
            <v>19.5</v>
          </cell>
          <cell r="BM233">
            <v>0</v>
          </cell>
          <cell r="BN233">
            <v>0</v>
          </cell>
          <cell r="BO233">
            <v>4.88</v>
          </cell>
          <cell r="BP233">
            <v>390</v>
          </cell>
          <cell r="BQ233">
            <v>0</v>
          </cell>
          <cell r="BR233">
            <v>0</v>
          </cell>
          <cell r="BS233">
            <v>97.6</v>
          </cell>
          <cell r="BT233" t="str">
            <v>Œuf</v>
          </cell>
          <cell r="BU233">
            <v>50</v>
          </cell>
          <cell r="BV233">
            <v>71</v>
          </cell>
          <cell r="BW233">
            <v>5.95</v>
          </cell>
          <cell r="BX233">
            <v>5.15</v>
          </cell>
          <cell r="BY233">
            <v>0.15</v>
          </cell>
          <cell r="BZ233">
            <v>142</v>
          </cell>
          <cell r="CA233">
            <v>11.9</v>
          </cell>
          <cell r="CB233">
            <v>10.3</v>
          </cell>
          <cell r="CC233">
            <v>0.3</v>
          </cell>
          <cell r="CD233" t="str">
            <v>Yogourt Nature</v>
          </cell>
          <cell r="CE233">
            <v>20</v>
          </cell>
          <cell r="CF233">
            <v>14.3</v>
          </cell>
          <cell r="CG233">
            <v>0.8</v>
          </cell>
          <cell r="CH233">
            <v>0.7</v>
          </cell>
          <cell r="CI233">
            <v>1.2</v>
          </cell>
          <cell r="CJ233">
            <v>71.5</v>
          </cell>
          <cell r="CK233">
            <v>4</v>
          </cell>
          <cell r="CL233">
            <v>3.5</v>
          </cell>
          <cell r="CM233">
            <v>6</v>
          </cell>
          <cell r="CN233" t="str">
            <v>Myrtille</v>
          </cell>
          <cell r="CO233">
            <v>20</v>
          </cell>
          <cell r="CP233">
            <v>11.6</v>
          </cell>
          <cell r="CQ233">
            <v>0.12</v>
          </cell>
          <cell r="CR233">
            <v>0.1</v>
          </cell>
          <cell r="CS233">
            <v>2.2599999999999998</v>
          </cell>
          <cell r="CT233">
            <v>58</v>
          </cell>
          <cell r="CU233">
            <v>0.6</v>
          </cell>
          <cell r="CV233">
            <v>0.5</v>
          </cell>
          <cell r="CW233">
            <v>11.3</v>
          </cell>
          <cell r="CX233" t="str">
            <v>Chocolat Noir</v>
          </cell>
          <cell r="CY233">
            <v>10</v>
          </cell>
          <cell r="CZ233">
            <v>53.5</v>
          </cell>
          <cell r="DA233">
            <v>0.52</v>
          </cell>
          <cell r="DB233">
            <v>3.18</v>
          </cell>
          <cell r="DC233">
            <v>5.34</v>
          </cell>
          <cell r="DD233">
            <v>535</v>
          </cell>
          <cell r="DE233">
            <v>5.2</v>
          </cell>
          <cell r="DF233">
            <v>31.8</v>
          </cell>
          <cell r="DG233">
            <v>53.4</v>
          </cell>
          <cell r="DH233" t="str">
            <v>Sucre Glace</v>
          </cell>
          <cell r="DI233">
            <v>5</v>
          </cell>
          <cell r="DJ233">
            <v>20</v>
          </cell>
          <cell r="DK233">
            <v>0</v>
          </cell>
          <cell r="DL233">
            <v>0</v>
          </cell>
          <cell r="DM233">
            <v>5</v>
          </cell>
          <cell r="DN233">
            <v>400</v>
          </cell>
          <cell r="DO233">
            <v>0</v>
          </cell>
          <cell r="DP233">
            <v>0</v>
          </cell>
          <cell r="DQ233">
            <v>100</v>
          </cell>
          <cell r="DR233" t="str">
            <v>Sel</v>
          </cell>
          <cell r="DT233">
            <v>0</v>
          </cell>
          <cell r="DU233">
            <v>0</v>
          </cell>
          <cell r="DV233">
            <v>0</v>
          </cell>
          <cell r="DW233">
            <v>0</v>
          </cell>
          <cell r="DX233">
            <v>0</v>
          </cell>
          <cell r="DY233">
            <v>0</v>
          </cell>
          <cell r="DZ233">
            <v>0</v>
          </cell>
          <cell r="EA233">
            <v>0</v>
          </cell>
          <cell r="EB233" t="str">
            <v>Jus De Citron</v>
          </cell>
          <cell r="EC233">
            <v>5</v>
          </cell>
          <cell r="ED233">
            <v>1.5</v>
          </cell>
          <cell r="EE233">
            <v>0.02</v>
          </cell>
          <cell r="EF233">
            <v>1.4999999999999999E-2</v>
          </cell>
          <cell r="EG233">
            <v>0.30499999999999999</v>
          </cell>
          <cell r="EH233">
            <v>30</v>
          </cell>
          <cell r="EI233">
            <v>0.4</v>
          </cell>
          <cell r="EJ233">
            <v>0.3</v>
          </cell>
          <cell r="EK233">
            <v>6.1</v>
          </cell>
          <cell r="EL233" t="str">
            <v/>
          </cell>
          <cell r="EN233">
            <v>0</v>
          </cell>
          <cell r="EO233">
            <v>0</v>
          </cell>
          <cell r="EP233">
            <v>0</v>
          </cell>
          <cell r="EQ233">
            <v>0</v>
          </cell>
          <cell r="ER233">
            <v>0</v>
          </cell>
          <cell r="ES233">
            <v>0</v>
          </cell>
          <cell r="ET233">
            <v>0</v>
          </cell>
          <cell r="EU233">
            <v>0</v>
          </cell>
          <cell r="EV233" t="str">
            <v/>
          </cell>
          <cell r="EX233">
            <v>0</v>
          </cell>
          <cell r="EY233">
            <v>0</v>
          </cell>
          <cell r="EZ233">
            <v>0</v>
          </cell>
          <cell r="FA233">
            <v>0</v>
          </cell>
          <cell r="FB233">
            <v>0</v>
          </cell>
          <cell r="FC233">
            <v>0</v>
          </cell>
          <cell r="FD233">
            <v>0</v>
          </cell>
          <cell r="FE233">
            <v>0</v>
          </cell>
          <cell r="FF233" t="str">
            <v/>
          </cell>
          <cell r="FH233">
            <v>0</v>
          </cell>
          <cell r="FI233">
            <v>0</v>
          </cell>
          <cell r="FJ233">
            <v>0</v>
          </cell>
          <cell r="FK233">
            <v>0</v>
          </cell>
          <cell r="FL233">
            <v>0</v>
          </cell>
          <cell r="FM233">
            <v>0</v>
          </cell>
          <cell r="FN233">
            <v>0</v>
          </cell>
          <cell r="FO233">
            <v>0</v>
          </cell>
          <cell r="FR233">
            <v>0</v>
          </cell>
          <cell r="FS233">
            <v>0</v>
          </cell>
          <cell r="FT233">
            <v>0</v>
          </cell>
          <cell r="FU233">
            <v>0</v>
          </cell>
          <cell r="FV233">
            <v>0</v>
          </cell>
          <cell r="FW233">
            <v>0</v>
          </cell>
          <cell r="FX233">
            <v>0</v>
          </cell>
          <cell r="FY233">
            <v>0</v>
          </cell>
          <cell r="GB233">
            <v>0</v>
          </cell>
          <cell r="GC233">
            <v>0</v>
          </cell>
          <cell r="GD233">
            <v>0</v>
          </cell>
          <cell r="GE233">
            <v>0</v>
          </cell>
          <cell r="GF233">
            <v>0</v>
          </cell>
          <cell r="GG233">
            <v>0</v>
          </cell>
          <cell r="GH233">
            <v>0</v>
          </cell>
          <cell r="GI233">
            <v>0</v>
          </cell>
          <cell r="GL233">
            <v>0</v>
          </cell>
          <cell r="GM233">
            <v>0</v>
          </cell>
          <cell r="GN233">
            <v>0</v>
          </cell>
          <cell r="GO233">
            <v>0</v>
          </cell>
          <cell r="GP233">
            <v>0</v>
          </cell>
          <cell r="GQ233">
            <v>0</v>
          </cell>
          <cell r="GR233">
            <v>0</v>
          </cell>
          <cell r="GS233">
            <v>0</v>
          </cell>
          <cell r="GU233" t="str">
            <v>Muffins Myrtilles</v>
          </cell>
        </row>
        <row r="234">
          <cell r="E234" t="str">
            <v>Muffins Protéinés Au Cacao</v>
          </cell>
          <cell r="F234" t="str">
            <v xml:space="preserve">Préchauffez le four à 180°.
Mélangez l’œuf avec la compote, le miel et ajoutez la levure.
Ajoutez les flocons d’avoine mixés au mélange liquide et incorporez progressivement le cacao.
Mélangez bien le tout jusqu’à l’obtention d’une pâte homogène.
Versez la préparation dans des moules à muffins.
Enfournez le tout une vingtaine de minutes.
</v>
          </cell>
          <cell r="H234">
            <v>297.30000000000007</v>
          </cell>
          <cell r="I234">
            <v>16.63</v>
          </cell>
          <cell r="J234">
            <v>10.100000000000001</v>
          </cell>
          <cell r="K234">
            <v>36.44</v>
          </cell>
          <cell r="L234" t="str">
            <v>Son D’Avoine</v>
          </cell>
          <cell r="M234">
            <v>40</v>
          </cell>
          <cell r="N234">
            <v>148.80000000000001</v>
          </cell>
          <cell r="O234">
            <v>6.4</v>
          </cell>
          <cell r="P234">
            <v>3.2</v>
          </cell>
          <cell r="Q234">
            <v>20.399999999999999</v>
          </cell>
          <cell r="R234">
            <v>372</v>
          </cell>
          <cell r="S234">
            <v>16</v>
          </cell>
          <cell r="T234">
            <v>8</v>
          </cell>
          <cell r="U234">
            <v>51</v>
          </cell>
          <cell r="V234" t="str">
            <v>Cacao Maigre</v>
          </cell>
          <cell r="W234">
            <v>10</v>
          </cell>
          <cell r="X234">
            <v>22.8</v>
          </cell>
          <cell r="Y234">
            <v>1.96</v>
          </cell>
          <cell r="Z234">
            <v>1.37</v>
          </cell>
          <cell r="AA234">
            <v>5.79</v>
          </cell>
          <cell r="AB234">
            <v>228</v>
          </cell>
          <cell r="AC234">
            <v>19.600000000000001</v>
          </cell>
          <cell r="AD234">
            <v>13.7</v>
          </cell>
          <cell r="AE234">
            <v>57.9</v>
          </cell>
          <cell r="AF234" t="str">
            <v>Compote De Pomme</v>
          </cell>
          <cell r="AG234">
            <v>40</v>
          </cell>
          <cell r="AH234">
            <v>18.8</v>
          </cell>
          <cell r="AI234">
            <v>0.12</v>
          </cell>
          <cell r="AJ234">
            <v>0.08</v>
          </cell>
          <cell r="AK234">
            <v>4</v>
          </cell>
          <cell r="AL234">
            <v>47</v>
          </cell>
          <cell r="AM234">
            <v>0.3</v>
          </cell>
          <cell r="AN234">
            <v>0.2</v>
          </cell>
          <cell r="AO234">
            <v>10</v>
          </cell>
          <cell r="AP234" t="str">
            <v>Œuf</v>
          </cell>
          <cell r="AQ234">
            <v>50</v>
          </cell>
          <cell r="AR234">
            <v>71</v>
          </cell>
          <cell r="AS234">
            <v>5.95</v>
          </cell>
          <cell r="AT234">
            <v>5.15</v>
          </cell>
          <cell r="AU234">
            <v>0.15</v>
          </cell>
          <cell r="AV234">
            <v>142</v>
          </cell>
          <cell r="AW234">
            <v>11.9</v>
          </cell>
          <cell r="AX234">
            <v>10.3</v>
          </cell>
          <cell r="AY234">
            <v>0.3</v>
          </cell>
          <cell r="AZ234" t="str">
            <v>Miel</v>
          </cell>
          <cell r="BA234">
            <v>5</v>
          </cell>
          <cell r="BB234">
            <v>16.100000000000001</v>
          </cell>
          <cell r="BC234">
            <v>2.5000000000000001E-2</v>
          </cell>
          <cell r="BD234">
            <v>0</v>
          </cell>
          <cell r="BE234">
            <v>4</v>
          </cell>
          <cell r="BF234">
            <v>322</v>
          </cell>
          <cell r="BG234">
            <v>0.5</v>
          </cell>
          <cell r="BH234">
            <v>0</v>
          </cell>
          <cell r="BI234">
            <v>80</v>
          </cell>
          <cell r="BJ234" t="str">
            <v>Levure</v>
          </cell>
          <cell r="BK234">
            <v>5</v>
          </cell>
          <cell r="BL234">
            <v>19.8</v>
          </cell>
          <cell r="BM234">
            <v>2.1749999999999998</v>
          </cell>
          <cell r="BN234">
            <v>0.3</v>
          </cell>
          <cell r="BO234">
            <v>2.1</v>
          </cell>
          <cell r="BP234">
            <v>396</v>
          </cell>
          <cell r="BQ234">
            <v>43.5</v>
          </cell>
          <cell r="BR234">
            <v>6</v>
          </cell>
          <cell r="BS234">
            <v>42</v>
          </cell>
          <cell r="BT234" t="str">
            <v/>
          </cell>
          <cell r="BV234">
            <v>0</v>
          </cell>
          <cell r="BW234">
            <v>0</v>
          </cell>
          <cell r="BX234">
            <v>0</v>
          </cell>
          <cell r="BY234">
            <v>0</v>
          </cell>
          <cell r="BZ234">
            <v>0</v>
          </cell>
          <cell r="CA234">
            <v>0</v>
          </cell>
          <cell r="CB234">
            <v>0</v>
          </cell>
          <cell r="CC234">
            <v>0</v>
          </cell>
          <cell r="CD234" t="str">
            <v/>
          </cell>
          <cell r="CF234">
            <v>0</v>
          </cell>
          <cell r="CG234">
            <v>0</v>
          </cell>
          <cell r="CH234">
            <v>0</v>
          </cell>
          <cell r="CI234">
            <v>0</v>
          </cell>
          <cell r="CJ234">
            <v>0</v>
          </cell>
          <cell r="CK234">
            <v>0</v>
          </cell>
          <cell r="CL234">
            <v>0</v>
          </cell>
          <cell r="CM234">
            <v>0</v>
          </cell>
          <cell r="CN234" t="str">
            <v/>
          </cell>
          <cell r="CP234">
            <v>0</v>
          </cell>
          <cell r="CQ234">
            <v>0</v>
          </cell>
          <cell r="CR234">
            <v>0</v>
          </cell>
          <cell r="CS234">
            <v>0</v>
          </cell>
          <cell r="CT234">
            <v>0</v>
          </cell>
          <cell r="CU234">
            <v>0</v>
          </cell>
          <cell r="CV234">
            <v>0</v>
          </cell>
          <cell r="CW234">
            <v>0</v>
          </cell>
          <cell r="CX234" t="str">
            <v/>
          </cell>
          <cell r="CZ234">
            <v>0</v>
          </cell>
          <cell r="DA234">
            <v>0</v>
          </cell>
          <cell r="DB234">
            <v>0</v>
          </cell>
          <cell r="DC234">
            <v>0</v>
          </cell>
          <cell r="DD234">
            <v>0</v>
          </cell>
          <cell r="DE234">
            <v>0</v>
          </cell>
          <cell r="DF234">
            <v>0</v>
          </cell>
          <cell r="DG234">
            <v>0</v>
          </cell>
          <cell r="DH234" t="str">
            <v/>
          </cell>
          <cell r="DJ234">
            <v>0</v>
          </cell>
          <cell r="DK234">
            <v>0</v>
          </cell>
          <cell r="DL234">
            <v>0</v>
          </cell>
          <cell r="DM234">
            <v>0</v>
          </cell>
          <cell r="DN234">
            <v>0</v>
          </cell>
          <cell r="DO234">
            <v>0</v>
          </cell>
          <cell r="DP234">
            <v>0</v>
          </cell>
          <cell r="DQ234">
            <v>0</v>
          </cell>
          <cell r="DR234" t="str">
            <v/>
          </cell>
          <cell r="DT234">
            <v>0</v>
          </cell>
          <cell r="DU234">
            <v>0</v>
          </cell>
          <cell r="DV234">
            <v>0</v>
          </cell>
          <cell r="DW234">
            <v>0</v>
          </cell>
          <cell r="DX234">
            <v>0</v>
          </cell>
          <cell r="DY234">
            <v>0</v>
          </cell>
          <cell r="DZ234">
            <v>0</v>
          </cell>
          <cell r="EA234">
            <v>0</v>
          </cell>
          <cell r="EB234" t="str">
            <v/>
          </cell>
          <cell r="ED234">
            <v>0</v>
          </cell>
          <cell r="EE234">
            <v>0</v>
          </cell>
          <cell r="EF234">
            <v>0</v>
          </cell>
          <cell r="EG234">
            <v>0</v>
          </cell>
          <cell r="EH234">
            <v>0</v>
          </cell>
          <cell r="EI234">
            <v>0</v>
          </cell>
          <cell r="EJ234">
            <v>0</v>
          </cell>
          <cell r="EK234">
            <v>0</v>
          </cell>
          <cell r="EL234" t="str">
            <v/>
          </cell>
          <cell r="EN234">
            <v>0</v>
          </cell>
          <cell r="EO234">
            <v>0</v>
          </cell>
          <cell r="EP234">
            <v>0</v>
          </cell>
          <cell r="EQ234">
            <v>0</v>
          </cell>
          <cell r="ER234">
            <v>0</v>
          </cell>
          <cell r="ES234">
            <v>0</v>
          </cell>
          <cell r="ET234">
            <v>0</v>
          </cell>
          <cell r="EU234">
            <v>0</v>
          </cell>
          <cell r="EV234" t="str">
            <v/>
          </cell>
          <cell r="EX234">
            <v>0</v>
          </cell>
          <cell r="EY234">
            <v>0</v>
          </cell>
          <cell r="EZ234">
            <v>0</v>
          </cell>
          <cell r="FA234">
            <v>0</v>
          </cell>
          <cell r="FB234">
            <v>0</v>
          </cell>
          <cell r="FC234">
            <v>0</v>
          </cell>
          <cell r="FD234">
            <v>0</v>
          </cell>
          <cell r="FE234">
            <v>0</v>
          </cell>
          <cell r="FF234" t="str">
            <v/>
          </cell>
          <cell r="FH234">
            <v>0</v>
          </cell>
          <cell r="FI234">
            <v>0</v>
          </cell>
          <cell r="FJ234">
            <v>0</v>
          </cell>
          <cell r="FK234">
            <v>0</v>
          </cell>
          <cell r="FL234">
            <v>0</v>
          </cell>
          <cell r="FM234">
            <v>0</v>
          </cell>
          <cell r="FN234">
            <v>0</v>
          </cell>
          <cell r="FO234">
            <v>0</v>
          </cell>
          <cell r="FR234">
            <v>0</v>
          </cell>
          <cell r="FS234">
            <v>0</v>
          </cell>
          <cell r="FT234">
            <v>0</v>
          </cell>
          <cell r="FU234">
            <v>0</v>
          </cell>
          <cell r="FV234">
            <v>0</v>
          </cell>
          <cell r="FW234">
            <v>0</v>
          </cell>
          <cell r="FX234">
            <v>0</v>
          </cell>
          <cell r="FY234">
            <v>0</v>
          </cell>
          <cell r="GB234">
            <v>0</v>
          </cell>
          <cell r="GC234">
            <v>0</v>
          </cell>
          <cell r="GD234">
            <v>0</v>
          </cell>
          <cell r="GE234">
            <v>0</v>
          </cell>
          <cell r="GF234">
            <v>0</v>
          </cell>
          <cell r="GG234">
            <v>0</v>
          </cell>
          <cell r="GH234">
            <v>0</v>
          </cell>
          <cell r="GI234">
            <v>0</v>
          </cell>
          <cell r="GL234">
            <v>0</v>
          </cell>
          <cell r="GM234">
            <v>0</v>
          </cell>
          <cell r="GN234">
            <v>0</v>
          </cell>
          <cell r="GO234">
            <v>0</v>
          </cell>
          <cell r="GP234">
            <v>0</v>
          </cell>
          <cell r="GQ234">
            <v>0</v>
          </cell>
          <cell r="GR234">
            <v>0</v>
          </cell>
          <cell r="GS234">
            <v>0</v>
          </cell>
          <cell r="GU234" t="str">
            <v>Muffins Protéinés Au Cacao</v>
          </cell>
        </row>
        <row r="235">
          <cell r="E235" t="str">
            <v xml:space="preserve">Mugcake Au Beurre De Cacahuètes </v>
          </cell>
          <cell r="F235" t="str">
            <v>Faites fondre le beurre dans une tasse aux micro-ondes.
Ajoutez-y le beurre de cacahuètes et fouette énergiquement avec une fourchette (la pâte doit être bien lisse et assez liquide).
Ajoutez la poudre d’amandes, la farine de noix de coco et la poudre à lever.
Mélangez le tout pour que ce soit homogène.
Ajoutez l'œuf en dernier et mélange à nouveau.
Faites cuire le tout aux micro-ondes pendant environ 1 minute 30</v>
          </cell>
          <cell r="H235">
            <v>441.55</v>
          </cell>
          <cell r="I235">
            <v>20.725000000000001</v>
          </cell>
          <cell r="J235">
            <v>34.814999999999998</v>
          </cell>
          <cell r="K235">
            <v>7.92</v>
          </cell>
          <cell r="L235" t="str">
            <v>Beurre De Cacahuète</v>
          </cell>
          <cell r="M235">
            <v>25</v>
          </cell>
          <cell r="N235">
            <v>153.75</v>
          </cell>
          <cell r="O235">
            <v>7.25</v>
          </cell>
          <cell r="P235">
            <v>12.25</v>
          </cell>
          <cell r="Q235">
            <v>3</v>
          </cell>
          <cell r="R235">
            <v>615</v>
          </cell>
          <cell r="S235">
            <v>29</v>
          </cell>
          <cell r="T235">
            <v>49</v>
          </cell>
          <cell r="U235">
            <v>12</v>
          </cell>
          <cell r="V235" t="str">
            <v>Amande</v>
          </cell>
          <cell r="W235">
            <v>15</v>
          </cell>
          <cell r="X235">
            <v>86.4</v>
          </cell>
          <cell r="Y235">
            <v>3.18</v>
          </cell>
          <cell r="Z235">
            <v>7.4850000000000003</v>
          </cell>
          <cell r="AA235">
            <v>0.6</v>
          </cell>
          <cell r="AB235">
            <v>576</v>
          </cell>
          <cell r="AC235">
            <v>21.2</v>
          </cell>
          <cell r="AD235">
            <v>49.9</v>
          </cell>
          <cell r="AE235">
            <v>4</v>
          </cell>
          <cell r="AF235" t="str">
            <v>Farine De Coco</v>
          </cell>
          <cell r="AG235">
            <v>10</v>
          </cell>
          <cell r="AH235">
            <v>36</v>
          </cell>
          <cell r="AI235">
            <v>2.1</v>
          </cell>
          <cell r="AJ235">
            <v>1.4</v>
          </cell>
          <cell r="AK235">
            <v>2</v>
          </cell>
          <cell r="AL235">
            <v>360</v>
          </cell>
          <cell r="AM235">
            <v>21</v>
          </cell>
          <cell r="AN235">
            <v>14</v>
          </cell>
          <cell r="AO235">
            <v>20</v>
          </cell>
          <cell r="AP235" t="str">
            <v>Beurre</v>
          </cell>
          <cell r="AQ235">
            <v>10</v>
          </cell>
          <cell r="AR235">
            <v>74.599999999999994</v>
          </cell>
          <cell r="AS235">
            <v>7.0000000000000007E-2</v>
          </cell>
          <cell r="AT235">
            <v>8.23</v>
          </cell>
          <cell r="AU235">
            <v>7.0000000000000007E-2</v>
          </cell>
          <cell r="AV235">
            <v>746</v>
          </cell>
          <cell r="AW235">
            <v>0.7</v>
          </cell>
          <cell r="AX235">
            <v>82.3</v>
          </cell>
          <cell r="AY235">
            <v>0.7</v>
          </cell>
          <cell r="AZ235" t="str">
            <v>Œuf</v>
          </cell>
          <cell r="BA235">
            <v>50</v>
          </cell>
          <cell r="BB235">
            <v>71</v>
          </cell>
          <cell r="BC235">
            <v>5.95</v>
          </cell>
          <cell r="BD235">
            <v>5.15</v>
          </cell>
          <cell r="BE235">
            <v>0.15</v>
          </cell>
          <cell r="BF235">
            <v>142</v>
          </cell>
          <cell r="BG235">
            <v>11.9</v>
          </cell>
          <cell r="BH235">
            <v>10.3</v>
          </cell>
          <cell r="BI235">
            <v>0.3</v>
          </cell>
          <cell r="BJ235" t="str">
            <v>Levure</v>
          </cell>
          <cell r="BK235">
            <v>5</v>
          </cell>
          <cell r="BL235">
            <v>19.8</v>
          </cell>
          <cell r="BM235">
            <v>2.1749999999999998</v>
          </cell>
          <cell r="BN235">
            <v>0.3</v>
          </cell>
          <cell r="BO235">
            <v>2.1</v>
          </cell>
          <cell r="BP235">
            <v>396</v>
          </cell>
          <cell r="BQ235">
            <v>43.5</v>
          </cell>
          <cell r="BR235">
            <v>6</v>
          </cell>
          <cell r="BS235">
            <v>42</v>
          </cell>
          <cell r="BT235" t="str">
            <v/>
          </cell>
          <cell r="BV235">
            <v>0</v>
          </cell>
          <cell r="BW235">
            <v>0</v>
          </cell>
          <cell r="BX235">
            <v>0</v>
          </cell>
          <cell r="BY235">
            <v>0</v>
          </cell>
          <cell r="BZ235">
            <v>0</v>
          </cell>
          <cell r="CA235">
            <v>0</v>
          </cell>
          <cell r="CB235">
            <v>0</v>
          </cell>
          <cell r="CC235">
            <v>0</v>
          </cell>
          <cell r="CD235" t="str">
            <v/>
          </cell>
          <cell r="CF235">
            <v>0</v>
          </cell>
          <cell r="CG235">
            <v>0</v>
          </cell>
          <cell r="CH235">
            <v>0</v>
          </cell>
          <cell r="CI235">
            <v>0</v>
          </cell>
          <cell r="CJ235">
            <v>0</v>
          </cell>
          <cell r="CK235">
            <v>0</v>
          </cell>
          <cell r="CL235">
            <v>0</v>
          </cell>
          <cell r="CM235">
            <v>0</v>
          </cell>
          <cell r="CN235" t="str">
            <v/>
          </cell>
          <cell r="CP235">
            <v>0</v>
          </cell>
          <cell r="CQ235">
            <v>0</v>
          </cell>
          <cell r="CR235">
            <v>0</v>
          </cell>
          <cell r="CS235">
            <v>0</v>
          </cell>
          <cell r="CT235">
            <v>0</v>
          </cell>
          <cell r="CU235">
            <v>0</v>
          </cell>
          <cell r="CV235">
            <v>0</v>
          </cell>
          <cell r="CW235">
            <v>0</v>
          </cell>
          <cell r="CX235" t="str">
            <v/>
          </cell>
          <cell r="CZ235">
            <v>0</v>
          </cell>
          <cell r="DA235">
            <v>0</v>
          </cell>
          <cell r="DB235">
            <v>0</v>
          </cell>
          <cell r="DC235">
            <v>0</v>
          </cell>
          <cell r="DD235">
            <v>0</v>
          </cell>
          <cell r="DE235">
            <v>0</v>
          </cell>
          <cell r="DF235">
            <v>0</v>
          </cell>
          <cell r="DG235">
            <v>0</v>
          </cell>
          <cell r="DH235" t="str">
            <v/>
          </cell>
          <cell r="DJ235">
            <v>0</v>
          </cell>
          <cell r="DK235">
            <v>0</v>
          </cell>
          <cell r="DL235">
            <v>0</v>
          </cell>
          <cell r="DM235">
            <v>0</v>
          </cell>
          <cell r="DN235">
            <v>0</v>
          </cell>
          <cell r="DO235">
            <v>0</v>
          </cell>
          <cell r="DP235">
            <v>0</v>
          </cell>
          <cell r="DQ235">
            <v>0</v>
          </cell>
          <cell r="DR235" t="str">
            <v/>
          </cell>
          <cell r="DT235">
            <v>0</v>
          </cell>
          <cell r="DU235">
            <v>0</v>
          </cell>
          <cell r="DV235">
            <v>0</v>
          </cell>
          <cell r="DW235">
            <v>0</v>
          </cell>
          <cell r="DX235">
            <v>0</v>
          </cell>
          <cell r="DY235">
            <v>0</v>
          </cell>
          <cell r="DZ235">
            <v>0</v>
          </cell>
          <cell r="EA235">
            <v>0</v>
          </cell>
          <cell r="EB235" t="str">
            <v/>
          </cell>
          <cell r="ED235">
            <v>0</v>
          </cell>
          <cell r="EE235">
            <v>0</v>
          </cell>
          <cell r="EF235">
            <v>0</v>
          </cell>
          <cell r="EG235">
            <v>0</v>
          </cell>
          <cell r="EH235">
            <v>0</v>
          </cell>
          <cell r="EI235">
            <v>0</v>
          </cell>
          <cell r="EJ235">
            <v>0</v>
          </cell>
          <cell r="EK235">
            <v>0</v>
          </cell>
          <cell r="EL235" t="str">
            <v/>
          </cell>
          <cell r="EN235">
            <v>0</v>
          </cell>
          <cell r="EO235">
            <v>0</v>
          </cell>
          <cell r="EP235">
            <v>0</v>
          </cell>
          <cell r="EQ235">
            <v>0</v>
          </cell>
          <cell r="ER235">
            <v>0</v>
          </cell>
          <cell r="ES235">
            <v>0</v>
          </cell>
          <cell r="ET235">
            <v>0</v>
          </cell>
          <cell r="EU235">
            <v>0</v>
          </cell>
          <cell r="EV235" t="str">
            <v/>
          </cell>
          <cell r="EX235">
            <v>0</v>
          </cell>
          <cell r="EY235">
            <v>0</v>
          </cell>
          <cell r="EZ235">
            <v>0</v>
          </cell>
          <cell r="FA235">
            <v>0</v>
          </cell>
          <cell r="FB235">
            <v>0</v>
          </cell>
          <cell r="FC235">
            <v>0</v>
          </cell>
          <cell r="FD235">
            <v>0</v>
          </cell>
          <cell r="FE235">
            <v>0</v>
          </cell>
          <cell r="FF235" t="str">
            <v/>
          </cell>
          <cell r="FH235">
            <v>0</v>
          </cell>
          <cell r="FI235">
            <v>0</v>
          </cell>
          <cell r="FJ235">
            <v>0</v>
          </cell>
          <cell r="FK235">
            <v>0</v>
          </cell>
          <cell r="FL235">
            <v>0</v>
          </cell>
          <cell r="FM235">
            <v>0</v>
          </cell>
          <cell r="FN235">
            <v>0</v>
          </cell>
          <cell r="FO235">
            <v>0</v>
          </cell>
          <cell r="FR235">
            <v>0</v>
          </cell>
          <cell r="FS235">
            <v>0</v>
          </cell>
          <cell r="FT235">
            <v>0</v>
          </cell>
          <cell r="FU235">
            <v>0</v>
          </cell>
          <cell r="FV235">
            <v>0</v>
          </cell>
          <cell r="FW235">
            <v>0</v>
          </cell>
          <cell r="FX235">
            <v>0</v>
          </cell>
          <cell r="FY235">
            <v>0</v>
          </cell>
          <cell r="GB235">
            <v>0</v>
          </cell>
          <cell r="GC235">
            <v>0</v>
          </cell>
          <cell r="GD235">
            <v>0</v>
          </cell>
          <cell r="GE235">
            <v>0</v>
          </cell>
          <cell r="GF235">
            <v>0</v>
          </cell>
          <cell r="GG235">
            <v>0</v>
          </cell>
          <cell r="GH235">
            <v>0</v>
          </cell>
          <cell r="GI235">
            <v>0</v>
          </cell>
          <cell r="GL235">
            <v>0</v>
          </cell>
          <cell r="GM235">
            <v>0</v>
          </cell>
          <cell r="GN235">
            <v>0</v>
          </cell>
          <cell r="GO235">
            <v>0</v>
          </cell>
          <cell r="GP235">
            <v>0</v>
          </cell>
          <cell r="GQ235">
            <v>0</v>
          </cell>
          <cell r="GR235">
            <v>0</v>
          </cell>
          <cell r="GS235">
            <v>0</v>
          </cell>
          <cell r="GU235" t="str">
            <v xml:space="preserve">Mugcake Au Beurre De Cacahuètes </v>
          </cell>
        </row>
        <row r="236">
          <cell r="E236" t="str">
            <v xml:space="preserve">Natural Protéine Power Barre </v>
          </cell>
          <cell r="F236" t="str">
            <v>Pas de recettes</v>
          </cell>
          <cell r="H236">
            <v>189.45</v>
          </cell>
          <cell r="I236">
            <v>13.95</v>
          </cell>
          <cell r="J236">
            <v>7.65</v>
          </cell>
          <cell r="K236">
            <v>15.75</v>
          </cell>
          <cell r="L236" t="str">
            <v xml:space="preserve">Natural Protein power barre </v>
          </cell>
          <cell r="M236">
            <v>45</v>
          </cell>
          <cell r="N236">
            <v>189.45</v>
          </cell>
          <cell r="O236">
            <v>13.95</v>
          </cell>
          <cell r="P236">
            <v>7.65</v>
          </cell>
          <cell r="Q236">
            <v>15.75</v>
          </cell>
          <cell r="R236">
            <v>421</v>
          </cell>
          <cell r="S236">
            <v>31</v>
          </cell>
          <cell r="T236">
            <v>17</v>
          </cell>
          <cell r="U236">
            <v>35</v>
          </cell>
          <cell r="V236" t="str">
            <v/>
          </cell>
          <cell r="X236">
            <v>0</v>
          </cell>
          <cell r="Y236">
            <v>0</v>
          </cell>
          <cell r="Z236">
            <v>0</v>
          </cell>
          <cell r="AA236">
            <v>0</v>
          </cell>
          <cell r="AB236">
            <v>0</v>
          </cell>
          <cell r="AC236">
            <v>0</v>
          </cell>
          <cell r="AD236">
            <v>0</v>
          </cell>
          <cell r="AE236">
            <v>0</v>
          </cell>
          <cell r="AF236" t="str">
            <v/>
          </cell>
          <cell r="AH236">
            <v>0</v>
          </cell>
          <cell r="AI236">
            <v>0</v>
          </cell>
          <cell r="AJ236">
            <v>0</v>
          </cell>
          <cell r="AK236">
            <v>0</v>
          </cell>
          <cell r="AL236">
            <v>0</v>
          </cell>
          <cell r="AM236">
            <v>0</v>
          </cell>
          <cell r="AN236">
            <v>0</v>
          </cell>
          <cell r="AO236">
            <v>0</v>
          </cell>
          <cell r="AP236" t="str">
            <v/>
          </cell>
          <cell r="AR236">
            <v>0</v>
          </cell>
          <cell r="AS236">
            <v>0</v>
          </cell>
          <cell r="AT236">
            <v>0</v>
          </cell>
          <cell r="AU236">
            <v>0</v>
          </cell>
          <cell r="AV236">
            <v>0</v>
          </cell>
          <cell r="AW236">
            <v>0</v>
          </cell>
          <cell r="AX236">
            <v>0</v>
          </cell>
          <cell r="AY236">
            <v>0</v>
          </cell>
          <cell r="AZ236" t="str">
            <v/>
          </cell>
          <cell r="BB236">
            <v>0</v>
          </cell>
          <cell r="BC236">
            <v>0</v>
          </cell>
          <cell r="BD236">
            <v>0</v>
          </cell>
          <cell r="BE236">
            <v>0</v>
          </cell>
          <cell r="BF236">
            <v>0</v>
          </cell>
          <cell r="BG236">
            <v>0</v>
          </cell>
          <cell r="BH236">
            <v>0</v>
          </cell>
          <cell r="BI236">
            <v>0</v>
          </cell>
          <cell r="BJ236" t="str">
            <v/>
          </cell>
          <cell r="BL236">
            <v>0</v>
          </cell>
          <cell r="BM236">
            <v>0</v>
          </cell>
          <cell r="BN236">
            <v>0</v>
          </cell>
          <cell r="BO236">
            <v>0</v>
          </cell>
          <cell r="BP236">
            <v>0</v>
          </cell>
          <cell r="BQ236">
            <v>0</v>
          </cell>
          <cell r="BR236">
            <v>0</v>
          </cell>
          <cell r="BS236">
            <v>0</v>
          </cell>
          <cell r="BT236" t="str">
            <v/>
          </cell>
          <cell r="BV236">
            <v>0</v>
          </cell>
          <cell r="BW236">
            <v>0</v>
          </cell>
          <cell r="BX236">
            <v>0</v>
          </cell>
          <cell r="BY236">
            <v>0</v>
          </cell>
          <cell r="BZ236">
            <v>0</v>
          </cell>
          <cell r="CA236">
            <v>0</v>
          </cell>
          <cell r="CB236">
            <v>0</v>
          </cell>
          <cell r="CC236">
            <v>0</v>
          </cell>
          <cell r="CD236" t="str">
            <v/>
          </cell>
          <cell r="CF236">
            <v>0</v>
          </cell>
          <cell r="CG236">
            <v>0</v>
          </cell>
          <cell r="CH236">
            <v>0</v>
          </cell>
          <cell r="CI236">
            <v>0</v>
          </cell>
          <cell r="CJ236">
            <v>0</v>
          </cell>
          <cell r="CK236">
            <v>0</v>
          </cell>
          <cell r="CL236">
            <v>0</v>
          </cell>
          <cell r="CM236">
            <v>0</v>
          </cell>
          <cell r="CN236" t="str">
            <v/>
          </cell>
          <cell r="CP236">
            <v>0</v>
          </cell>
          <cell r="CQ236">
            <v>0</v>
          </cell>
          <cell r="CR236">
            <v>0</v>
          </cell>
          <cell r="CS236">
            <v>0</v>
          </cell>
          <cell r="CT236">
            <v>0</v>
          </cell>
          <cell r="CU236">
            <v>0</v>
          </cell>
          <cell r="CV236">
            <v>0</v>
          </cell>
          <cell r="CW236">
            <v>0</v>
          </cell>
          <cell r="CX236" t="str">
            <v/>
          </cell>
          <cell r="CZ236">
            <v>0</v>
          </cell>
          <cell r="DA236">
            <v>0</v>
          </cell>
          <cell r="DB236">
            <v>0</v>
          </cell>
          <cell r="DC236">
            <v>0</v>
          </cell>
          <cell r="DD236">
            <v>0</v>
          </cell>
          <cell r="DE236">
            <v>0</v>
          </cell>
          <cell r="DF236">
            <v>0</v>
          </cell>
          <cell r="DG236">
            <v>0</v>
          </cell>
          <cell r="DH236" t="str">
            <v/>
          </cell>
          <cell r="DJ236">
            <v>0</v>
          </cell>
          <cell r="DK236">
            <v>0</v>
          </cell>
          <cell r="DL236">
            <v>0</v>
          </cell>
          <cell r="DM236">
            <v>0</v>
          </cell>
          <cell r="DN236">
            <v>0</v>
          </cell>
          <cell r="DO236">
            <v>0</v>
          </cell>
          <cell r="DP236">
            <v>0</v>
          </cell>
          <cell r="DQ236">
            <v>0</v>
          </cell>
          <cell r="DR236" t="str">
            <v/>
          </cell>
          <cell r="DT236">
            <v>0</v>
          </cell>
          <cell r="DU236">
            <v>0</v>
          </cell>
          <cell r="DV236">
            <v>0</v>
          </cell>
          <cell r="DW236">
            <v>0</v>
          </cell>
          <cell r="DX236">
            <v>0</v>
          </cell>
          <cell r="DY236">
            <v>0</v>
          </cell>
          <cell r="DZ236">
            <v>0</v>
          </cell>
          <cell r="EA236">
            <v>0</v>
          </cell>
          <cell r="EB236" t="str">
            <v/>
          </cell>
          <cell r="ED236">
            <v>0</v>
          </cell>
          <cell r="EE236">
            <v>0</v>
          </cell>
          <cell r="EF236">
            <v>0</v>
          </cell>
          <cell r="EG236">
            <v>0</v>
          </cell>
          <cell r="EH236">
            <v>0</v>
          </cell>
          <cell r="EI236">
            <v>0</v>
          </cell>
          <cell r="EJ236">
            <v>0</v>
          </cell>
          <cell r="EK236">
            <v>0</v>
          </cell>
          <cell r="EL236" t="str">
            <v/>
          </cell>
          <cell r="EN236">
            <v>0</v>
          </cell>
          <cell r="EO236">
            <v>0</v>
          </cell>
          <cell r="EP236">
            <v>0</v>
          </cell>
          <cell r="EQ236">
            <v>0</v>
          </cell>
          <cell r="ER236">
            <v>0</v>
          </cell>
          <cell r="ES236">
            <v>0</v>
          </cell>
          <cell r="ET236">
            <v>0</v>
          </cell>
          <cell r="EU236">
            <v>0</v>
          </cell>
          <cell r="EV236" t="str">
            <v/>
          </cell>
          <cell r="EX236">
            <v>0</v>
          </cell>
          <cell r="EY236">
            <v>0</v>
          </cell>
          <cell r="EZ236">
            <v>0</v>
          </cell>
          <cell r="FA236">
            <v>0</v>
          </cell>
          <cell r="FB236">
            <v>0</v>
          </cell>
          <cell r="FC236">
            <v>0</v>
          </cell>
          <cell r="FD236">
            <v>0</v>
          </cell>
          <cell r="FE236">
            <v>0</v>
          </cell>
          <cell r="FF236" t="str">
            <v/>
          </cell>
          <cell r="FH236">
            <v>0</v>
          </cell>
          <cell r="FI236">
            <v>0</v>
          </cell>
          <cell r="FJ236">
            <v>0</v>
          </cell>
          <cell r="FK236">
            <v>0</v>
          </cell>
          <cell r="FL236">
            <v>0</v>
          </cell>
          <cell r="FM236">
            <v>0</v>
          </cell>
          <cell r="FN236">
            <v>0</v>
          </cell>
          <cell r="FO236">
            <v>0</v>
          </cell>
          <cell r="FR236">
            <v>0</v>
          </cell>
          <cell r="FS236">
            <v>0</v>
          </cell>
          <cell r="FT236">
            <v>0</v>
          </cell>
          <cell r="FU236">
            <v>0</v>
          </cell>
          <cell r="FV236">
            <v>0</v>
          </cell>
          <cell r="FW236">
            <v>0</v>
          </cell>
          <cell r="FX236">
            <v>0</v>
          </cell>
          <cell r="FY236">
            <v>0</v>
          </cell>
          <cell r="GB236">
            <v>0</v>
          </cell>
          <cell r="GC236">
            <v>0</v>
          </cell>
          <cell r="GD236">
            <v>0</v>
          </cell>
          <cell r="GE236">
            <v>0</v>
          </cell>
          <cell r="GF236">
            <v>0</v>
          </cell>
          <cell r="GG236">
            <v>0</v>
          </cell>
          <cell r="GH236">
            <v>0</v>
          </cell>
          <cell r="GI236">
            <v>0</v>
          </cell>
          <cell r="GL236">
            <v>0</v>
          </cell>
          <cell r="GM236">
            <v>0</v>
          </cell>
          <cell r="GN236">
            <v>0</v>
          </cell>
          <cell r="GO236">
            <v>0</v>
          </cell>
          <cell r="GP236">
            <v>0</v>
          </cell>
          <cell r="GQ236">
            <v>0</v>
          </cell>
          <cell r="GR236">
            <v>0</v>
          </cell>
          <cell r="GS236">
            <v>0</v>
          </cell>
          <cell r="GT236" t="str">
            <v>C:\\Users\\kenou\\OneDrive\\2019_MNFC_Recettes\\Image\\barrenaturalprotein.png</v>
          </cell>
          <cell r="GU236" t="str">
            <v xml:space="preserve">Natural Protéine Power Barre </v>
          </cell>
        </row>
        <row r="237">
          <cell r="E237" t="str">
            <v xml:space="preserve">Noix De Saint-Jacques Et Riz À La Mangue </v>
          </cell>
          <cell r="F237" t="str">
            <v xml:space="preserve">Faire cuire le riz env. 15 min dans l’eau salée. Ajouter la mangue, poursuivre la cuisson env. 5 min, égoutter, réserver au chaud. 
Bien faire chauffer l’huile dans une poêle antiadhésive. Faire revenir les sucrines env. 5 min, saler, poivrer. 
Ajouter l’eau et la crème à sauce, laisser mijoter env. 1 minute. Retirer, réserver au chaud. 
Bien faire chauffer l’huile dans la même poêle. Saler et poivrer les noix de Saint-Jacques, faire revenir env. 2 min sur chaque face, dresser avec le riz à la manque et les sucrines. </v>
          </cell>
          <cell r="H237">
            <v>461.20000000000005</v>
          </cell>
          <cell r="I237">
            <v>29.815999999999999</v>
          </cell>
          <cell r="J237">
            <v>11.286</v>
          </cell>
          <cell r="K237">
            <v>58.769999999999996</v>
          </cell>
          <cell r="L237" t="str">
            <v>Riz</v>
          </cell>
          <cell r="M237">
            <v>50</v>
          </cell>
          <cell r="N237">
            <v>174</v>
          </cell>
          <cell r="O237">
            <v>3.3</v>
          </cell>
          <cell r="P237">
            <v>0.3</v>
          </cell>
          <cell r="Q237">
            <v>39.15</v>
          </cell>
          <cell r="R237">
            <v>348</v>
          </cell>
          <cell r="S237">
            <v>6.6</v>
          </cell>
          <cell r="T237">
            <v>0.6</v>
          </cell>
          <cell r="U237">
            <v>78.3</v>
          </cell>
          <cell r="V237" t="str">
            <v>Mangue Séchée</v>
          </cell>
          <cell r="W237">
            <v>20</v>
          </cell>
          <cell r="X237">
            <v>62.8</v>
          </cell>
          <cell r="Y237">
            <v>0.29600000000000004</v>
          </cell>
          <cell r="Z237">
            <v>0.15600000000000003</v>
          </cell>
          <cell r="AA237">
            <v>16.2</v>
          </cell>
          <cell r="AB237">
            <v>314</v>
          </cell>
          <cell r="AC237">
            <v>1.48</v>
          </cell>
          <cell r="AD237">
            <v>0.78</v>
          </cell>
          <cell r="AE237">
            <v>81</v>
          </cell>
          <cell r="AF237" t="str">
            <v>Huile D'Olive</v>
          </cell>
          <cell r="AG237">
            <v>10</v>
          </cell>
          <cell r="AH237">
            <v>80.900000000000006</v>
          </cell>
          <cell r="AI237">
            <v>0</v>
          </cell>
          <cell r="AJ237">
            <v>8.99</v>
          </cell>
          <cell r="AK237">
            <v>0</v>
          </cell>
          <cell r="AL237">
            <v>809</v>
          </cell>
          <cell r="AM237">
            <v>0</v>
          </cell>
          <cell r="AN237">
            <v>89.9</v>
          </cell>
          <cell r="AO237">
            <v>0</v>
          </cell>
          <cell r="AP237" t="str">
            <v>Sucrine</v>
          </cell>
          <cell r="AQ237">
            <v>200</v>
          </cell>
          <cell r="AR237">
            <v>32</v>
          </cell>
          <cell r="AS237">
            <v>2</v>
          </cell>
          <cell r="AT237">
            <v>0.4</v>
          </cell>
          <cell r="AU237">
            <v>3.2</v>
          </cell>
          <cell r="AV237">
            <v>16</v>
          </cell>
          <cell r="AW237">
            <v>1</v>
          </cell>
          <cell r="AX237">
            <v>0.2</v>
          </cell>
          <cell r="AY237">
            <v>1.6</v>
          </cell>
          <cell r="AZ237" t="str">
            <v xml:space="preserve">Sel </v>
          </cell>
          <cell r="BB237">
            <v>0</v>
          </cell>
          <cell r="BC237">
            <v>0</v>
          </cell>
          <cell r="BD237">
            <v>0</v>
          </cell>
          <cell r="BE237">
            <v>0</v>
          </cell>
          <cell r="BF237">
            <v>0</v>
          </cell>
          <cell r="BG237">
            <v>0</v>
          </cell>
          <cell r="BH237">
            <v>0</v>
          </cell>
          <cell r="BI237">
            <v>0</v>
          </cell>
          <cell r="BJ237" t="str">
            <v xml:space="preserve">Poivre </v>
          </cell>
          <cell r="BL237">
            <v>0</v>
          </cell>
          <cell r="BM237">
            <v>0</v>
          </cell>
          <cell r="BN237">
            <v>0</v>
          </cell>
          <cell r="BO237">
            <v>0</v>
          </cell>
          <cell r="BP237">
            <v>0</v>
          </cell>
          <cell r="BQ237">
            <v>0</v>
          </cell>
          <cell r="BR237">
            <v>0</v>
          </cell>
          <cell r="BS237">
            <v>0</v>
          </cell>
          <cell r="BT237" t="str">
            <v>Eau</v>
          </cell>
          <cell r="BU237">
            <v>10</v>
          </cell>
          <cell r="BV237">
            <v>0</v>
          </cell>
          <cell r="BW237">
            <v>0</v>
          </cell>
          <cell r="BX237">
            <v>0</v>
          </cell>
          <cell r="BY237">
            <v>0</v>
          </cell>
          <cell r="BZ237">
            <v>0</v>
          </cell>
          <cell r="CA237">
            <v>0</v>
          </cell>
          <cell r="CB237">
            <v>0</v>
          </cell>
          <cell r="CC237">
            <v>0</v>
          </cell>
          <cell r="CD237" t="str">
            <v>Crème Rama 7%</v>
          </cell>
          <cell r="CE237">
            <v>20</v>
          </cell>
          <cell r="CF237">
            <v>17</v>
          </cell>
          <cell r="CG237">
            <v>0.22</v>
          </cell>
          <cell r="CH237">
            <v>1.44</v>
          </cell>
          <cell r="CI237">
            <v>0.22</v>
          </cell>
          <cell r="CJ237">
            <v>85</v>
          </cell>
          <cell r="CK237">
            <v>1.1000000000000001</v>
          </cell>
          <cell r="CL237">
            <v>7.2</v>
          </cell>
          <cell r="CM237">
            <v>1.1000000000000001</v>
          </cell>
          <cell r="CP237">
            <v>0</v>
          </cell>
          <cell r="CQ237">
            <v>0</v>
          </cell>
          <cell r="CR237">
            <v>0</v>
          </cell>
          <cell r="CS237">
            <v>0</v>
          </cell>
          <cell r="CT237">
            <v>0</v>
          </cell>
          <cell r="CU237">
            <v>0</v>
          </cell>
          <cell r="CV237">
            <v>0</v>
          </cell>
          <cell r="CW237">
            <v>0</v>
          </cell>
          <cell r="CX237" t="str">
            <v>Noix De Saint Jacques</v>
          </cell>
          <cell r="CY237">
            <v>150</v>
          </cell>
          <cell r="CZ237">
            <v>94.5</v>
          </cell>
          <cell r="DA237">
            <v>24</v>
          </cell>
          <cell r="DB237">
            <v>0</v>
          </cell>
          <cell r="DC237">
            <v>0</v>
          </cell>
          <cell r="DD237">
            <v>63</v>
          </cell>
          <cell r="DE237">
            <v>16</v>
          </cell>
          <cell r="DF237">
            <v>0</v>
          </cell>
          <cell r="DG237">
            <v>0</v>
          </cell>
          <cell r="DH237" t="str">
            <v xml:space="preserve">Sel </v>
          </cell>
          <cell r="DJ237">
            <v>0</v>
          </cell>
          <cell r="DK237">
            <v>0</v>
          </cell>
          <cell r="DL237">
            <v>0</v>
          </cell>
          <cell r="DM237">
            <v>0</v>
          </cell>
          <cell r="DN237">
            <v>0</v>
          </cell>
          <cell r="DO237">
            <v>0</v>
          </cell>
          <cell r="DP237">
            <v>0</v>
          </cell>
          <cell r="DQ237">
            <v>0</v>
          </cell>
          <cell r="DR237" t="str">
            <v xml:space="preserve">Poivre </v>
          </cell>
          <cell r="DT237">
            <v>0</v>
          </cell>
          <cell r="DU237">
            <v>0</v>
          </cell>
          <cell r="DV237">
            <v>0</v>
          </cell>
          <cell r="DW237">
            <v>0</v>
          </cell>
          <cell r="DX237">
            <v>0</v>
          </cell>
          <cell r="DY237">
            <v>0</v>
          </cell>
          <cell r="DZ237">
            <v>0</v>
          </cell>
          <cell r="EA237">
            <v>0</v>
          </cell>
          <cell r="EB237" t="str">
            <v/>
          </cell>
          <cell r="ED237">
            <v>0</v>
          </cell>
          <cell r="EE237">
            <v>0</v>
          </cell>
          <cell r="EF237">
            <v>0</v>
          </cell>
          <cell r="EG237">
            <v>0</v>
          </cell>
          <cell r="EH237">
            <v>0</v>
          </cell>
          <cell r="EI237">
            <v>0</v>
          </cell>
          <cell r="EJ237">
            <v>0</v>
          </cell>
          <cell r="EK237">
            <v>0</v>
          </cell>
          <cell r="EL237" t="str">
            <v/>
          </cell>
          <cell r="EN237">
            <v>0</v>
          </cell>
          <cell r="EO237">
            <v>0</v>
          </cell>
          <cell r="EP237">
            <v>0</v>
          </cell>
          <cell r="EQ237">
            <v>0</v>
          </cell>
          <cell r="ER237">
            <v>0</v>
          </cell>
          <cell r="ES237">
            <v>0</v>
          </cell>
          <cell r="ET237">
            <v>0</v>
          </cell>
          <cell r="EU237">
            <v>0</v>
          </cell>
          <cell r="EV237" t="str">
            <v/>
          </cell>
          <cell r="EX237">
            <v>0</v>
          </cell>
          <cell r="EY237">
            <v>0</v>
          </cell>
          <cell r="EZ237">
            <v>0</v>
          </cell>
          <cell r="FA237">
            <v>0</v>
          </cell>
          <cell r="FB237">
            <v>0</v>
          </cell>
          <cell r="FC237">
            <v>0</v>
          </cell>
          <cell r="FD237">
            <v>0</v>
          </cell>
          <cell r="FE237">
            <v>0</v>
          </cell>
          <cell r="FF237" t="str">
            <v/>
          </cell>
          <cell r="FH237">
            <v>0</v>
          </cell>
          <cell r="FI237">
            <v>0</v>
          </cell>
          <cell r="FJ237">
            <v>0</v>
          </cell>
          <cell r="FK237">
            <v>0</v>
          </cell>
          <cell r="FL237">
            <v>0</v>
          </cell>
          <cell r="FM237">
            <v>0</v>
          </cell>
          <cell r="FN237">
            <v>0</v>
          </cell>
          <cell r="FO237">
            <v>0</v>
          </cell>
          <cell r="FR237">
            <v>0</v>
          </cell>
          <cell r="FS237">
            <v>0</v>
          </cell>
          <cell r="FT237">
            <v>0</v>
          </cell>
          <cell r="FU237">
            <v>0</v>
          </cell>
          <cell r="FV237">
            <v>0</v>
          </cell>
          <cell r="FW237">
            <v>0</v>
          </cell>
          <cell r="FX237">
            <v>0</v>
          </cell>
          <cell r="FY237">
            <v>0</v>
          </cell>
          <cell r="GB237">
            <v>0</v>
          </cell>
          <cell r="GC237">
            <v>0</v>
          </cell>
          <cell r="GD237">
            <v>0</v>
          </cell>
          <cell r="GE237">
            <v>0</v>
          </cell>
          <cell r="GF237">
            <v>0</v>
          </cell>
          <cell r="GG237">
            <v>0</v>
          </cell>
          <cell r="GH237">
            <v>0</v>
          </cell>
          <cell r="GI237">
            <v>0</v>
          </cell>
          <cell r="GL237">
            <v>0</v>
          </cell>
          <cell r="GM237">
            <v>0</v>
          </cell>
          <cell r="GN237">
            <v>0</v>
          </cell>
          <cell r="GO237">
            <v>0</v>
          </cell>
          <cell r="GP237">
            <v>0</v>
          </cell>
          <cell r="GQ237">
            <v>0</v>
          </cell>
          <cell r="GR237">
            <v>0</v>
          </cell>
          <cell r="GS237">
            <v>0</v>
          </cell>
          <cell r="GU237" t="str">
            <v xml:space="preserve">Noix De Saint-Jacques Et Riz À La Mangue </v>
          </cell>
        </row>
        <row r="238">
          <cell r="E238" t="str">
            <v>Nouilles Asiatiques aux crevettes</v>
          </cell>
          <cell r="F238" t="str">
            <v xml:space="preserve">Décortiquer les crevettes.Couper le poivron. Couper le blanc de poireau en fins tronçons.  Peler et dégermer les gousses d'ail, puis les hacher finement.
Porter l'eau à ébullition, y plonger les nouilles et mélanger. Éteindre le feu dès la reprise de l'ébullition et laisser gonfler à couvert pendant 3 minutes. Égoutter les nouilles, les passer sous de l'eau froide et les mélanger pour éviter qu'elles ne collent.
Mettre l'huile à chauffer dans une poêle. Faire sauter l'ail, les champignons, le poireau et le poivron pendant environ 5 minutes en ajoutant l'eau en cours de cuisson et en mélangeant fréquemment. Les légumes doivent être juste cuits et encore un peu fermes. Incorporer les crevettes 1 minutes avant la fin de la cuisson. Réserver au chaud.
Verser le reste d'huile ainsi que l'huile dans la poêle, bien faire chauffer et faire sauter les nouilles à feu vif pendant 2 minutes en mélangeant constamment. Ajouter les légumes et les crevettes, la sauce soja et le jus de citron et faire réchauffer le tout pendant 2 à 3 minutes, toujours en remuant. </v>
          </cell>
          <cell r="H238">
            <v>462.16</v>
          </cell>
          <cell r="I238">
            <v>32.61</v>
          </cell>
          <cell r="J238">
            <v>16.64</v>
          </cell>
          <cell r="K238">
            <v>41.68</v>
          </cell>
          <cell r="L238" t="str">
            <v>Nouille Chinoise</v>
          </cell>
          <cell r="M238">
            <v>40</v>
          </cell>
          <cell r="N238">
            <v>137.19999999999999</v>
          </cell>
          <cell r="O238">
            <v>4.4000000000000004</v>
          </cell>
          <cell r="P238">
            <v>0.6</v>
          </cell>
          <cell r="Q238">
            <v>28.8</v>
          </cell>
          <cell r="R238">
            <v>343</v>
          </cell>
          <cell r="S238">
            <v>11</v>
          </cell>
          <cell r="T238">
            <v>1.5</v>
          </cell>
          <cell r="U238">
            <v>72</v>
          </cell>
          <cell r="V238" t="str">
            <v>Oignon</v>
          </cell>
          <cell r="W238">
            <v>50</v>
          </cell>
          <cell r="X238">
            <v>19.5</v>
          </cell>
          <cell r="Y238">
            <v>0.65</v>
          </cell>
          <cell r="Z238">
            <v>0.1</v>
          </cell>
          <cell r="AA238">
            <v>3.5</v>
          </cell>
          <cell r="AB238">
            <v>39</v>
          </cell>
          <cell r="AC238">
            <v>1.3</v>
          </cell>
          <cell r="AD238">
            <v>0.2</v>
          </cell>
          <cell r="AE238">
            <v>7</v>
          </cell>
          <cell r="AF238" t="str">
            <v>Piment Rouge</v>
          </cell>
          <cell r="AH238">
            <v>0</v>
          </cell>
          <cell r="AI238">
            <v>0</v>
          </cell>
          <cell r="AJ238">
            <v>0</v>
          </cell>
          <cell r="AK238">
            <v>0</v>
          </cell>
          <cell r="AL238">
            <v>0</v>
          </cell>
          <cell r="AM238">
            <v>0</v>
          </cell>
          <cell r="AN238">
            <v>0</v>
          </cell>
          <cell r="AO238">
            <v>0</v>
          </cell>
          <cell r="AP238" t="str">
            <v>Poivron</v>
          </cell>
          <cell r="AQ238">
            <v>150</v>
          </cell>
          <cell r="AR238">
            <v>30</v>
          </cell>
          <cell r="AS238">
            <v>1.2</v>
          </cell>
          <cell r="AT238">
            <v>0.45</v>
          </cell>
          <cell r="AU238">
            <v>3.9</v>
          </cell>
          <cell r="AV238">
            <v>20</v>
          </cell>
          <cell r="AW238">
            <v>0.8</v>
          </cell>
          <cell r="AX238">
            <v>0.3</v>
          </cell>
          <cell r="AY238">
            <v>2.6</v>
          </cell>
          <cell r="AZ238" t="str">
            <v>Champignon</v>
          </cell>
          <cell r="BA238">
            <v>250</v>
          </cell>
          <cell r="BB238">
            <v>55</v>
          </cell>
          <cell r="BC238">
            <v>7.25</v>
          </cell>
          <cell r="BD238">
            <v>0.75</v>
          </cell>
          <cell r="BE238">
            <v>2.75</v>
          </cell>
          <cell r="BF238">
            <v>22</v>
          </cell>
          <cell r="BG238">
            <v>2.9</v>
          </cell>
          <cell r="BH238">
            <v>0.3</v>
          </cell>
          <cell r="BI238">
            <v>1.1000000000000001</v>
          </cell>
          <cell r="BJ238" t="str">
            <v>Ail</v>
          </cell>
          <cell r="BL238">
            <v>0</v>
          </cell>
          <cell r="BM238">
            <v>0</v>
          </cell>
          <cell r="BN238">
            <v>0</v>
          </cell>
          <cell r="BO238">
            <v>0</v>
          </cell>
          <cell r="BP238">
            <v>136</v>
          </cell>
          <cell r="BQ238">
            <v>7</v>
          </cell>
          <cell r="BR238">
            <v>0.5</v>
          </cell>
          <cell r="BS238">
            <v>24.5</v>
          </cell>
          <cell r="BT238" t="str">
            <v>Huile D'Olive</v>
          </cell>
          <cell r="BU238">
            <v>10</v>
          </cell>
          <cell r="BV238">
            <v>80.900000000000006</v>
          </cell>
          <cell r="BW238">
            <v>0</v>
          </cell>
          <cell r="BX238">
            <v>8.99</v>
          </cell>
          <cell r="BY238">
            <v>0</v>
          </cell>
          <cell r="BZ238">
            <v>809</v>
          </cell>
          <cell r="CA238">
            <v>0</v>
          </cell>
          <cell r="CB238">
            <v>89.9</v>
          </cell>
          <cell r="CC238">
            <v>0</v>
          </cell>
          <cell r="CD238" t="str">
            <v>Sauce Soja</v>
          </cell>
          <cell r="CE238">
            <v>20</v>
          </cell>
          <cell r="CF238">
            <v>12.56</v>
          </cell>
          <cell r="CG238">
            <v>1.76</v>
          </cell>
          <cell r="CH238">
            <v>0</v>
          </cell>
          <cell r="CI238">
            <v>1.38</v>
          </cell>
          <cell r="CJ238">
            <v>62.8</v>
          </cell>
          <cell r="CK238">
            <v>8.8000000000000007</v>
          </cell>
          <cell r="CL238">
            <v>0</v>
          </cell>
          <cell r="CM238">
            <v>6.9</v>
          </cell>
          <cell r="CN238" t="str">
            <v>Poivre</v>
          </cell>
          <cell r="CP238">
            <v>0</v>
          </cell>
          <cell r="CQ238">
            <v>0</v>
          </cell>
          <cell r="CR238">
            <v>0</v>
          </cell>
          <cell r="CS238">
            <v>0</v>
          </cell>
          <cell r="CT238">
            <v>0</v>
          </cell>
          <cell r="CU238">
            <v>0</v>
          </cell>
          <cell r="CV238">
            <v>0</v>
          </cell>
          <cell r="CW238">
            <v>0</v>
          </cell>
          <cell r="CX238" t="str">
            <v>Œuf</v>
          </cell>
          <cell r="CY238">
            <v>50</v>
          </cell>
          <cell r="CZ238">
            <v>71</v>
          </cell>
          <cell r="DA238">
            <v>5.95</v>
          </cell>
          <cell r="DB238">
            <v>5.15</v>
          </cell>
          <cell r="DC238">
            <v>0.15</v>
          </cell>
          <cell r="DD238">
            <v>142</v>
          </cell>
          <cell r="DE238">
            <v>11.9</v>
          </cell>
          <cell r="DF238">
            <v>10.3</v>
          </cell>
          <cell r="DG238">
            <v>0.3</v>
          </cell>
          <cell r="DH238" t="str">
            <v>Crevette</v>
          </cell>
          <cell r="DI238">
            <v>100</v>
          </cell>
          <cell r="DJ238">
            <v>56</v>
          </cell>
          <cell r="DK238">
            <v>11.4</v>
          </cell>
          <cell r="DL238">
            <v>0.6</v>
          </cell>
          <cell r="DM238">
            <v>1.2</v>
          </cell>
          <cell r="DN238">
            <v>56</v>
          </cell>
          <cell r="DO238">
            <v>11.4</v>
          </cell>
          <cell r="DP238">
            <v>0.6</v>
          </cell>
          <cell r="DQ238">
            <v>1.2</v>
          </cell>
          <cell r="DR238" t="str">
            <v/>
          </cell>
          <cell r="DT238">
            <v>0</v>
          </cell>
          <cell r="DU238">
            <v>0</v>
          </cell>
          <cell r="DV238">
            <v>0</v>
          </cell>
          <cell r="DW238">
            <v>0</v>
          </cell>
          <cell r="DX238">
            <v>0</v>
          </cell>
          <cell r="DY238">
            <v>0</v>
          </cell>
          <cell r="DZ238">
            <v>0</v>
          </cell>
          <cell r="EA238">
            <v>0</v>
          </cell>
          <cell r="EB238" t="str">
            <v/>
          </cell>
          <cell r="ED238">
            <v>0</v>
          </cell>
          <cell r="EE238">
            <v>0</v>
          </cell>
          <cell r="EF238">
            <v>0</v>
          </cell>
          <cell r="EG238">
            <v>0</v>
          </cell>
          <cell r="EH238">
            <v>0</v>
          </cell>
          <cell r="EI238">
            <v>0</v>
          </cell>
          <cell r="EJ238">
            <v>0</v>
          </cell>
          <cell r="EK238">
            <v>0</v>
          </cell>
          <cell r="EL238" t="str">
            <v/>
          </cell>
          <cell r="EN238">
            <v>0</v>
          </cell>
          <cell r="EO238">
            <v>0</v>
          </cell>
          <cell r="EP238">
            <v>0</v>
          </cell>
          <cell r="EQ238">
            <v>0</v>
          </cell>
          <cell r="ER238">
            <v>0</v>
          </cell>
          <cell r="ES238">
            <v>0</v>
          </cell>
          <cell r="ET238">
            <v>0</v>
          </cell>
          <cell r="EU238">
            <v>0</v>
          </cell>
          <cell r="EV238" t="str">
            <v/>
          </cell>
          <cell r="EX238">
            <v>0</v>
          </cell>
          <cell r="EY238">
            <v>0</v>
          </cell>
          <cell r="EZ238">
            <v>0</v>
          </cell>
          <cell r="FA238">
            <v>0</v>
          </cell>
          <cell r="FB238">
            <v>0</v>
          </cell>
          <cell r="FC238">
            <v>0</v>
          </cell>
          <cell r="FD238">
            <v>0</v>
          </cell>
          <cell r="FE238">
            <v>0</v>
          </cell>
          <cell r="FF238" t="str">
            <v/>
          </cell>
          <cell r="FH238">
            <v>0</v>
          </cell>
          <cell r="FI238">
            <v>0</v>
          </cell>
          <cell r="FJ238">
            <v>0</v>
          </cell>
          <cell r="FK238">
            <v>0</v>
          </cell>
          <cell r="FL238">
            <v>0</v>
          </cell>
          <cell r="FM238">
            <v>0</v>
          </cell>
          <cell r="FN238">
            <v>0</v>
          </cell>
          <cell r="FO238">
            <v>0</v>
          </cell>
          <cell r="FR238">
            <v>0</v>
          </cell>
          <cell r="FS238">
            <v>0</v>
          </cell>
          <cell r="FT238">
            <v>0</v>
          </cell>
          <cell r="FU238">
            <v>0</v>
          </cell>
          <cell r="FV238">
            <v>0</v>
          </cell>
          <cell r="FW238">
            <v>0</v>
          </cell>
          <cell r="FX238">
            <v>0</v>
          </cell>
          <cell r="FY238">
            <v>0</v>
          </cell>
          <cell r="GB238">
            <v>0</v>
          </cell>
          <cell r="GC238">
            <v>0</v>
          </cell>
          <cell r="GD238">
            <v>0</v>
          </cell>
          <cell r="GE238">
            <v>0</v>
          </cell>
          <cell r="GF238">
            <v>0</v>
          </cell>
          <cell r="GG238">
            <v>0</v>
          </cell>
          <cell r="GH238">
            <v>0</v>
          </cell>
          <cell r="GI238">
            <v>0</v>
          </cell>
          <cell r="GL238">
            <v>0</v>
          </cell>
          <cell r="GM238">
            <v>0</v>
          </cell>
          <cell r="GN238">
            <v>0</v>
          </cell>
          <cell r="GO238">
            <v>0</v>
          </cell>
          <cell r="GP238">
            <v>0</v>
          </cell>
          <cell r="GQ238">
            <v>0</v>
          </cell>
          <cell r="GR238">
            <v>0</v>
          </cell>
          <cell r="GS238">
            <v>0</v>
          </cell>
          <cell r="GU238" t="str">
            <v>Nouilles Asiatiques Aux Crevettes</v>
          </cell>
        </row>
        <row r="239">
          <cell r="E239" t="str">
            <v>Œuf &amp; Amande</v>
          </cell>
          <cell r="F239" t="str">
            <v>Faire cuire les œufs</v>
          </cell>
          <cell r="H239">
            <v>228.4</v>
          </cell>
          <cell r="I239">
            <v>15.08</v>
          </cell>
          <cell r="J239">
            <v>17.785</v>
          </cell>
          <cell r="K239">
            <v>0.89999999999999991</v>
          </cell>
          <cell r="L239" t="str">
            <v>Œuf</v>
          </cell>
          <cell r="M239">
            <v>100</v>
          </cell>
          <cell r="N239">
            <v>142</v>
          </cell>
          <cell r="O239">
            <v>11.9</v>
          </cell>
          <cell r="P239">
            <v>10.3</v>
          </cell>
          <cell r="Q239">
            <v>0.3</v>
          </cell>
          <cell r="R239">
            <v>142</v>
          </cell>
          <cell r="S239">
            <v>11.9</v>
          </cell>
          <cell r="T239">
            <v>10.3</v>
          </cell>
          <cell r="U239">
            <v>0.3</v>
          </cell>
          <cell r="V239" t="str">
            <v>Amande</v>
          </cell>
          <cell r="W239">
            <v>15</v>
          </cell>
          <cell r="X239">
            <v>86.4</v>
          </cell>
          <cell r="Y239">
            <v>3.18</v>
          </cell>
          <cell r="Z239">
            <v>7.4850000000000003</v>
          </cell>
          <cell r="AA239">
            <v>0.6</v>
          </cell>
          <cell r="AB239">
            <v>576</v>
          </cell>
          <cell r="AC239">
            <v>21.2</v>
          </cell>
          <cell r="AD239">
            <v>49.9</v>
          </cell>
          <cell r="AE239">
            <v>4</v>
          </cell>
          <cell r="AH239">
            <v>0</v>
          </cell>
          <cell r="AI239">
            <v>0</v>
          </cell>
          <cell r="AJ239">
            <v>0</v>
          </cell>
          <cell r="AK239">
            <v>0</v>
          </cell>
          <cell r="AL239">
            <v>0</v>
          </cell>
          <cell r="AM239">
            <v>0</v>
          </cell>
          <cell r="AN239">
            <v>0</v>
          </cell>
          <cell r="AO239">
            <v>0</v>
          </cell>
          <cell r="AR239">
            <v>0</v>
          </cell>
          <cell r="AS239">
            <v>0</v>
          </cell>
          <cell r="AT239">
            <v>0</v>
          </cell>
          <cell r="AU239">
            <v>0</v>
          </cell>
          <cell r="AV239">
            <v>0</v>
          </cell>
          <cell r="AW239">
            <v>0</v>
          </cell>
          <cell r="AX239">
            <v>0</v>
          </cell>
          <cell r="AY239">
            <v>0</v>
          </cell>
          <cell r="AZ239" t="str">
            <v/>
          </cell>
          <cell r="BB239">
            <v>0</v>
          </cell>
          <cell r="BC239">
            <v>0</v>
          </cell>
          <cell r="BD239">
            <v>0</v>
          </cell>
          <cell r="BE239">
            <v>0</v>
          </cell>
          <cell r="BF239">
            <v>0</v>
          </cell>
          <cell r="BG239">
            <v>0</v>
          </cell>
          <cell r="BH239">
            <v>0</v>
          </cell>
          <cell r="BI239">
            <v>0</v>
          </cell>
          <cell r="BJ239" t="str">
            <v/>
          </cell>
          <cell r="BL239">
            <v>0</v>
          </cell>
          <cell r="BM239">
            <v>0</v>
          </cell>
          <cell r="BN239">
            <v>0</v>
          </cell>
          <cell r="BO239">
            <v>0</v>
          </cell>
          <cell r="BP239">
            <v>0</v>
          </cell>
          <cell r="BQ239">
            <v>0</v>
          </cell>
          <cell r="BR239">
            <v>0</v>
          </cell>
          <cell r="BS239">
            <v>0</v>
          </cell>
          <cell r="BT239" t="str">
            <v/>
          </cell>
          <cell r="BV239">
            <v>0</v>
          </cell>
          <cell r="BW239">
            <v>0</v>
          </cell>
          <cell r="BX239">
            <v>0</v>
          </cell>
          <cell r="BY239">
            <v>0</v>
          </cell>
          <cell r="BZ239">
            <v>0</v>
          </cell>
          <cell r="CA239">
            <v>0</v>
          </cell>
          <cell r="CB239">
            <v>0</v>
          </cell>
          <cell r="CC239">
            <v>0</v>
          </cell>
          <cell r="CD239" t="str">
            <v/>
          </cell>
          <cell r="CF239">
            <v>0</v>
          </cell>
          <cell r="CG239">
            <v>0</v>
          </cell>
          <cell r="CH239">
            <v>0</v>
          </cell>
          <cell r="CI239">
            <v>0</v>
          </cell>
          <cell r="CJ239">
            <v>0</v>
          </cell>
          <cell r="CK239">
            <v>0</v>
          </cell>
          <cell r="CL239">
            <v>0</v>
          </cell>
          <cell r="CM239">
            <v>0</v>
          </cell>
          <cell r="CN239" t="str">
            <v/>
          </cell>
          <cell r="CP239">
            <v>0</v>
          </cell>
          <cell r="CQ239">
            <v>0</v>
          </cell>
          <cell r="CR239">
            <v>0</v>
          </cell>
          <cell r="CS239">
            <v>0</v>
          </cell>
          <cell r="CT239">
            <v>0</v>
          </cell>
          <cell r="CU239">
            <v>0</v>
          </cell>
          <cell r="CV239">
            <v>0</v>
          </cell>
          <cell r="CW239">
            <v>0</v>
          </cell>
          <cell r="CX239" t="str">
            <v/>
          </cell>
          <cell r="CZ239">
            <v>0</v>
          </cell>
          <cell r="DA239">
            <v>0</v>
          </cell>
          <cell r="DB239">
            <v>0</v>
          </cell>
          <cell r="DC239">
            <v>0</v>
          </cell>
          <cell r="DD239">
            <v>0</v>
          </cell>
          <cell r="DE239">
            <v>0</v>
          </cell>
          <cell r="DF239">
            <v>0</v>
          </cell>
          <cell r="DG239">
            <v>0</v>
          </cell>
          <cell r="DH239" t="str">
            <v/>
          </cell>
          <cell r="DJ239">
            <v>0</v>
          </cell>
          <cell r="DK239">
            <v>0</v>
          </cell>
          <cell r="DL239">
            <v>0</v>
          </cell>
          <cell r="DM239">
            <v>0</v>
          </cell>
          <cell r="DN239">
            <v>0</v>
          </cell>
          <cell r="DO239">
            <v>0</v>
          </cell>
          <cell r="DP239">
            <v>0</v>
          </cell>
          <cell r="DQ239">
            <v>0</v>
          </cell>
          <cell r="DR239" t="str">
            <v/>
          </cell>
          <cell r="DT239">
            <v>0</v>
          </cell>
          <cell r="DU239">
            <v>0</v>
          </cell>
          <cell r="DV239">
            <v>0</v>
          </cell>
          <cell r="DW239">
            <v>0</v>
          </cell>
          <cell r="DX239">
            <v>0</v>
          </cell>
          <cell r="DY239">
            <v>0</v>
          </cell>
          <cell r="DZ239">
            <v>0</v>
          </cell>
          <cell r="EA239">
            <v>0</v>
          </cell>
          <cell r="EB239" t="str">
            <v/>
          </cell>
          <cell r="ED239">
            <v>0</v>
          </cell>
          <cell r="EE239">
            <v>0</v>
          </cell>
          <cell r="EF239">
            <v>0</v>
          </cell>
          <cell r="EG239">
            <v>0</v>
          </cell>
          <cell r="EH239">
            <v>0</v>
          </cell>
          <cell r="EI239">
            <v>0</v>
          </cell>
          <cell r="EJ239">
            <v>0</v>
          </cell>
          <cell r="EK239">
            <v>0</v>
          </cell>
          <cell r="EL239" t="str">
            <v/>
          </cell>
          <cell r="EN239">
            <v>0</v>
          </cell>
          <cell r="EO239">
            <v>0</v>
          </cell>
          <cell r="EP239">
            <v>0</v>
          </cell>
          <cell r="EQ239">
            <v>0</v>
          </cell>
          <cell r="ER239">
            <v>0</v>
          </cell>
          <cell r="ES239">
            <v>0</v>
          </cell>
          <cell r="ET239">
            <v>0</v>
          </cell>
          <cell r="EU239">
            <v>0</v>
          </cell>
          <cell r="EV239" t="str">
            <v/>
          </cell>
          <cell r="EX239">
            <v>0</v>
          </cell>
          <cell r="EY239">
            <v>0</v>
          </cell>
          <cell r="EZ239">
            <v>0</v>
          </cell>
          <cell r="FA239">
            <v>0</v>
          </cell>
          <cell r="FB239">
            <v>0</v>
          </cell>
          <cell r="FC239">
            <v>0</v>
          </cell>
          <cell r="FD239">
            <v>0</v>
          </cell>
          <cell r="FE239">
            <v>0</v>
          </cell>
          <cell r="FF239" t="str">
            <v/>
          </cell>
          <cell r="FH239">
            <v>0</v>
          </cell>
          <cell r="FI239">
            <v>0</v>
          </cell>
          <cell r="FJ239">
            <v>0</v>
          </cell>
          <cell r="FK239">
            <v>0</v>
          </cell>
          <cell r="FL239">
            <v>0</v>
          </cell>
          <cell r="FM239">
            <v>0</v>
          </cell>
          <cell r="FN239">
            <v>0</v>
          </cell>
          <cell r="FO239">
            <v>0</v>
          </cell>
          <cell r="FR239">
            <v>0</v>
          </cell>
          <cell r="FS239">
            <v>0</v>
          </cell>
          <cell r="FT239">
            <v>0</v>
          </cell>
          <cell r="FU239">
            <v>0</v>
          </cell>
          <cell r="FV239">
            <v>0</v>
          </cell>
          <cell r="FW239">
            <v>0</v>
          </cell>
          <cell r="FX239">
            <v>0</v>
          </cell>
          <cell r="FY239">
            <v>0</v>
          </cell>
          <cell r="GB239">
            <v>0</v>
          </cell>
          <cell r="GC239">
            <v>0</v>
          </cell>
          <cell r="GD239">
            <v>0</v>
          </cell>
          <cell r="GE239">
            <v>0</v>
          </cell>
          <cell r="GF239">
            <v>0</v>
          </cell>
          <cell r="GG239">
            <v>0</v>
          </cell>
          <cell r="GH239">
            <v>0</v>
          </cell>
          <cell r="GI239">
            <v>0</v>
          </cell>
          <cell r="GL239">
            <v>0</v>
          </cell>
          <cell r="GM239">
            <v>0</v>
          </cell>
          <cell r="GN239">
            <v>0</v>
          </cell>
          <cell r="GO239">
            <v>0</v>
          </cell>
          <cell r="GP239">
            <v>0</v>
          </cell>
          <cell r="GQ239">
            <v>0</v>
          </cell>
          <cell r="GR239">
            <v>0</v>
          </cell>
          <cell r="GS239">
            <v>0</v>
          </cell>
          <cell r="GU239" t="str">
            <v>Œuf &amp; Amande</v>
          </cell>
        </row>
        <row r="240">
          <cell r="E240" t="str">
            <v xml:space="preserve">Œuf Au Plat </v>
          </cell>
          <cell r="F240" t="str">
            <v>Faire chauffer l'huile dans une poêle antiadhésive. 
Casser les œufs un à un, les faire glisser dans la poêle, laisser cuire env. 2 min sur feu moyen. 
Dresser les tomates et l'avocat avec les oeufs au plat sur des assiettes, salé, poivrer. 
Servir les toasts à part.</v>
          </cell>
          <cell r="H240">
            <v>476.95</v>
          </cell>
          <cell r="I240">
            <v>24.55</v>
          </cell>
          <cell r="J240">
            <v>29.594999999999999</v>
          </cell>
          <cell r="K240">
            <v>24.55</v>
          </cell>
          <cell r="L240" t="str">
            <v>Huile D'Olive</v>
          </cell>
          <cell r="M240">
            <v>5</v>
          </cell>
          <cell r="N240">
            <v>40.450000000000003</v>
          </cell>
          <cell r="O240">
            <v>0</v>
          </cell>
          <cell r="P240">
            <v>4.4950000000000001</v>
          </cell>
          <cell r="Q240">
            <v>0</v>
          </cell>
          <cell r="R240">
            <v>809</v>
          </cell>
          <cell r="S240">
            <v>0</v>
          </cell>
          <cell r="T240">
            <v>89.9</v>
          </cell>
          <cell r="U240">
            <v>0</v>
          </cell>
          <cell r="V240" t="str">
            <v>Œuf</v>
          </cell>
          <cell r="W240">
            <v>150</v>
          </cell>
          <cell r="X240">
            <v>213</v>
          </cell>
          <cell r="Y240">
            <v>17.850000000000001</v>
          </cell>
          <cell r="Z240">
            <v>15.45</v>
          </cell>
          <cell r="AA240">
            <v>0.45</v>
          </cell>
          <cell r="AB240">
            <v>142</v>
          </cell>
          <cell r="AC240">
            <v>11.9</v>
          </cell>
          <cell r="AD240">
            <v>10.3</v>
          </cell>
          <cell r="AE240">
            <v>0.3</v>
          </cell>
          <cell r="AF240" t="str">
            <v>Tomate</v>
          </cell>
          <cell r="AG240">
            <v>100</v>
          </cell>
          <cell r="AH240">
            <v>21</v>
          </cell>
          <cell r="AI240">
            <v>0.8</v>
          </cell>
          <cell r="AJ240">
            <v>0.3</v>
          </cell>
          <cell r="AK240">
            <v>3.2</v>
          </cell>
          <cell r="AL240">
            <v>21</v>
          </cell>
          <cell r="AM240">
            <v>0.8</v>
          </cell>
          <cell r="AN240">
            <v>0.3</v>
          </cell>
          <cell r="AO240">
            <v>3.2</v>
          </cell>
          <cell r="AP240" t="str">
            <v>Avocat</v>
          </cell>
          <cell r="AQ240">
            <v>50</v>
          </cell>
          <cell r="AR240">
            <v>72</v>
          </cell>
          <cell r="AS240">
            <v>0.9</v>
          </cell>
          <cell r="AT240">
            <v>7.1</v>
          </cell>
          <cell r="AU240">
            <v>0.4</v>
          </cell>
          <cell r="AV240">
            <v>144</v>
          </cell>
          <cell r="AW240">
            <v>1.8</v>
          </cell>
          <cell r="AX240">
            <v>14.2</v>
          </cell>
          <cell r="AY240">
            <v>0.8</v>
          </cell>
          <cell r="AZ240" t="str">
            <v xml:space="preserve">Sel </v>
          </cell>
          <cell r="BB240">
            <v>0</v>
          </cell>
          <cell r="BC240">
            <v>0</v>
          </cell>
          <cell r="BD240">
            <v>0</v>
          </cell>
          <cell r="BE240">
            <v>0</v>
          </cell>
          <cell r="BF240">
            <v>0</v>
          </cell>
          <cell r="BG240">
            <v>0</v>
          </cell>
          <cell r="BH240">
            <v>0</v>
          </cell>
          <cell r="BI240">
            <v>0</v>
          </cell>
          <cell r="BJ240" t="str">
            <v xml:space="preserve">Poivre </v>
          </cell>
          <cell r="BL240">
            <v>0</v>
          </cell>
          <cell r="BM240">
            <v>0</v>
          </cell>
          <cell r="BN240">
            <v>0</v>
          </cell>
          <cell r="BO240">
            <v>0</v>
          </cell>
          <cell r="BP240">
            <v>0</v>
          </cell>
          <cell r="BQ240">
            <v>0</v>
          </cell>
          <cell r="BR240">
            <v>0</v>
          </cell>
          <cell r="BS240">
            <v>0</v>
          </cell>
          <cell r="BT240" t="str">
            <v>Pain De Mie</v>
          </cell>
          <cell r="BU240">
            <v>50</v>
          </cell>
          <cell r="BV240">
            <v>130.5</v>
          </cell>
          <cell r="BW240">
            <v>5</v>
          </cell>
          <cell r="BX240">
            <v>2.25</v>
          </cell>
          <cell r="BY240">
            <v>20.5</v>
          </cell>
          <cell r="BZ240">
            <v>261</v>
          </cell>
          <cell r="CA240">
            <v>10</v>
          </cell>
          <cell r="CB240">
            <v>4.5</v>
          </cell>
          <cell r="CC240">
            <v>41</v>
          </cell>
          <cell r="CD240" t="str">
            <v/>
          </cell>
          <cell r="CF240">
            <v>0</v>
          </cell>
          <cell r="CG240">
            <v>0</v>
          </cell>
          <cell r="CH240">
            <v>0</v>
          </cell>
          <cell r="CI240">
            <v>0</v>
          </cell>
          <cell r="CJ240">
            <v>0</v>
          </cell>
          <cell r="CK240">
            <v>0</v>
          </cell>
          <cell r="CL240">
            <v>0</v>
          </cell>
          <cell r="CM240">
            <v>0</v>
          </cell>
          <cell r="CN240" t="str">
            <v/>
          </cell>
          <cell r="CP240">
            <v>0</v>
          </cell>
          <cell r="CQ240">
            <v>0</v>
          </cell>
          <cell r="CR240">
            <v>0</v>
          </cell>
          <cell r="CS240">
            <v>0</v>
          </cell>
          <cell r="CT240">
            <v>0</v>
          </cell>
          <cell r="CU240">
            <v>0</v>
          </cell>
          <cell r="CV240">
            <v>0</v>
          </cell>
          <cell r="CW240">
            <v>0</v>
          </cell>
          <cell r="CX240" t="str">
            <v/>
          </cell>
          <cell r="CZ240">
            <v>0</v>
          </cell>
          <cell r="DA240">
            <v>0</v>
          </cell>
          <cell r="DB240">
            <v>0</v>
          </cell>
          <cell r="DC240">
            <v>0</v>
          </cell>
          <cell r="DD240">
            <v>0</v>
          </cell>
          <cell r="DE240">
            <v>0</v>
          </cell>
          <cell r="DF240">
            <v>0</v>
          </cell>
          <cell r="DG240">
            <v>0</v>
          </cell>
          <cell r="DH240" t="str">
            <v/>
          </cell>
          <cell r="DJ240">
            <v>0</v>
          </cell>
          <cell r="DK240">
            <v>0</v>
          </cell>
          <cell r="DL240">
            <v>0</v>
          </cell>
          <cell r="DM240">
            <v>0</v>
          </cell>
          <cell r="DN240">
            <v>0</v>
          </cell>
          <cell r="DO240">
            <v>0</v>
          </cell>
          <cell r="DP240">
            <v>0</v>
          </cell>
          <cell r="DQ240">
            <v>0</v>
          </cell>
          <cell r="DR240" t="str">
            <v/>
          </cell>
          <cell r="DT240">
            <v>0</v>
          </cell>
          <cell r="DU240">
            <v>0</v>
          </cell>
          <cell r="DV240">
            <v>0</v>
          </cell>
          <cell r="DW240">
            <v>0</v>
          </cell>
          <cell r="DX240">
            <v>0</v>
          </cell>
          <cell r="DY240">
            <v>0</v>
          </cell>
          <cell r="DZ240">
            <v>0</v>
          </cell>
          <cell r="EA240">
            <v>0</v>
          </cell>
          <cell r="EB240" t="str">
            <v/>
          </cell>
          <cell r="ED240">
            <v>0</v>
          </cell>
          <cell r="EE240">
            <v>0</v>
          </cell>
          <cell r="EF240">
            <v>0</v>
          </cell>
          <cell r="EG240">
            <v>0</v>
          </cell>
          <cell r="EH240">
            <v>0</v>
          </cell>
          <cell r="EI240">
            <v>0</v>
          </cell>
          <cell r="EJ240">
            <v>0</v>
          </cell>
          <cell r="EK240">
            <v>0</v>
          </cell>
          <cell r="EL240" t="str">
            <v/>
          </cell>
          <cell r="EN240">
            <v>0</v>
          </cell>
          <cell r="EO240">
            <v>0</v>
          </cell>
          <cell r="EP240">
            <v>0</v>
          </cell>
          <cell r="EQ240">
            <v>0</v>
          </cell>
          <cell r="ER240">
            <v>0</v>
          </cell>
          <cell r="ES240">
            <v>0</v>
          </cell>
          <cell r="ET240">
            <v>0</v>
          </cell>
          <cell r="EU240">
            <v>0</v>
          </cell>
          <cell r="EV240" t="str">
            <v/>
          </cell>
          <cell r="EX240">
            <v>0</v>
          </cell>
          <cell r="EY240">
            <v>0</v>
          </cell>
          <cell r="EZ240">
            <v>0</v>
          </cell>
          <cell r="FA240">
            <v>0</v>
          </cell>
          <cell r="FB240">
            <v>0</v>
          </cell>
          <cell r="FC240">
            <v>0</v>
          </cell>
          <cell r="FD240">
            <v>0</v>
          </cell>
          <cell r="FE240">
            <v>0</v>
          </cell>
          <cell r="FF240" t="str">
            <v/>
          </cell>
          <cell r="FH240">
            <v>0</v>
          </cell>
          <cell r="FI240">
            <v>0</v>
          </cell>
          <cell r="FJ240">
            <v>0</v>
          </cell>
          <cell r="FK240">
            <v>0</v>
          </cell>
          <cell r="FL240">
            <v>0</v>
          </cell>
          <cell r="FM240">
            <v>0</v>
          </cell>
          <cell r="FN240">
            <v>0</v>
          </cell>
          <cell r="FO240">
            <v>0</v>
          </cell>
          <cell r="FR240">
            <v>0</v>
          </cell>
          <cell r="FS240">
            <v>0</v>
          </cell>
          <cell r="FT240">
            <v>0</v>
          </cell>
          <cell r="FU240">
            <v>0</v>
          </cell>
          <cell r="FV240">
            <v>0</v>
          </cell>
          <cell r="FW240">
            <v>0</v>
          </cell>
          <cell r="FX240">
            <v>0</v>
          </cell>
          <cell r="FY240">
            <v>0</v>
          </cell>
          <cell r="GB240">
            <v>0</v>
          </cell>
          <cell r="GC240">
            <v>0</v>
          </cell>
          <cell r="GD240">
            <v>0</v>
          </cell>
          <cell r="GE240">
            <v>0</v>
          </cell>
          <cell r="GF240">
            <v>0</v>
          </cell>
          <cell r="GG240">
            <v>0</v>
          </cell>
          <cell r="GH240">
            <v>0</v>
          </cell>
          <cell r="GI240">
            <v>0</v>
          </cell>
          <cell r="GL240">
            <v>0</v>
          </cell>
          <cell r="GM240">
            <v>0</v>
          </cell>
          <cell r="GN240">
            <v>0</v>
          </cell>
          <cell r="GO240">
            <v>0</v>
          </cell>
          <cell r="GP240">
            <v>0</v>
          </cell>
          <cell r="GQ240">
            <v>0</v>
          </cell>
          <cell r="GR240">
            <v>0</v>
          </cell>
          <cell r="GS240">
            <v>0</v>
          </cell>
          <cell r="GU240" t="str">
            <v xml:space="preserve">Œuf Au Plat </v>
          </cell>
        </row>
        <row r="241">
          <cell r="E241" t="str">
            <v>Œuf Au Plat &amp; Bacon</v>
          </cell>
          <cell r="F241" t="str">
            <v xml:space="preserve">Faites rissoler le bacon à sec env. 5 min dans une poêle antiadhésive, retourner. 
Cassez les œufs un à un, faite glisser sur le bacon. 
Posez les tomates à côté, coupez vers le bas, faite revenir env. 5 min sur feu moyen, dresser, saler, poivrer. 
Servir les toasts à part. </v>
          </cell>
          <cell r="H241">
            <v>355.9</v>
          </cell>
          <cell r="I241">
            <v>24.7</v>
          </cell>
          <cell r="J241">
            <v>15.7</v>
          </cell>
          <cell r="K241">
            <v>25.9</v>
          </cell>
          <cell r="L241" t="str">
            <v>Bacon</v>
          </cell>
          <cell r="M241">
            <v>30</v>
          </cell>
          <cell r="N241">
            <v>51.9</v>
          </cell>
          <cell r="O241">
            <v>6.6</v>
          </cell>
          <cell r="P241">
            <v>2.7</v>
          </cell>
          <cell r="Q241">
            <v>0.3</v>
          </cell>
          <cell r="R241">
            <v>173</v>
          </cell>
          <cell r="S241">
            <v>22</v>
          </cell>
          <cell r="T241">
            <v>9</v>
          </cell>
          <cell r="U241">
            <v>1</v>
          </cell>
          <cell r="V241" t="str">
            <v>Œuf</v>
          </cell>
          <cell r="W241">
            <v>100</v>
          </cell>
          <cell r="X241">
            <v>142</v>
          </cell>
          <cell r="Y241">
            <v>11.9</v>
          </cell>
          <cell r="Z241">
            <v>10.3</v>
          </cell>
          <cell r="AA241">
            <v>0.3</v>
          </cell>
          <cell r="AB241">
            <v>142</v>
          </cell>
          <cell r="AC241">
            <v>11.9</v>
          </cell>
          <cell r="AD241">
            <v>10.3</v>
          </cell>
          <cell r="AE241">
            <v>0.3</v>
          </cell>
          <cell r="AF241" t="str">
            <v>Tomate</v>
          </cell>
          <cell r="AG241">
            <v>150</v>
          </cell>
          <cell r="AH241">
            <v>31.5</v>
          </cell>
          <cell r="AI241">
            <v>1.2</v>
          </cell>
          <cell r="AJ241">
            <v>0.45</v>
          </cell>
          <cell r="AK241">
            <v>4.8</v>
          </cell>
          <cell r="AL241">
            <v>21</v>
          </cell>
          <cell r="AM241">
            <v>0.8</v>
          </cell>
          <cell r="AN241">
            <v>0.3</v>
          </cell>
          <cell r="AO241">
            <v>3.2</v>
          </cell>
          <cell r="AP241" t="str">
            <v>Sel</v>
          </cell>
          <cell r="AR241">
            <v>0</v>
          </cell>
          <cell r="AS241">
            <v>0</v>
          </cell>
          <cell r="AT241">
            <v>0</v>
          </cell>
          <cell r="AU241">
            <v>0</v>
          </cell>
          <cell r="AV241">
            <v>0</v>
          </cell>
          <cell r="AW241">
            <v>0</v>
          </cell>
          <cell r="AX241">
            <v>0</v>
          </cell>
          <cell r="AY241">
            <v>0</v>
          </cell>
          <cell r="AZ241" t="str">
            <v xml:space="preserve">Poivre </v>
          </cell>
          <cell r="BB241">
            <v>0</v>
          </cell>
          <cell r="BC241">
            <v>0</v>
          </cell>
          <cell r="BD241">
            <v>0</v>
          </cell>
          <cell r="BE241">
            <v>0</v>
          </cell>
          <cell r="BF241">
            <v>0</v>
          </cell>
          <cell r="BG241">
            <v>0</v>
          </cell>
          <cell r="BH241">
            <v>0</v>
          </cell>
          <cell r="BI241">
            <v>0</v>
          </cell>
          <cell r="BJ241" t="str">
            <v>Pain De Mie</v>
          </cell>
          <cell r="BK241">
            <v>50</v>
          </cell>
          <cell r="BL241">
            <v>130.5</v>
          </cell>
          <cell r="BM241">
            <v>5</v>
          </cell>
          <cell r="BN241">
            <v>2.25</v>
          </cell>
          <cell r="BO241">
            <v>20.5</v>
          </cell>
          <cell r="BP241">
            <v>261</v>
          </cell>
          <cell r="BQ241">
            <v>10</v>
          </cell>
          <cell r="BR241">
            <v>4.5</v>
          </cell>
          <cell r="BS241">
            <v>41</v>
          </cell>
          <cell r="BT241" t="str">
            <v/>
          </cell>
          <cell r="BV241">
            <v>0</v>
          </cell>
          <cell r="BW241">
            <v>0</v>
          </cell>
          <cell r="BX241">
            <v>0</v>
          </cell>
          <cell r="BY241">
            <v>0</v>
          </cell>
          <cell r="BZ241">
            <v>0</v>
          </cell>
          <cell r="CA241">
            <v>0</v>
          </cell>
          <cell r="CB241">
            <v>0</v>
          </cell>
          <cell r="CC241">
            <v>0</v>
          </cell>
          <cell r="CD241" t="str">
            <v/>
          </cell>
          <cell r="CF241">
            <v>0</v>
          </cell>
          <cell r="CG241">
            <v>0</v>
          </cell>
          <cell r="CH241">
            <v>0</v>
          </cell>
          <cell r="CI241">
            <v>0</v>
          </cell>
          <cell r="CJ241">
            <v>0</v>
          </cell>
          <cell r="CK241">
            <v>0</v>
          </cell>
          <cell r="CL241">
            <v>0</v>
          </cell>
          <cell r="CM241">
            <v>0</v>
          </cell>
          <cell r="CN241" t="str">
            <v/>
          </cell>
          <cell r="CP241">
            <v>0</v>
          </cell>
          <cell r="CQ241">
            <v>0</v>
          </cell>
          <cell r="CR241">
            <v>0</v>
          </cell>
          <cell r="CS241">
            <v>0</v>
          </cell>
          <cell r="CT241">
            <v>0</v>
          </cell>
          <cell r="CU241">
            <v>0</v>
          </cell>
          <cell r="CV241">
            <v>0</v>
          </cell>
          <cell r="CW241">
            <v>0</v>
          </cell>
          <cell r="CX241" t="str">
            <v/>
          </cell>
          <cell r="CZ241">
            <v>0</v>
          </cell>
          <cell r="DA241">
            <v>0</v>
          </cell>
          <cell r="DB241">
            <v>0</v>
          </cell>
          <cell r="DC241">
            <v>0</v>
          </cell>
          <cell r="DD241">
            <v>0</v>
          </cell>
          <cell r="DE241">
            <v>0</v>
          </cell>
          <cell r="DF241">
            <v>0</v>
          </cell>
          <cell r="DG241">
            <v>0</v>
          </cell>
          <cell r="DH241" t="str">
            <v/>
          </cell>
          <cell r="DJ241">
            <v>0</v>
          </cell>
          <cell r="DK241">
            <v>0</v>
          </cell>
          <cell r="DL241">
            <v>0</v>
          </cell>
          <cell r="DM241">
            <v>0</v>
          </cell>
          <cell r="DN241">
            <v>0</v>
          </cell>
          <cell r="DO241">
            <v>0</v>
          </cell>
          <cell r="DP241">
            <v>0</v>
          </cell>
          <cell r="DQ241">
            <v>0</v>
          </cell>
          <cell r="DR241" t="str">
            <v/>
          </cell>
          <cell r="DT241">
            <v>0</v>
          </cell>
          <cell r="DU241">
            <v>0</v>
          </cell>
          <cell r="DV241">
            <v>0</v>
          </cell>
          <cell r="DW241">
            <v>0</v>
          </cell>
          <cell r="DX241">
            <v>0</v>
          </cell>
          <cell r="DY241">
            <v>0</v>
          </cell>
          <cell r="DZ241">
            <v>0</v>
          </cell>
          <cell r="EA241">
            <v>0</v>
          </cell>
          <cell r="EB241" t="str">
            <v/>
          </cell>
          <cell r="ED241">
            <v>0</v>
          </cell>
          <cell r="EE241">
            <v>0</v>
          </cell>
          <cell r="EF241">
            <v>0</v>
          </cell>
          <cell r="EG241">
            <v>0</v>
          </cell>
          <cell r="EH241">
            <v>0</v>
          </cell>
          <cell r="EI241">
            <v>0</v>
          </cell>
          <cell r="EJ241">
            <v>0</v>
          </cell>
          <cell r="EK241">
            <v>0</v>
          </cell>
          <cell r="EL241" t="str">
            <v/>
          </cell>
          <cell r="EN241">
            <v>0</v>
          </cell>
          <cell r="EO241">
            <v>0</v>
          </cell>
          <cell r="EP241">
            <v>0</v>
          </cell>
          <cell r="EQ241">
            <v>0</v>
          </cell>
          <cell r="ER241">
            <v>0</v>
          </cell>
          <cell r="ES241">
            <v>0</v>
          </cell>
          <cell r="ET241">
            <v>0</v>
          </cell>
          <cell r="EU241">
            <v>0</v>
          </cell>
          <cell r="EV241" t="str">
            <v/>
          </cell>
          <cell r="EX241">
            <v>0</v>
          </cell>
          <cell r="EY241">
            <v>0</v>
          </cell>
          <cell r="EZ241">
            <v>0</v>
          </cell>
          <cell r="FA241">
            <v>0</v>
          </cell>
          <cell r="FB241">
            <v>0</v>
          </cell>
          <cell r="FC241">
            <v>0</v>
          </cell>
          <cell r="FD241">
            <v>0</v>
          </cell>
          <cell r="FE241">
            <v>0</v>
          </cell>
          <cell r="FF241" t="str">
            <v/>
          </cell>
          <cell r="FH241">
            <v>0</v>
          </cell>
          <cell r="FI241">
            <v>0</v>
          </cell>
          <cell r="FJ241">
            <v>0</v>
          </cell>
          <cell r="FK241">
            <v>0</v>
          </cell>
          <cell r="FL241">
            <v>0</v>
          </cell>
          <cell r="FM241">
            <v>0</v>
          </cell>
          <cell r="FN241">
            <v>0</v>
          </cell>
          <cell r="FO241">
            <v>0</v>
          </cell>
          <cell r="FR241">
            <v>0</v>
          </cell>
          <cell r="FS241">
            <v>0</v>
          </cell>
          <cell r="FT241">
            <v>0</v>
          </cell>
          <cell r="FU241">
            <v>0</v>
          </cell>
          <cell r="FV241">
            <v>0</v>
          </cell>
          <cell r="FW241">
            <v>0</v>
          </cell>
          <cell r="FX241">
            <v>0</v>
          </cell>
          <cell r="FY241">
            <v>0</v>
          </cell>
          <cell r="GB241">
            <v>0</v>
          </cell>
          <cell r="GC241">
            <v>0</v>
          </cell>
          <cell r="GD241">
            <v>0</v>
          </cell>
          <cell r="GE241">
            <v>0</v>
          </cell>
          <cell r="GF241">
            <v>0</v>
          </cell>
          <cell r="GG241">
            <v>0</v>
          </cell>
          <cell r="GH241">
            <v>0</v>
          </cell>
          <cell r="GI241">
            <v>0</v>
          </cell>
          <cell r="GL241">
            <v>0</v>
          </cell>
          <cell r="GM241">
            <v>0</v>
          </cell>
          <cell r="GN241">
            <v>0</v>
          </cell>
          <cell r="GO241">
            <v>0</v>
          </cell>
          <cell r="GP241">
            <v>0</v>
          </cell>
          <cell r="GQ241">
            <v>0</v>
          </cell>
          <cell r="GR241">
            <v>0</v>
          </cell>
          <cell r="GS241">
            <v>0</v>
          </cell>
          <cell r="GU241" t="str">
            <v>Œuf Au Plat &amp; Bacon</v>
          </cell>
        </row>
        <row r="242">
          <cell r="E242" t="str">
            <v>Œufs Au Plat Texmex</v>
          </cell>
          <cell r="F242" t="str">
            <v xml:space="preserve">Sur une plaque de cuisson recouverte de papier sulfurisé, formez deux cercles avec le fromage à pâte dure pour les nachos au fromage. Faites-les cuire à 250°C pendant 10 minutes, jusqu'à ce que le fromage soit bien doré.
Sortez le fromage fondu du four, et laissez-le refroidir.
À l'aide de ciseaux ou d'un couteau pointu, découpez des triangles dans les cercles de fromage, et mettez-les de côté.
Émincez finement l'oignon et l'ail, et faites-les brièvement revenir dans une casserole dans une cuillère à soupe d'huile.
Ajoutez les haricots rouge et le maïs, et assaisonnez à l'aide du sel, du poivre, du cumin, et du piment en poudre. Faites chauffer pendant quelques minutes.
Ajoutez la purée de tomate, et portez le tout à ébullition pendant 5 minutes.
Ajoutez le reste d'huile dans une poêle, et faites frire les œufs. Assaisonnez avec du sel, du poivre, et du piment en poudre.
Servez la sauce Tex-Mex avec les œufs et les nachos au fromage.
</v>
          </cell>
          <cell r="H242">
            <v>564.70000000000005</v>
          </cell>
          <cell r="I242">
            <v>35.880000000000003</v>
          </cell>
          <cell r="J242">
            <v>35.06</v>
          </cell>
          <cell r="K242">
            <v>21.669999999999998</v>
          </cell>
          <cell r="L242" t="str">
            <v>Gruyère</v>
          </cell>
          <cell r="M242">
            <v>30</v>
          </cell>
          <cell r="N242">
            <v>119.7</v>
          </cell>
          <cell r="O242">
            <v>8.1</v>
          </cell>
          <cell r="P242">
            <v>9.6</v>
          </cell>
          <cell r="Q242">
            <v>0</v>
          </cell>
          <cell r="R242">
            <v>399</v>
          </cell>
          <cell r="S242">
            <v>27</v>
          </cell>
          <cell r="T242">
            <v>32</v>
          </cell>
          <cell r="U242">
            <v>0</v>
          </cell>
          <cell r="V242" t="str">
            <v>Oignon</v>
          </cell>
          <cell r="W242">
            <v>30</v>
          </cell>
          <cell r="X242">
            <v>11.7</v>
          </cell>
          <cell r="Y242">
            <v>0.39</v>
          </cell>
          <cell r="Z242">
            <v>0.06</v>
          </cell>
          <cell r="AA242">
            <v>2.1</v>
          </cell>
          <cell r="AB242">
            <v>39</v>
          </cell>
          <cell r="AC242">
            <v>1.3</v>
          </cell>
          <cell r="AD242">
            <v>0.2</v>
          </cell>
          <cell r="AE242">
            <v>7</v>
          </cell>
          <cell r="AF242" t="str">
            <v>Ail</v>
          </cell>
          <cell r="AH242">
            <v>0</v>
          </cell>
          <cell r="AI242">
            <v>0</v>
          </cell>
          <cell r="AJ242">
            <v>0</v>
          </cell>
          <cell r="AK242">
            <v>0</v>
          </cell>
          <cell r="AL242">
            <v>136</v>
          </cell>
          <cell r="AM242">
            <v>7</v>
          </cell>
          <cell r="AN242">
            <v>0.5</v>
          </cell>
          <cell r="AO242">
            <v>24.5</v>
          </cell>
          <cell r="AP242" t="str">
            <v>Huile D'Olive</v>
          </cell>
          <cell r="AQ242">
            <v>10</v>
          </cell>
          <cell r="AR242">
            <v>80.900000000000006</v>
          </cell>
          <cell r="AS242">
            <v>0</v>
          </cell>
          <cell r="AT242">
            <v>8.99</v>
          </cell>
          <cell r="AU242">
            <v>0</v>
          </cell>
          <cell r="AV242">
            <v>809</v>
          </cell>
          <cell r="AW242">
            <v>0</v>
          </cell>
          <cell r="AX242">
            <v>89.9</v>
          </cell>
          <cell r="AY242">
            <v>0</v>
          </cell>
          <cell r="AZ242" t="str">
            <v>Haricots Rouges</v>
          </cell>
          <cell r="BA242">
            <v>30</v>
          </cell>
          <cell r="BB242">
            <v>91.8</v>
          </cell>
          <cell r="BC242">
            <v>6.45</v>
          </cell>
          <cell r="BD242">
            <v>0.54</v>
          </cell>
          <cell r="BE242">
            <v>12.75</v>
          </cell>
          <cell r="BF242">
            <v>306</v>
          </cell>
          <cell r="BG242">
            <v>21.5</v>
          </cell>
          <cell r="BH242">
            <v>1.8</v>
          </cell>
          <cell r="BI242">
            <v>42.5</v>
          </cell>
          <cell r="BJ242" t="str">
            <v>Maïs Doux</v>
          </cell>
          <cell r="BK242">
            <v>35</v>
          </cell>
          <cell r="BL242">
            <v>35</v>
          </cell>
          <cell r="BM242">
            <v>1.05</v>
          </cell>
          <cell r="BN242">
            <v>0.42</v>
          </cell>
          <cell r="BO242">
            <v>6.37</v>
          </cell>
          <cell r="BP242">
            <v>100</v>
          </cell>
          <cell r="BQ242">
            <v>3</v>
          </cell>
          <cell r="BR242">
            <v>1.2</v>
          </cell>
          <cell r="BS242">
            <v>18.2</v>
          </cell>
          <cell r="BT242" t="str">
            <v xml:space="preserve">Sel &amp; Poivre </v>
          </cell>
          <cell r="BV242">
            <v>0</v>
          </cell>
          <cell r="BW242">
            <v>0</v>
          </cell>
          <cell r="BX242">
            <v>0</v>
          </cell>
          <cell r="BY242">
            <v>0</v>
          </cell>
          <cell r="BZ242">
            <v>0</v>
          </cell>
          <cell r="CA242">
            <v>0</v>
          </cell>
          <cell r="CB242">
            <v>0</v>
          </cell>
          <cell r="CC242">
            <v>0</v>
          </cell>
          <cell r="CD242" t="str">
            <v>Cumin</v>
          </cell>
          <cell r="CF242">
            <v>0</v>
          </cell>
          <cell r="CG242">
            <v>0</v>
          </cell>
          <cell r="CH242">
            <v>0</v>
          </cell>
          <cell r="CI242">
            <v>0</v>
          </cell>
          <cell r="CJ242">
            <v>0</v>
          </cell>
          <cell r="CK242">
            <v>0</v>
          </cell>
          <cell r="CL242">
            <v>0</v>
          </cell>
          <cell r="CM242">
            <v>0</v>
          </cell>
          <cell r="CN242" t="str">
            <v>Piment En Poudre (À Votre Convenance)</v>
          </cell>
          <cell r="CP242">
            <v>0</v>
          </cell>
          <cell r="CQ242">
            <v>0</v>
          </cell>
          <cell r="CR242">
            <v>0</v>
          </cell>
          <cell r="CS242">
            <v>0</v>
          </cell>
          <cell r="CT242">
            <v>0</v>
          </cell>
          <cell r="CU242">
            <v>0</v>
          </cell>
          <cell r="CV242">
            <v>0</v>
          </cell>
          <cell r="CW242">
            <v>0</v>
          </cell>
          <cell r="CX242" t="str">
            <v>Tomato Passata</v>
          </cell>
          <cell r="CY242">
            <v>60</v>
          </cell>
          <cell r="CZ242">
            <v>12.6</v>
          </cell>
          <cell r="DA242">
            <v>2.04</v>
          </cell>
          <cell r="DB242">
            <v>0</v>
          </cell>
          <cell r="DC242">
            <v>0</v>
          </cell>
          <cell r="DD242">
            <v>21</v>
          </cell>
          <cell r="DE242">
            <v>3.4</v>
          </cell>
          <cell r="DF242">
            <v>0</v>
          </cell>
          <cell r="DG242">
            <v>0</v>
          </cell>
          <cell r="DH242" t="str">
            <v>Œuf</v>
          </cell>
          <cell r="DI242">
            <v>150</v>
          </cell>
          <cell r="DJ242">
            <v>213</v>
          </cell>
          <cell r="DK242">
            <v>17.850000000000001</v>
          </cell>
          <cell r="DL242">
            <v>15.45</v>
          </cell>
          <cell r="DM242">
            <v>0.45</v>
          </cell>
          <cell r="DN242">
            <v>142</v>
          </cell>
          <cell r="DO242">
            <v>11.9</v>
          </cell>
          <cell r="DP242">
            <v>10.3</v>
          </cell>
          <cell r="DQ242">
            <v>0.3</v>
          </cell>
          <cell r="DR242" t="str">
            <v/>
          </cell>
          <cell r="DT242">
            <v>0</v>
          </cell>
          <cell r="DU242">
            <v>0</v>
          </cell>
          <cell r="DV242">
            <v>0</v>
          </cell>
          <cell r="DW242">
            <v>0</v>
          </cell>
          <cell r="DX242">
            <v>0</v>
          </cell>
          <cell r="DY242">
            <v>0</v>
          </cell>
          <cell r="DZ242">
            <v>0</v>
          </cell>
          <cell r="EA242">
            <v>0</v>
          </cell>
          <cell r="EB242" t="str">
            <v/>
          </cell>
          <cell r="ED242">
            <v>0</v>
          </cell>
          <cell r="EE242">
            <v>0</v>
          </cell>
          <cell r="EF242">
            <v>0</v>
          </cell>
          <cell r="EG242">
            <v>0</v>
          </cell>
          <cell r="EH242">
            <v>0</v>
          </cell>
          <cell r="EI242">
            <v>0</v>
          </cell>
          <cell r="EJ242">
            <v>0</v>
          </cell>
          <cell r="EK242">
            <v>0</v>
          </cell>
          <cell r="EL242" t="str">
            <v/>
          </cell>
          <cell r="EN242">
            <v>0</v>
          </cell>
          <cell r="EO242">
            <v>0</v>
          </cell>
          <cell r="EP242">
            <v>0</v>
          </cell>
          <cell r="EQ242">
            <v>0</v>
          </cell>
          <cell r="ER242">
            <v>0</v>
          </cell>
          <cell r="ES242">
            <v>0</v>
          </cell>
          <cell r="ET242">
            <v>0</v>
          </cell>
          <cell r="EU242">
            <v>0</v>
          </cell>
          <cell r="EV242" t="str">
            <v/>
          </cell>
          <cell r="EX242">
            <v>0</v>
          </cell>
          <cell r="EY242">
            <v>0</v>
          </cell>
          <cell r="EZ242">
            <v>0</v>
          </cell>
          <cell r="FA242">
            <v>0</v>
          </cell>
          <cell r="FB242">
            <v>0</v>
          </cell>
          <cell r="FC242">
            <v>0</v>
          </cell>
          <cell r="FD242">
            <v>0</v>
          </cell>
          <cell r="FE242">
            <v>0</v>
          </cell>
          <cell r="FF242" t="str">
            <v/>
          </cell>
          <cell r="FH242">
            <v>0</v>
          </cell>
          <cell r="FI242">
            <v>0</v>
          </cell>
          <cell r="FJ242">
            <v>0</v>
          </cell>
          <cell r="FK242">
            <v>0</v>
          </cell>
          <cell r="FL242">
            <v>0</v>
          </cell>
          <cell r="FM242">
            <v>0</v>
          </cell>
          <cell r="FN242">
            <v>0</v>
          </cell>
          <cell r="FO242">
            <v>0</v>
          </cell>
          <cell r="FR242">
            <v>0</v>
          </cell>
          <cell r="FS242">
            <v>0</v>
          </cell>
          <cell r="FT242">
            <v>0</v>
          </cell>
          <cell r="FU242">
            <v>0</v>
          </cell>
          <cell r="FV242">
            <v>0</v>
          </cell>
          <cell r="FW242">
            <v>0</v>
          </cell>
          <cell r="FX242">
            <v>0</v>
          </cell>
          <cell r="FY242">
            <v>0</v>
          </cell>
          <cell r="GB242">
            <v>0</v>
          </cell>
          <cell r="GC242">
            <v>0</v>
          </cell>
          <cell r="GD242">
            <v>0</v>
          </cell>
          <cell r="GE242">
            <v>0</v>
          </cell>
          <cell r="GF242">
            <v>0</v>
          </cell>
          <cell r="GG242">
            <v>0</v>
          </cell>
          <cell r="GH242">
            <v>0</v>
          </cell>
          <cell r="GI242">
            <v>0</v>
          </cell>
          <cell r="GL242">
            <v>0</v>
          </cell>
          <cell r="GM242">
            <v>0</v>
          </cell>
          <cell r="GN242">
            <v>0</v>
          </cell>
          <cell r="GO242">
            <v>0</v>
          </cell>
          <cell r="GP242">
            <v>0</v>
          </cell>
          <cell r="GQ242">
            <v>0</v>
          </cell>
          <cell r="GR242">
            <v>0</v>
          </cell>
          <cell r="GS242">
            <v>0</v>
          </cell>
          <cell r="GU242" t="str">
            <v>Œufs Au Plat Texmex</v>
          </cell>
        </row>
        <row r="243">
          <cell r="E243" t="str">
            <v xml:space="preserve">Œufs Brouillés </v>
          </cell>
          <cell r="F243" t="str">
            <v xml:space="preserve">Mélangez tous les ingrédients ensemble.
Cuire le mélange en mode « œufs brouillés » dans une poêle antiadhésive
</v>
          </cell>
          <cell r="H243">
            <v>464.3</v>
          </cell>
          <cell r="I243">
            <v>57.2</v>
          </cell>
          <cell r="J243">
            <v>25.75</v>
          </cell>
          <cell r="K243">
            <v>0.8</v>
          </cell>
          <cell r="L243" t="str">
            <v>Œuf</v>
          </cell>
          <cell r="M243">
            <v>150</v>
          </cell>
          <cell r="N243">
            <v>213</v>
          </cell>
          <cell r="O243">
            <v>17.850000000000001</v>
          </cell>
          <cell r="P243">
            <v>15.45</v>
          </cell>
          <cell r="Q243">
            <v>0.45</v>
          </cell>
          <cell r="R243">
            <v>142</v>
          </cell>
          <cell r="S243">
            <v>11.9</v>
          </cell>
          <cell r="T243">
            <v>10.3</v>
          </cell>
          <cell r="U243">
            <v>0.3</v>
          </cell>
          <cell r="X243">
            <v>0</v>
          </cell>
          <cell r="Y243">
            <v>0</v>
          </cell>
          <cell r="Z243">
            <v>0</v>
          </cell>
          <cell r="AA243">
            <v>0</v>
          </cell>
          <cell r="AB243">
            <v>0</v>
          </cell>
          <cell r="AC243">
            <v>0</v>
          </cell>
          <cell r="AD243">
            <v>0</v>
          </cell>
          <cell r="AE243">
            <v>0</v>
          </cell>
          <cell r="AF243" t="str">
            <v>Viande Séchée</v>
          </cell>
          <cell r="AG243">
            <v>60</v>
          </cell>
          <cell r="AH243">
            <v>115.8</v>
          </cell>
          <cell r="AI243">
            <v>24.6</v>
          </cell>
          <cell r="AJ243">
            <v>1.8</v>
          </cell>
          <cell r="AK243">
            <v>0.3</v>
          </cell>
          <cell r="AL243">
            <v>193</v>
          </cell>
          <cell r="AM243">
            <v>41</v>
          </cell>
          <cell r="AN243">
            <v>3</v>
          </cell>
          <cell r="AO243">
            <v>0.5</v>
          </cell>
          <cell r="AP243" t="str">
            <v>Leerdammer Lightlife</v>
          </cell>
          <cell r="AQ243">
            <v>50</v>
          </cell>
          <cell r="AR243">
            <v>135.5</v>
          </cell>
          <cell r="AS243">
            <v>14.75</v>
          </cell>
          <cell r="AT243">
            <v>8.5</v>
          </cell>
          <cell r="AU243">
            <v>0.05</v>
          </cell>
          <cell r="AV243">
            <v>271</v>
          </cell>
          <cell r="AW243">
            <v>29.5</v>
          </cell>
          <cell r="AX243">
            <v>17</v>
          </cell>
          <cell r="AY243">
            <v>0.1</v>
          </cell>
          <cell r="AZ243" t="str">
            <v>Rama Cremefine 7% </v>
          </cell>
          <cell r="BA243">
            <v>20</v>
          </cell>
          <cell r="BB243">
            <v>0</v>
          </cell>
          <cell r="BC243">
            <v>0</v>
          </cell>
          <cell r="BD243">
            <v>0</v>
          </cell>
          <cell r="BE243">
            <v>0</v>
          </cell>
          <cell r="BF243">
            <v>0</v>
          </cell>
          <cell r="BG243">
            <v>0</v>
          </cell>
          <cell r="BH243">
            <v>0</v>
          </cell>
          <cell r="BI243">
            <v>0</v>
          </cell>
          <cell r="BJ243" t="str">
            <v>Épices : Ail Oignon Ciboulette À Volonté</v>
          </cell>
          <cell r="BL243">
            <v>0</v>
          </cell>
          <cell r="BM243">
            <v>0</v>
          </cell>
          <cell r="BN243">
            <v>0</v>
          </cell>
          <cell r="BO243">
            <v>0</v>
          </cell>
          <cell r="BP243">
            <v>0</v>
          </cell>
          <cell r="BQ243">
            <v>0</v>
          </cell>
          <cell r="BR243">
            <v>0</v>
          </cell>
          <cell r="BS243">
            <v>0</v>
          </cell>
          <cell r="BT243" t="str">
            <v/>
          </cell>
          <cell r="BV243">
            <v>0</v>
          </cell>
          <cell r="BW243">
            <v>0</v>
          </cell>
          <cell r="BX243">
            <v>0</v>
          </cell>
          <cell r="BY243">
            <v>0</v>
          </cell>
          <cell r="BZ243">
            <v>0</v>
          </cell>
          <cell r="CA243">
            <v>0</v>
          </cell>
          <cell r="CB243">
            <v>0</v>
          </cell>
          <cell r="CC243">
            <v>0</v>
          </cell>
          <cell r="CD243" t="str">
            <v/>
          </cell>
          <cell r="CF243">
            <v>0</v>
          </cell>
          <cell r="CG243">
            <v>0</v>
          </cell>
          <cell r="CH243">
            <v>0</v>
          </cell>
          <cell r="CI243">
            <v>0</v>
          </cell>
          <cell r="CJ243">
            <v>0</v>
          </cell>
          <cell r="CK243">
            <v>0</v>
          </cell>
          <cell r="CL243">
            <v>0</v>
          </cell>
          <cell r="CM243">
            <v>0</v>
          </cell>
          <cell r="CN243" t="str">
            <v/>
          </cell>
          <cell r="CP243">
            <v>0</v>
          </cell>
          <cell r="CQ243">
            <v>0</v>
          </cell>
          <cell r="CR243">
            <v>0</v>
          </cell>
          <cell r="CS243">
            <v>0</v>
          </cell>
          <cell r="CT243">
            <v>0</v>
          </cell>
          <cell r="CU243">
            <v>0</v>
          </cell>
          <cell r="CV243">
            <v>0</v>
          </cell>
          <cell r="CW243">
            <v>0</v>
          </cell>
          <cell r="CX243" t="str">
            <v/>
          </cell>
          <cell r="CZ243">
            <v>0</v>
          </cell>
          <cell r="DA243">
            <v>0</v>
          </cell>
          <cell r="DB243">
            <v>0</v>
          </cell>
          <cell r="DC243">
            <v>0</v>
          </cell>
          <cell r="DD243">
            <v>0</v>
          </cell>
          <cell r="DE243">
            <v>0</v>
          </cell>
          <cell r="DF243">
            <v>0</v>
          </cell>
          <cell r="DG243">
            <v>0</v>
          </cell>
          <cell r="DH243" t="str">
            <v/>
          </cell>
          <cell r="DJ243">
            <v>0</v>
          </cell>
          <cell r="DK243">
            <v>0</v>
          </cell>
          <cell r="DL243">
            <v>0</v>
          </cell>
          <cell r="DM243">
            <v>0</v>
          </cell>
          <cell r="DN243">
            <v>0</v>
          </cell>
          <cell r="DO243">
            <v>0</v>
          </cell>
          <cell r="DP243">
            <v>0</v>
          </cell>
          <cell r="DQ243">
            <v>0</v>
          </cell>
          <cell r="DR243" t="str">
            <v/>
          </cell>
          <cell r="DT243">
            <v>0</v>
          </cell>
          <cell r="DU243">
            <v>0</v>
          </cell>
          <cell r="DV243">
            <v>0</v>
          </cell>
          <cell r="DW243">
            <v>0</v>
          </cell>
          <cell r="DX243">
            <v>0</v>
          </cell>
          <cell r="DY243">
            <v>0</v>
          </cell>
          <cell r="DZ243">
            <v>0</v>
          </cell>
          <cell r="EA243">
            <v>0</v>
          </cell>
          <cell r="EB243" t="str">
            <v/>
          </cell>
          <cell r="ED243">
            <v>0</v>
          </cell>
          <cell r="EE243">
            <v>0</v>
          </cell>
          <cell r="EF243">
            <v>0</v>
          </cell>
          <cell r="EG243">
            <v>0</v>
          </cell>
          <cell r="EH243">
            <v>0</v>
          </cell>
          <cell r="EI243">
            <v>0</v>
          </cell>
          <cell r="EJ243">
            <v>0</v>
          </cell>
          <cell r="EK243">
            <v>0</v>
          </cell>
          <cell r="EL243" t="str">
            <v/>
          </cell>
          <cell r="EN243">
            <v>0</v>
          </cell>
          <cell r="EO243">
            <v>0</v>
          </cell>
          <cell r="EP243">
            <v>0</v>
          </cell>
          <cell r="EQ243">
            <v>0</v>
          </cell>
          <cell r="ER243">
            <v>0</v>
          </cell>
          <cell r="ES243">
            <v>0</v>
          </cell>
          <cell r="ET243">
            <v>0</v>
          </cell>
          <cell r="EU243">
            <v>0</v>
          </cell>
          <cell r="EV243" t="str">
            <v/>
          </cell>
          <cell r="EX243">
            <v>0</v>
          </cell>
          <cell r="EY243">
            <v>0</v>
          </cell>
          <cell r="EZ243">
            <v>0</v>
          </cell>
          <cell r="FA243">
            <v>0</v>
          </cell>
          <cell r="FB243">
            <v>0</v>
          </cell>
          <cell r="FC243">
            <v>0</v>
          </cell>
          <cell r="FD243">
            <v>0</v>
          </cell>
          <cell r="FE243">
            <v>0</v>
          </cell>
          <cell r="FF243" t="str">
            <v/>
          </cell>
          <cell r="FH243">
            <v>0</v>
          </cell>
          <cell r="FI243">
            <v>0</v>
          </cell>
          <cell r="FJ243">
            <v>0</v>
          </cell>
          <cell r="FK243">
            <v>0</v>
          </cell>
          <cell r="FL243">
            <v>0</v>
          </cell>
          <cell r="FM243">
            <v>0</v>
          </cell>
          <cell r="FN243">
            <v>0</v>
          </cell>
          <cell r="FO243">
            <v>0</v>
          </cell>
          <cell r="FR243">
            <v>0</v>
          </cell>
          <cell r="FS243">
            <v>0</v>
          </cell>
          <cell r="FT243">
            <v>0</v>
          </cell>
          <cell r="FU243">
            <v>0</v>
          </cell>
          <cell r="FV243">
            <v>0</v>
          </cell>
          <cell r="FW243">
            <v>0</v>
          </cell>
          <cell r="FX243">
            <v>0</v>
          </cell>
          <cell r="FY243">
            <v>0</v>
          </cell>
          <cell r="GB243">
            <v>0</v>
          </cell>
          <cell r="GC243">
            <v>0</v>
          </cell>
          <cell r="GD243">
            <v>0</v>
          </cell>
          <cell r="GE243">
            <v>0</v>
          </cell>
          <cell r="GF243">
            <v>0</v>
          </cell>
          <cell r="GG243">
            <v>0</v>
          </cell>
          <cell r="GH243">
            <v>0</v>
          </cell>
          <cell r="GI243">
            <v>0</v>
          </cell>
          <cell r="GL243">
            <v>0</v>
          </cell>
          <cell r="GM243">
            <v>0</v>
          </cell>
          <cell r="GN243">
            <v>0</v>
          </cell>
          <cell r="GO243">
            <v>0</v>
          </cell>
          <cell r="GP243">
            <v>0</v>
          </cell>
          <cell r="GQ243">
            <v>0</v>
          </cell>
          <cell r="GR243">
            <v>0</v>
          </cell>
          <cell r="GS243">
            <v>0</v>
          </cell>
          <cell r="GU243" t="str">
            <v xml:space="preserve">Œufs Brouillés </v>
          </cell>
        </row>
        <row r="244">
          <cell r="E244" t="str">
            <v>Œufs Brouillés À La Valaisanne</v>
          </cell>
          <cell r="F244" t="str">
            <v xml:space="preserve">Mélangez tous les ingrédients ensemble dans un saladier.
Couper la viande séchée et le leedammer en lanière
Cuire le mélange en mode « œufs brouillés » dans une poêle antiadhésive
</v>
          </cell>
          <cell r="H244">
            <v>495.15</v>
          </cell>
          <cell r="I244">
            <v>54.2</v>
          </cell>
          <cell r="J244">
            <v>30.245000000000001</v>
          </cell>
          <cell r="K244">
            <v>1.4000000000000001</v>
          </cell>
          <cell r="L244" t="str">
            <v>Œuf</v>
          </cell>
          <cell r="M244">
            <v>150</v>
          </cell>
          <cell r="N244">
            <v>213</v>
          </cell>
          <cell r="O244">
            <v>17.850000000000001</v>
          </cell>
          <cell r="P244">
            <v>15.45</v>
          </cell>
          <cell r="Q244">
            <v>0.45</v>
          </cell>
          <cell r="R244">
            <v>142</v>
          </cell>
          <cell r="S244">
            <v>11.9</v>
          </cell>
          <cell r="T244">
            <v>10.3</v>
          </cell>
          <cell r="U244">
            <v>0.3</v>
          </cell>
          <cell r="V244" t="str">
            <v>Huile D'Olive</v>
          </cell>
          <cell r="W244">
            <v>5</v>
          </cell>
          <cell r="X244">
            <v>40.450000000000003</v>
          </cell>
          <cell r="Y244">
            <v>0</v>
          </cell>
          <cell r="Z244">
            <v>4.4950000000000001</v>
          </cell>
          <cell r="AA244">
            <v>0</v>
          </cell>
          <cell r="AB244">
            <v>809</v>
          </cell>
          <cell r="AC244">
            <v>0</v>
          </cell>
          <cell r="AD244">
            <v>89.9</v>
          </cell>
          <cell r="AE244">
            <v>0</v>
          </cell>
          <cell r="AF244" t="str">
            <v>Mostmöckli</v>
          </cell>
          <cell r="AG244">
            <v>60</v>
          </cell>
          <cell r="AH244">
            <v>106.2</v>
          </cell>
          <cell r="AI244">
            <v>21.6</v>
          </cell>
          <cell r="AJ244">
            <v>1.8</v>
          </cell>
          <cell r="AK244">
            <v>0.9</v>
          </cell>
          <cell r="AL244">
            <v>177</v>
          </cell>
          <cell r="AM244">
            <v>36</v>
          </cell>
          <cell r="AN244">
            <v>3</v>
          </cell>
          <cell r="AO244">
            <v>1.5</v>
          </cell>
          <cell r="AP244" t="str">
            <v>Leerdammer Lightlife</v>
          </cell>
          <cell r="AQ244">
            <v>50</v>
          </cell>
          <cell r="AR244">
            <v>135.5</v>
          </cell>
          <cell r="AS244">
            <v>14.75</v>
          </cell>
          <cell r="AT244">
            <v>8.5</v>
          </cell>
          <cell r="AU244">
            <v>0.05</v>
          </cell>
          <cell r="AV244">
            <v>271</v>
          </cell>
          <cell r="AW244">
            <v>29.5</v>
          </cell>
          <cell r="AX244">
            <v>17</v>
          </cell>
          <cell r="AY244">
            <v>0.1</v>
          </cell>
          <cell r="AZ244" t="str">
            <v>Rama Cremefine 7% </v>
          </cell>
          <cell r="BA244">
            <v>20</v>
          </cell>
          <cell r="BB244">
            <v>0</v>
          </cell>
          <cell r="BC244">
            <v>0</v>
          </cell>
          <cell r="BD244">
            <v>0</v>
          </cell>
          <cell r="BE244">
            <v>0</v>
          </cell>
          <cell r="BF244">
            <v>0</v>
          </cell>
          <cell r="BG244">
            <v>0</v>
          </cell>
          <cell r="BH244">
            <v>0</v>
          </cell>
          <cell r="BI244">
            <v>0</v>
          </cell>
          <cell r="BJ244" t="str">
            <v>Epices : Ail Oignon Ciboulette À Volonté</v>
          </cell>
          <cell r="BL244">
            <v>0</v>
          </cell>
          <cell r="BM244">
            <v>0</v>
          </cell>
          <cell r="BN244">
            <v>0</v>
          </cell>
          <cell r="BO244">
            <v>0</v>
          </cell>
          <cell r="BP244">
            <v>0</v>
          </cell>
          <cell r="BQ244">
            <v>0</v>
          </cell>
          <cell r="BR244">
            <v>0</v>
          </cell>
          <cell r="BS244">
            <v>0</v>
          </cell>
          <cell r="BT244" t="str">
            <v/>
          </cell>
          <cell r="BV244">
            <v>0</v>
          </cell>
          <cell r="BW244">
            <v>0</v>
          </cell>
          <cell r="BX244">
            <v>0</v>
          </cell>
          <cell r="BY244">
            <v>0</v>
          </cell>
          <cell r="BZ244">
            <v>0</v>
          </cell>
          <cell r="CA244">
            <v>0</v>
          </cell>
          <cell r="CB244">
            <v>0</v>
          </cell>
          <cell r="CC244">
            <v>0</v>
          </cell>
          <cell r="CD244" t="str">
            <v/>
          </cell>
          <cell r="CF244">
            <v>0</v>
          </cell>
          <cell r="CG244">
            <v>0</v>
          </cell>
          <cell r="CH244">
            <v>0</v>
          </cell>
          <cell r="CI244">
            <v>0</v>
          </cell>
          <cell r="CJ244">
            <v>0</v>
          </cell>
          <cell r="CK244">
            <v>0</v>
          </cell>
          <cell r="CL244">
            <v>0</v>
          </cell>
          <cell r="CM244">
            <v>0</v>
          </cell>
          <cell r="CN244" t="str">
            <v/>
          </cell>
          <cell r="CP244">
            <v>0</v>
          </cell>
          <cell r="CQ244">
            <v>0</v>
          </cell>
          <cell r="CR244">
            <v>0</v>
          </cell>
          <cell r="CS244">
            <v>0</v>
          </cell>
          <cell r="CT244">
            <v>0</v>
          </cell>
          <cell r="CU244">
            <v>0</v>
          </cell>
          <cell r="CV244">
            <v>0</v>
          </cell>
          <cell r="CW244">
            <v>0</v>
          </cell>
          <cell r="CX244" t="str">
            <v/>
          </cell>
          <cell r="CZ244">
            <v>0</v>
          </cell>
          <cell r="DA244">
            <v>0</v>
          </cell>
          <cell r="DB244">
            <v>0</v>
          </cell>
          <cell r="DC244">
            <v>0</v>
          </cell>
          <cell r="DD244">
            <v>0</v>
          </cell>
          <cell r="DE244">
            <v>0</v>
          </cell>
          <cell r="DF244">
            <v>0</v>
          </cell>
          <cell r="DG244">
            <v>0</v>
          </cell>
          <cell r="DH244" t="str">
            <v/>
          </cell>
          <cell r="DJ244">
            <v>0</v>
          </cell>
          <cell r="DK244">
            <v>0</v>
          </cell>
          <cell r="DL244">
            <v>0</v>
          </cell>
          <cell r="DM244">
            <v>0</v>
          </cell>
          <cell r="DN244">
            <v>0</v>
          </cell>
          <cell r="DO244">
            <v>0</v>
          </cell>
          <cell r="DP244">
            <v>0</v>
          </cell>
          <cell r="DQ244">
            <v>0</v>
          </cell>
          <cell r="DR244" t="str">
            <v/>
          </cell>
          <cell r="DT244">
            <v>0</v>
          </cell>
          <cell r="DU244">
            <v>0</v>
          </cell>
          <cell r="DV244">
            <v>0</v>
          </cell>
          <cell r="DW244">
            <v>0</v>
          </cell>
          <cell r="DX244">
            <v>0</v>
          </cell>
          <cell r="DY244">
            <v>0</v>
          </cell>
          <cell r="DZ244">
            <v>0</v>
          </cell>
          <cell r="EA244">
            <v>0</v>
          </cell>
          <cell r="EB244" t="str">
            <v/>
          </cell>
          <cell r="ED244">
            <v>0</v>
          </cell>
          <cell r="EE244">
            <v>0</v>
          </cell>
          <cell r="EF244">
            <v>0</v>
          </cell>
          <cell r="EG244">
            <v>0</v>
          </cell>
          <cell r="EH244">
            <v>0</v>
          </cell>
          <cell r="EI244">
            <v>0</v>
          </cell>
          <cell r="EJ244">
            <v>0</v>
          </cell>
          <cell r="EK244">
            <v>0</v>
          </cell>
          <cell r="EL244" t="str">
            <v/>
          </cell>
          <cell r="EN244">
            <v>0</v>
          </cell>
          <cell r="EO244">
            <v>0</v>
          </cell>
          <cell r="EP244">
            <v>0</v>
          </cell>
          <cell r="EQ244">
            <v>0</v>
          </cell>
          <cell r="ER244">
            <v>0</v>
          </cell>
          <cell r="ES244">
            <v>0</v>
          </cell>
          <cell r="ET244">
            <v>0</v>
          </cell>
          <cell r="EU244">
            <v>0</v>
          </cell>
          <cell r="EV244" t="str">
            <v/>
          </cell>
          <cell r="EX244">
            <v>0</v>
          </cell>
          <cell r="EY244">
            <v>0</v>
          </cell>
          <cell r="EZ244">
            <v>0</v>
          </cell>
          <cell r="FA244">
            <v>0</v>
          </cell>
          <cell r="FB244">
            <v>0</v>
          </cell>
          <cell r="FC244">
            <v>0</v>
          </cell>
          <cell r="FD244">
            <v>0</v>
          </cell>
          <cell r="FE244">
            <v>0</v>
          </cell>
          <cell r="FF244" t="str">
            <v/>
          </cell>
          <cell r="FH244">
            <v>0</v>
          </cell>
          <cell r="FI244">
            <v>0</v>
          </cell>
          <cell r="FJ244">
            <v>0</v>
          </cell>
          <cell r="FK244">
            <v>0</v>
          </cell>
          <cell r="FL244">
            <v>0</v>
          </cell>
          <cell r="FM244">
            <v>0</v>
          </cell>
          <cell r="FN244">
            <v>0</v>
          </cell>
          <cell r="FO244">
            <v>0</v>
          </cell>
          <cell r="FR244">
            <v>0</v>
          </cell>
          <cell r="FS244">
            <v>0</v>
          </cell>
          <cell r="FT244">
            <v>0</v>
          </cell>
          <cell r="FU244">
            <v>0</v>
          </cell>
          <cell r="FV244">
            <v>0</v>
          </cell>
          <cell r="FW244">
            <v>0</v>
          </cell>
          <cell r="FX244">
            <v>0</v>
          </cell>
          <cell r="FY244">
            <v>0</v>
          </cell>
          <cell r="GB244">
            <v>0</v>
          </cell>
          <cell r="GC244">
            <v>0</v>
          </cell>
          <cell r="GD244">
            <v>0</v>
          </cell>
          <cell r="GE244">
            <v>0</v>
          </cell>
          <cell r="GF244">
            <v>0</v>
          </cell>
          <cell r="GG244">
            <v>0</v>
          </cell>
          <cell r="GH244">
            <v>0</v>
          </cell>
          <cell r="GI244">
            <v>0</v>
          </cell>
          <cell r="GL244">
            <v>0</v>
          </cell>
          <cell r="GM244">
            <v>0</v>
          </cell>
          <cell r="GN244">
            <v>0</v>
          </cell>
          <cell r="GO244">
            <v>0</v>
          </cell>
          <cell r="GP244">
            <v>0</v>
          </cell>
          <cell r="GQ244">
            <v>0</v>
          </cell>
          <cell r="GR244">
            <v>0</v>
          </cell>
          <cell r="GS244">
            <v>0</v>
          </cell>
          <cell r="GU244" t="str">
            <v>Œufs Brouillés À La Valaisanne</v>
          </cell>
        </row>
        <row r="245">
          <cell r="E245" t="str">
            <v xml:space="preserve">Œufs Brouillés Aux Champignons </v>
          </cell>
          <cell r="F245" t="str">
            <v xml:space="preserve">Bien faire chauffer l’huile dans une poêle antiadhésive. 
Faire sauter les champignons env. 5 min en remuant, saler. Retirer, baisser le feu. 
Faire chauffer l'huile dans la même poêle. 
Mélanger les œufs et tous les ingrédients, sel compris. 
Verser dans la poêle, laisser prendre un peu, agiter la poêle d'avant en arrière jusqu'à ce que la masse soit un peu ferme tout en restant moelleuse. 
Remettre les champignons, mélanger, dresser avec le pain. </v>
          </cell>
          <cell r="H245">
            <v>507.8</v>
          </cell>
          <cell r="I245">
            <v>34.700000000000003</v>
          </cell>
          <cell r="J245">
            <v>33.06</v>
          </cell>
          <cell r="K245">
            <v>5.625</v>
          </cell>
          <cell r="L245" t="str">
            <v>Huile D'Olive</v>
          </cell>
          <cell r="M245">
            <v>5</v>
          </cell>
          <cell r="N245">
            <v>40.450000000000003</v>
          </cell>
          <cell r="O245">
            <v>0</v>
          </cell>
          <cell r="P245">
            <v>4.4950000000000001</v>
          </cell>
          <cell r="Q245">
            <v>0</v>
          </cell>
          <cell r="R245">
            <v>809</v>
          </cell>
          <cell r="S245">
            <v>0</v>
          </cell>
          <cell r="T245">
            <v>89.9</v>
          </cell>
          <cell r="U245">
            <v>0</v>
          </cell>
          <cell r="V245" t="str">
            <v>Champignon</v>
          </cell>
          <cell r="W245">
            <v>150</v>
          </cell>
          <cell r="X245">
            <v>33</v>
          </cell>
          <cell r="Y245">
            <v>4.3499999999999996</v>
          </cell>
          <cell r="Z245">
            <v>0.45</v>
          </cell>
          <cell r="AA245">
            <v>1.65</v>
          </cell>
          <cell r="AB245">
            <v>22</v>
          </cell>
          <cell r="AC245">
            <v>2.9</v>
          </cell>
          <cell r="AD245">
            <v>0.3</v>
          </cell>
          <cell r="AE245">
            <v>1.1000000000000001</v>
          </cell>
          <cell r="AF245" t="str">
            <v xml:space="preserve">Sel </v>
          </cell>
          <cell r="AH245">
            <v>0</v>
          </cell>
          <cell r="AI245">
            <v>0</v>
          </cell>
          <cell r="AJ245">
            <v>0</v>
          </cell>
          <cell r="AK245">
            <v>0</v>
          </cell>
          <cell r="AL245">
            <v>0</v>
          </cell>
          <cell r="AM245">
            <v>0</v>
          </cell>
          <cell r="AN245">
            <v>0</v>
          </cell>
          <cell r="AO245">
            <v>0</v>
          </cell>
          <cell r="AR245">
            <v>0</v>
          </cell>
          <cell r="AS245">
            <v>0</v>
          </cell>
          <cell r="AT245">
            <v>0</v>
          </cell>
          <cell r="AU245">
            <v>0</v>
          </cell>
          <cell r="AV245">
            <v>0</v>
          </cell>
          <cell r="AW245">
            <v>0</v>
          </cell>
          <cell r="AX245">
            <v>0</v>
          </cell>
          <cell r="AY245">
            <v>0</v>
          </cell>
          <cell r="AZ245" t="str">
            <v>Œuf</v>
          </cell>
          <cell r="BA245">
            <v>200</v>
          </cell>
          <cell r="BB245">
            <v>284</v>
          </cell>
          <cell r="BC245">
            <v>23.8</v>
          </cell>
          <cell r="BD245">
            <v>20.6</v>
          </cell>
          <cell r="BE245">
            <v>0.6</v>
          </cell>
          <cell r="BF245">
            <v>142</v>
          </cell>
          <cell r="BG245">
            <v>11.9</v>
          </cell>
          <cell r="BH245">
            <v>10.3</v>
          </cell>
          <cell r="BI245">
            <v>0.3</v>
          </cell>
          <cell r="BJ245" t="str">
            <v>Lait Protéiné</v>
          </cell>
          <cell r="BK245">
            <v>15</v>
          </cell>
          <cell r="BL245">
            <v>5.85</v>
          </cell>
          <cell r="BM245">
            <v>1.05</v>
          </cell>
          <cell r="BN245">
            <v>1.4999999999999999E-2</v>
          </cell>
          <cell r="BO245">
            <v>0.375</v>
          </cell>
          <cell r="BP245">
            <v>39</v>
          </cell>
          <cell r="BQ245">
            <v>7</v>
          </cell>
          <cell r="BR245">
            <v>0.1</v>
          </cell>
          <cell r="BS245">
            <v>2.5</v>
          </cell>
          <cell r="BT245" t="str">
            <v>Ciboulette</v>
          </cell>
          <cell r="BV245">
            <v>0</v>
          </cell>
          <cell r="BW245">
            <v>0</v>
          </cell>
          <cell r="BX245">
            <v>0</v>
          </cell>
          <cell r="BY245">
            <v>0</v>
          </cell>
          <cell r="BZ245">
            <v>30</v>
          </cell>
          <cell r="CA245">
            <v>3</v>
          </cell>
          <cell r="CB245">
            <v>0.6</v>
          </cell>
          <cell r="CC245">
            <v>1.9</v>
          </cell>
          <cell r="CD245" t="str">
            <v xml:space="preserve">Piment De Cayenne </v>
          </cell>
          <cell r="CF245">
            <v>0</v>
          </cell>
          <cell r="CG245">
            <v>0</v>
          </cell>
          <cell r="CH245">
            <v>0</v>
          </cell>
          <cell r="CI245">
            <v>0</v>
          </cell>
          <cell r="CJ245">
            <v>0</v>
          </cell>
          <cell r="CK245">
            <v>0</v>
          </cell>
          <cell r="CL245">
            <v>0</v>
          </cell>
          <cell r="CM245">
            <v>0</v>
          </cell>
          <cell r="CN245" t="str">
            <v xml:space="preserve">Sel </v>
          </cell>
          <cell r="CP245">
            <v>0</v>
          </cell>
          <cell r="CQ245">
            <v>0</v>
          </cell>
          <cell r="CR245">
            <v>0</v>
          </cell>
          <cell r="CS245">
            <v>0</v>
          </cell>
          <cell r="CT245">
            <v>0</v>
          </cell>
          <cell r="CU245">
            <v>0</v>
          </cell>
          <cell r="CV245">
            <v>0</v>
          </cell>
          <cell r="CW245">
            <v>0</v>
          </cell>
          <cell r="CX245" t="str">
            <v>Pain Protéiné</v>
          </cell>
          <cell r="CY245">
            <v>50</v>
          </cell>
          <cell r="CZ245">
            <v>144.5</v>
          </cell>
          <cell r="DA245">
            <v>5.5</v>
          </cell>
          <cell r="DB245">
            <v>7.5</v>
          </cell>
          <cell r="DC245">
            <v>3</v>
          </cell>
          <cell r="DD245">
            <v>289</v>
          </cell>
          <cell r="DE245">
            <v>11</v>
          </cell>
          <cell r="DF245">
            <v>15</v>
          </cell>
          <cell r="DG245">
            <v>6</v>
          </cell>
          <cell r="DH245" t="str">
            <v/>
          </cell>
          <cell r="DJ245">
            <v>0</v>
          </cell>
          <cell r="DK245">
            <v>0</v>
          </cell>
          <cell r="DL245">
            <v>0</v>
          </cell>
          <cell r="DM245">
            <v>0</v>
          </cell>
          <cell r="DN245">
            <v>0</v>
          </cell>
          <cell r="DO245">
            <v>0</v>
          </cell>
          <cell r="DP245">
            <v>0</v>
          </cell>
          <cell r="DQ245">
            <v>0</v>
          </cell>
          <cell r="DR245" t="str">
            <v/>
          </cell>
          <cell r="DT245">
            <v>0</v>
          </cell>
          <cell r="DU245">
            <v>0</v>
          </cell>
          <cell r="DV245">
            <v>0</v>
          </cell>
          <cell r="DW245">
            <v>0</v>
          </cell>
          <cell r="DX245">
            <v>0</v>
          </cell>
          <cell r="DY245">
            <v>0</v>
          </cell>
          <cell r="DZ245">
            <v>0</v>
          </cell>
          <cell r="EA245">
            <v>0</v>
          </cell>
          <cell r="EB245" t="str">
            <v/>
          </cell>
          <cell r="ED245">
            <v>0</v>
          </cell>
          <cell r="EE245">
            <v>0</v>
          </cell>
          <cell r="EF245">
            <v>0</v>
          </cell>
          <cell r="EG245">
            <v>0</v>
          </cell>
          <cell r="EH245">
            <v>0</v>
          </cell>
          <cell r="EI245">
            <v>0</v>
          </cell>
          <cell r="EJ245">
            <v>0</v>
          </cell>
          <cell r="EK245">
            <v>0</v>
          </cell>
          <cell r="EL245" t="str">
            <v/>
          </cell>
          <cell r="EN245">
            <v>0</v>
          </cell>
          <cell r="EO245">
            <v>0</v>
          </cell>
          <cell r="EP245">
            <v>0</v>
          </cell>
          <cell r="EQ245">
            <v>0</v>
          </cell>
          <cell r="ER245">
            <v>0</v>
          </cell>
          <cell r="ES245">
            <v>0</v>
          </cell>
          <cell r="ET245">
            <v>0</v>
          </cell>
          <cell r="EU245">
            <v>0</v>
          </cell>
          <cell r="EV245" t="str">
            <v/>
          </cell>
          <cell r="EX245">
            <v>0</v>
          </cell>
          <cell r="EY245">
            <v>0</v>
          </cell>
          <cell r="EZ245">
            <v>0</v>
          </cell>
          <cell r="FA245">
            <v>0</v>
          </cell>
          <cell r="FB245">
            <v>0</v>
          </cell>
          <cell r="FC245">
            <v>0</v>
          </cell>
          <cell r="FD245">
            <v>0</v>
          </cell>
          <cell r="FE245">
            <v>0</v>
          </cell>
          <cell r="FF245" t="str">
            <v/>
          </cell>
          <cell r="FH245">
            <v>0</v>
          </cell>
          <cell r="FI245">
            <v>0</v>
          </cell>
          <cell r="FJ245">
            <v>0</v>
          </cell>
          <cell r="FK245">
            <v>0</v>
          </cell>
          <cell r="FL245">
            <v>0</v>
          </cell>
          <cell r="FM245">
            <v>0</v>
          </cell>
          <cell r="FN245">
            <v>0</v>
          </cell>
          <cell r="FO245">
            <v>0</v>
          </cell>
          <cell r="FR245">
            <v>0</v>
          </cell>
          <cell r="FS245">
            <v>0</v>
          </cell>
          <cell r="FT245">
            <v>0</v>
          </cell>
          <cell r="FU245">
            <v>0</v>
          </cell>
          <cell r="FV245">
            <v>0</v>
          </cell>
          <cell r="FW245">
            <v>0</v>
          </cell>
          <cell r="FX245">
            <v>0</v>
          </cell>
          <cell r="FY245">
            <v>0</v>
          </cell>
          <cell r="GB245">
            <v>0</v>
          </cell>
          <cell r="GC245">
            <v>0</v>
          </cell>
          <cell r="GD245">
            <v>0</v>
          </cell>
          <cell r="GE245">
            <v>0</v>
          </cell>
          <cell r="GF245">
            <v>0</v>
          </cell>
          <cell r="GG245">
            <v>0</v>
          </cell>
          <cell r="GH245">
            <v>0</v>
          </cell>
          <cell r="GI245">
            <v>0</v>
          </cell>
          <cell r="GL245">
            <v>0</v>
          </cell>
          <cell r="GM245">
            <v>0</v>
          </cell>
          <cell r="GN245">
            <v>0</v>
          </cell>
          <cell r="GO245">
            <v>0</v>
          </cell>
          <cell r="GP245">
            <v>0</v>
          </cell>
          <cell r="GQ245">
            <v>0</v>
          </cell>
          <cell r="GR245">
            <v>0</v>
          </cell>
          <cell r="GS245">
            <v>0</v>
          </cell>
          <cell r="GU245" t="str">
            <v xml:space="preserve">Œufs Brouillés Aux Champignons </v>
          </cell>
        </row>
        <row r="246">
          <cell r="E246" t="str">
            <v xml:space="preserve">Œufs Brouillés Natures </v>
          </cell>
          <cell r="F246" t="str">
            <v>Dans un saladier, batte les œufs en omelette et assaisonnez-les.
Faire fondre le beurre dans une poêle à feu doux.
Versez l’omelette dans la poêle et mélangez constamment avec une cuillère en bois le temps qu’elle cuise.
Ajoutez la crème fraîche, mélangez bien le tout et c'est prêt.</v>
          </cell>
          <cell r="H246">
            <v>207.35</v>
          </cell>
          <cell r="I246">
            <v>12.15</v>
          </cell>
          <cell r="J246">
            <v>17.295000000000002</v>
          </cell>
          <cell r="K246">
            <v>0.64999999999999991</v>
          </cell>
          <cell r="L246" t="str">
            <v>Œuf</v>
          </cell>
          <cell r="M246">
            <v>100</v>
          </cell>
          <cell r="N246">
            <v>142</v>
          </cell>
          <cell r="O246">
            <v>11.9</v>
          </cell>
          <cell r="P246">
            <v>10.3</v>
          </cell>
          <cell r="Q246">
            <v>0.3</v>
          </cell>
          <cell r="R246">
            <v>142</v>
          </cell>
          <cell r="S246">
            <v>11.9</v>
          </cell>
          <cell r="T246">
            <v>10.3</v>
          </cell>
          <cell r="U246">
            <v>0.3</v>
          </cell>
          <cell r="V246" t="str">
            <v>Huile D'Olive</v>
          </cell>
          <cell r="W246">
            <v>5</v>
          </cell>
          <cell r="X246">
            <v>40.450000000000003</v>
          </cell>
          <cell r="Y246">
            <v>0</v>
          </cell>
          <cell r="Z246">
            <v>4.4950000000000001</v>
          </cell>
          <cell r="AA246">
            <v>0</v>
          </cell>
          <cell r="AB246">
            <v>809</v>
          </cell>
          <cell r="AC246">
            <v>0</v>
          </cell>
          <cell r="AD246">
            <v>89.9</v>
          </cell>
          <cell r="AE246">
            <v>0</v>
          </cell>
          <cell r="AF246" t="str">
            <v>Demi-Creme 35%</v>
          </cell>
          <cell r="AG246">
            <v>10</v>
          </cell>
          <cell r="AH246">
            <v>24.9</v>
          </cell>
          <cell r="AI246">
            <v>0.25</v>
          </cell>
          <cell r="AJ246">
            <v>2.5</v>
          </cell>
          <cell r="AK246">
            <v>0.35</v>
          </cell>
          <cell r="AL246">
            <v>249</v>
          </cell>
          <cell r="AM246">
            <v>2.5</v>
          </cell>
          <cell r="AN246">
            <v>25</v>
          </cell>
          <cell r="AO246">
            <v>3.5</v>
          </cell>
          <cell r="AP246" t="str">
            <v>Épices : Poivre Ail Oignon À Volonté</v>
          </cell>
          <cell r="AR246">
            <v>0</v>
          </cell>
          <cell r="AS246">
            <v>0</v>
          </cell>
          <cell r="AT246">
            <v>0</v>
          </cell>
          <cell r="AU246">
            <v>0</v>
          </cell>
          <cell r="AV246">
            <v>0</v>
          </cell>
          <cell r="AW246">
            <v>0</v>
          </cell>
          <cell r="AX246">
            <v>0</v>
          </cell>
          <cell r="AY246">
            <v>0</v>
          </cell>
          <cell r="AZ246" t="str">
            <v/>
          </cell>
          <cell r="BB246">
            <v>0</v>
          </cell>
          <cell r="BC246">
            <v>0</v>
          </cell>
          <cell r="BD246">
            <v>0</v>
          </cell>
          <cell r="BE246">
            <v>0</v>
          </cell>
          <cell r="BF246">
            <v>0</v>
          </cell>
          <cell r="BG246">
            <v>0</v>
          </cell>
          <cell r="BH246">
            <v>0</v>
          </cell>
          <cell r="BI246">
            <v>0</v>
          </cell>
          <cell r="BJ246" t="str">
            <v/>
          </cell>
          <cell r="BL246">
            <v>0</v>
          </cell>
          <cell r="BM246">
            <v>0</v>
          </cell>
          <cell r="BN246">
            <v>0</v>
          </cell>
          <cell r="BO246">
            <v>0</v>
          </cell>
          <cell r="BP246">
            <v>0</v>
          </cell>
          <cell r="BQ246">
            <v>0</v>
          </cell>
          <cell r="BR246">
            <v>0</v>
          </cell>
          <cell r="BS246">
            <v>0</v>
          </cell>
          <cell r="BT246" t="str">
            <v/>
          </cell>
          <cell r="BV246">
            <v>0</v>
          </cell>
          <cell r="BW246">
            <v>0</v>
          </cell>
          <cell r="BX246">
            <v>0</v>
          </cell>
          <cell r="BY246">
            <v>0</v>
          </cell>
          <cell r="BZ246">
            <v>0</v>
          </cell>
          <cell r="CA246">
            <v>0</v>
          </cell>
          <cell r="CB246">
            <v>0</v>
          </cell>
          <cell r="CC246">
            <v>0</v>
          </cell>
          <cell r="CD246" t="str">
            <v/>
          </cell>
          <cell r="CF246">
            <v>0</v>
          </cell>
          <cell r="CG246">
            <v>0</v>
          </cell>
          <cell r="CH246">
            <v>0</v>
          </cell>
          <cell r="CI246">
            <v>0</v>
          </cell>
          <cell r="CJ246">
            <v>0</v>
          </cell>
          <cell r="CK246">
            <v>0</v>
          </cell>
          <cell r="CL246">
            <v>0</v>
          </cell>
          <cell r="CM246">
            <v>0</v>
          </cell>
          <cell r="CN246" t="str">
            <v/>
          </cell>
          <cell r="CP246">
            <v>0</v>
          </cell>
          <cell r="CQ246">
            <v>0</v>
          </cell>
          <cell r="CR246">
            <v>0</v>
          </cell>
          <cell r="CS246">
            <v>0</v>
          </cell>
          <cell r="CT246">
            <v>0</v>
          </cell>
          <cell r="CU246">
            <v>0</v>
          </cell>
          <cell r="CV246">
            <v>0</v>
          </cell>
          <cell r="CW246">
            <v>0</v>
          </cell>
          <cell r="CX246" t="str">
            <v/>
          </cell>
          <cell r="CZ246">
            <v>0</v>
          </cell>
          <cell r="DA246">
            <v>0</v>
          </cell>
          <cell r="DB246">
            <v>0</v>
          </cell>
          <cell r="DC246">
            <v>0</v>
          </cell>
          <cell r="DD246">
            <v>0</v>
          </cell>
          <cell r="DE246">
            <v>0</v>
          </cell>
          <cell r="DF246">
            <v>0</v>
          </cell>
          <cell r="DG246">
            <v>0</v>
          </cell>
          <cell r="DH246" t="str">
            <v/>
          </cell>
          <cell r="DJ246">
            <v>0</v>
          </cell>
          <cell r="DK246">
            <v>0</v>
          </cell>
          <cell r="DL246">
            <v>0</v>
          </cell>
          <cell r="DM246">
            <v>0</v>
          </cell>
          <cell r="DN246">
            <v>0</v>
          </cell>
          <cell r="DO246">
            <v>0</v>
          </cell>
          <cell r="DP246">
            <v>0</v>
          </cell>
          <cell r="DQ246">
            <v>0</v>
          </cell>
          <cell r="DR246" t="str">
            <v/>
          </cell>
          <cell r="DT246">
            <v>0</v>
          </cell>
          <cell r="DU246">
            <v>0</v>
          </cell>
          <cell r="DV246">
            <v>0</v>
          </cell>
          <cell r="DW246">
            <v>0</v>
          </cell>
          <cell r="DX246">
            <v>0</v>
          </cell>
          <cell r="DY246">
            <v>0</v>
          </cell>
          <cell r="DZ246">
            <v>0</v>
          </cell>
          <cell r="EA246">
            <v>0</v>
          </cell>
          <cell r="EB246" t="str">
            <v/>
          </cell>
          <cell r="ED246">
            <v>0</v>
          </cell>
          <cell r="EE246">
            <v>0</v>
          </cell>
          <cell r="EF246">
            <v>0</v>
          </cell>
          <cell r="EG246">
            <v>0</v>
          </cell>
          <cell r="EH246">
            <v>0</v>
          </cell>
          <cell r="EI246">
            <v>0</v>
          </cell>
          <cell r="EJ246">
            <v>0</v>
          </cell>
          <cell r="EK246">
            <v>0</v>
          </cell>
          <cell r="EL246" t="str">
            <v/>
          </cell>
          <cell r="EN246">
            <v>0</v>
          </cell>
          <cell r="EO246">
            <v>0</v>
          </cell>
          <cell r="EP246">
            <v>0</v>
          </cell>
          <cell r="EQ246">
            <v>0</v>
          </cell>
          <cell r="ER246">
            <v>0</v>
          </cell>
          <cell r="ES246">
            <v>0</v>
          </cell>
          <cell r="ET246">
            <v>0</v>
          </cell>
          <cell r="EU246">
            <v>0</v>
          </cell>
          <cell r="EV246" t="str">
            <v/>
          </cell>
          <cell r="EX246">
            <v>0</v>
          </cell>
          <cell r="EY246">
            <v>0</v>
          </cell>
          <cell r="EZ246">
            <v>0</v>
          </cell>
          <cell r="FA246">
            <v>0</v>
          </cell>
          <cell r="FB246">
            <v>0</v>
          </cell>
          <cell r="FC246">
            <v>0</v>
          </cell>
          <cell r="FD246">
            <v>0</v>
          </cell>
          <cell r="FE246">
            <v>0</v>
          </cell>
          <cell r="FF246" t="str">
            <v/>
          </cell>
          <cell r="FH246">
            <v>0</v>
          </cell>
          <cell r="FI246">
            <v>0</v>
          </cell>
          <cell r="FJ246">
            <v>0</v>
          </cell>
          <cell r="FK246">
            <v>0</v>
          </cell>
          <cell r="FL246">
            <v>0</v>
          </cell>
          <cell r="FM246">
            <v>0</v>
          </cell>
          <cell r="FN246">
            <v>0</v>
          </cell>
          <cell r="FO246">
            <v>0</v>
          </cell>
          <cell r="FR246">
            <v>0</v>
          </cell>
          <cell r="FS246">
            <v>0</v>
          </cell>
          <cell r="FT246">
            <v>0</v>
          </cell>
          <cell r="FU246">
            <v>0</v>
          </cell>
          <cell r="FV246">
            <v>0</v>
          </cell>
          <cell r="FW246">
            <v>0</v>
          </cell>
          <cell r="FX246">
            <v>0</v>
          </cell>
          <cell r="FY246">
            <v>0</v>
          </cell>
          <cell r="GB246">
            <v>0</v>
          </cell>
          <cell r="GC246">
            <v>0</v>
          </cell>
          <cell r="GD246">
            <v>0</v>
          </cell>
          <cell r="GE246">
            <v>0</v>
          </cell>
          <cell r="GF246">
            <v>0</v>
          </cell>
          <cell r="GG246">
            <v>0</v>
          </cell>
          <cell r="GH246">
            <v>0</v>
          </cell>
          <cell r="GI246">
            <v>0</v>
          </cell>
          <cell r="GL246">
            <v>0</v>
          </cell>
          <cell r="GM246">
            <v>0</v>
          </cell>
          <cell r="GN246">
            <v>0</v>
          </cell>
          <cell r="GO246">
            <v>0</v>
          </cell>
          <cell r="GP246">
            <v>0</v>
          </cell>
          <cell r="GQ246">
            <v>0</v>
          </cell>
          <cell r="GR246">
            <v>0</v>
          </cell>
          <cell r="GS246">
            <v>0</v>
          </cell>
          <cell r="GU246" t="str">
            <v xml:space="preserve">Œufs Brouillés Natures </v>
          </cell>
        </row>
        <row r="247">
          <cell r="E247" t="str">
            <v>Œufs Brouillés, Avocat &amp; Dinde</v>
          </cell>
          <cell r="F247" t="str">
            <v xml:space="preserve">Coupez la dinde en petits morceaux et faites-les revenir dans une poêle avec un peu d'eau.
Après environ 5 minutes, ajoutez les deux œufs, salez et poivrez et mélangez bien.
Laissez les œufs épaissir pendant cinq minutes et cuisez le tout.
Placez l'avocat sur sa tranche et coupez-le en tranches fines dans le sens de la largeur. Puis, ouvrez les tranches en éventail pour former une longue ligne, les tranches superposées les unes sur les autres.
Roulez la ligne d'avocat en spirale pour créer une rose.
Coupez le poivron en tranches fines et servez le tout dans une assiette.
</v>
          </cell>
          <cell r="H247">
            <v>470.05</v>
          </cell>
          <cell r="I247">
            <v>27.990000000000002</v>
          </cell>
          <cell r="J247">
            <v>36.524999999999999</v>
          </cell>
          <cell r="K247">
            <v>4.45</v>
          </cell>
          <cell r="L247" t="str">
            <v>Blanc De Dinde</v>
          </cell>
          <cell r="M247">
            <v>30</v>
          </cell>
          <cell r="N247">
            <v>34.200000000000003</v>
          </cell>
          <cell r="O247">
            <v>7.2</v>
          </cell>
          <cell r="P247">
            <v>0.6</v>
          </cell>
          <cell r="Q247">
            <v>0</v>
          </cell>
          <cell r="R247">
            <v>114</v>
          </cell>
          <cell r="S247">
            <v>24</v>
          </cell>
          <cell r="T247">
            <v>2</v>
          </cell>
          <cell r="U247">
            <v>0</v>
          </cell>
          <cell r="V247" t="str">
            <v>Œuf</v>
          </cell>
          <cell r="W247">
            <v>150</v>
          </cell>
          <cell r="X247">
            <v>213</v>
          </cell>
          <cell r="Y247">
            <v>17.850000000000001</v>
          </cell>
          <cell r="Z247">
            <v>15.45</v>
          </cell>
          <cell r="AA247">
            <v>0.45</v>
          </cell>
          <cell r="AB247">
            <v>142</v>
          </cell>
          <cell r="AC247">
            <v>11.9</v>
          </cell>
          <cell r="AD247">
            <v>10.3</v>
          </cell>
          <cell r="AE247">
            <v>0.3</v>
          </cell>
          <cell r="AF247" t="str">
            <v>Sel &amp; Poivre</v>
          </cell>
          <cell r="AH247">
            <v>0</v>
          </cell>
          <cell r="AI247">
            <v>0</v>
          </cell>
          <cell r="AJ247">
            <v>0</v>
          </cell>
          <cell r="AK247">
            <v>0</v>
          </cell>
          <cell r="AL247">
            <v>0</v>
          </cell>
          <cell r="AM247">
            <v>0</v>
          </cell>
          <cell r="AN247">
            <v>0</v>
          </cell>
          <cell r="AO247">
            <v>0</v>
          </cell>
          <cell r="AP247" t="str">
            <v>Avocat</v>
          </cell>
          <cell r="AQ247">
            <v>110</v>
          </cell>
          <cell r="AR247">
            <v>158.4</v>
          </cell>
          <cell r="AS247">
            <v>1.98</v>
          </cell>
          <cell r="AT247">
            <v>15.62</v>
          </cell>
          <cell r="AU247">
            <v>0.88</v>
          </cell>
          <cell r="AV247">
            <v>144</v>
          </cell>
          <cell r="AW247">
            <v>1.8</v>
          </cell>
          <cell r="AX247">
            <v>14.2</v>
          </cell>
          <cell r="AY247">
            <v>0.8</v>
          </cell>
          <cell r="AZ247" t="str">
            <v>Poivron</v>
          </cell>
          <cell r="BA247">
            <v>120</v>
          </cell>
          <cell r="BB247">
            <v>24</v>
          </cell>
          <cell r="BC247">
            <v>0.96</v>
          </cell>
          <cell r="BD247">
            <v>0.36</v>
          </cell>
          <cell r="BE247">
            <v>3.12</v>
          </cell>
          <cell r="BF247">
            <v>20</v>
          </cell>
          <cell r="BG247">
            <v>0.8</v>
          </cell>
          <cell r="BH247">
            <v>0.3</v>
          </cell>
          <cell r="BI247">
            <v>2.6</v>
          </cell>
          <cell r="BJ247" t="str">
            <v>Huile D'Olive</v>
          </cell>
          <cell r="BK247">
            <v>5</v>
          </cell>
          <cell r="BL247">
            <v>40.450000000000003</v>
          </cell>
          <cell r="BM247">
            <v>0</v>
          </cell>
          <cell r="BN247">
            <v>4.4950000000000001</v>
          </cell>
          <cell r="BO247">
            <v>0</v>
          </cell>
          <cell r="BP247">
            <v>809</v>
          </cell>
          <cell r="BQ247">
            <v>0</v>
          </cell>
          <cell r="BR247">
            <v>89.9</v>
          </cell>
          <cell r="BS247">
            <v>0</v>
          </cell>
          <cell r="BT247" t="str">
            <v/>
          </cell>
          <cell r="BV247">
            <v>0</v>
          </cell>
          <cell r="BW247">
            <v>0</v>
          </cell>
          <cell r="BX247">
            <v>0</v>
          </cell>
          <cell r="BY247">
            <v>0</v>
          </cell>
          <cell r="BZ247">
            <v>0</v>
          </cell>
          <cell r="CA247">
            <v>0</v>
          </cell>
          <cell r="CB247">
            <v>0</v>
          </cell>
          <cell r="CC247">
            <v>0</v>
          </cell>
          <cell r="CD247" t="str">
            <v/>
          </cell>
          <cell r="CF247">
            <v>0</v>
          </cell>
          <cell r="CG247">
            <v>0</v>
          </cell>
          <cell r="CH247">
            <v>0</v>
          </cell>
          <cell r="CI247">
            <v>0</v>
          </cell>
          <cell r="CJ247">
            <v>0</v>
          </cell>
          <cell r="CK247">
            <v>0</v>
          </cell>
          <cell r="CL247">
            <v>0</v>
          </cell>
          <cell r="CM247">
            <v>0</v>
          </cell>
          <cell r="CN247" t="str">
            <v/>
          </cell>
          <cell r="CP247">
            <v>0</v>
          </cell>
          <cell r="CQ247">
            <v>0</v>
          </cell>
          <cell r="CR247">
            <v>0</v>
          </cell>
          <cell r="CS247">
            <v>0</v>
          </cell>
          <cell r="CT247">
            <v>0</v>
          </cell>
          <cell r="CU247">
            <v>0</v>
          </cell>
          <cell r="CV247">
            <v>0</v>
          </cell>
          <cell r="CW247">
            <v>0</v>
          </cell>
          <cell r="CX247" t="str">
            <v/>
          </cell>
          <cell r="CZ247">
            <v>0</v>
          </cell>
          <cell r="DA247">
            <v>0</v>
          </cell>
          <cell r="DB247">
            <v>0</v>
          </cell>
          <cell r="DC247">
            <v>0</v>
          </cell>
          <cell r="DD247">
            <v>0</v>
          </cell>
          <cell r="DE247">
            <v>0</v>
          </cell>
          <cell r="DF247">
            <v>0</v>
          </cell>
          <cell r="DG247">
            <v>0</v>
          </cell>
          <cell r="DH247" t="str">
            <v/>
          </cell>
          <cell r="DJ247">
            <v>0</v>
          </cell>
          <cell r="DK247">
            <v>0</v>
          </cell>
          <cell r="DL247">
            <v>0</v>
          </cell>
          <cell r="DM247">
            <v>0</v>
          </cell>
          <cell r="DN247">
            <v>0</v>
          </cell>
          <cell r="DO247">
            <v>0</v>
          </cell>
          <cell r="DP247">
            <v>0</v>
          </cell>
          <cell r="DQ247">
            <v>0</v>
          </cell>
          <cell r="DR247" t="str">
            <v/>
          </cell>
          <cell r="DT247">
            <v>0</v>
          </cell>
          <cell r="DU247">
            <v>0</v>
          </cell>
          <cell r="DV247">
            <v>0</v>
          </cell>
          <cell r="DW247">
            <v>0</v>
          </cell>
          <cell r="DX247">
            <v>0</v>
          </cell>
          <cell r="DY247">
            <v>0</v>
          </cell>
          <cell r="DZ247">
            <v>0</v>
          </cell>
          <cell r="EA247">
            <v>0</v>
          </cell>
          <cell r="EB247" t="str">
            <v/>
          </cell>
          <cell r="ED247">
            <v>0</v>
          </cell>
          <cell r="EE247">
            <v>0</v>
          </cell>
          <cell r="EF247">
            <v>0</v>
          </cell>
          <cell r="EG247">
            <v>0</v>
          </cell>
          <cell r="EH247">
            <v>0</v>
          </cell>
          <cell r="EI247">
            <v>0</v>
          </cell>
          <cell r="EJ247">
            <v>0</v>
          </cell>
          <cell r="EK247">
            <v>0</v>
          </cell>
          <cell r="EL247" t="str">
            <v/>
          </cell>
          <cell r="EN247">
            <v>0</v>
          </cell>
          <cell r="EO247">
            <v>0</v>
          </cell>
          <cell r="EP247">
            <v>0</v>
          </cell>
          <cell r="EQ247">
            <v>0</v>
          </cell>
          <cell r="ER247">
            <v>0</v>
          </cell>
          <cell r="ES247">
            <v>0</v>
          </cell>
          <cell r="ET247">
            <v>0</v>
          </cell>
          <cell r="EU247">
            <v>0</v>
          </cell>
          <cell r="EV247" t="str">
            <v/>
          </cell>
          <cell r="EX247">
            <v>0</v>
          </cell>
          <cell r="EY247">
            <v>0</v>
          </cell>
          <cell r="EZ247">
            <v>0</v>
          </cell>
          <cell r="FA247">
            <v>0</v>
          </cell>
          <cell r="FB247">
            <v>0</v>
          </cell>
          <cell r="FC247">
            <v>0</v>
          </cell>
          <cell r="FD247">
            <v>0</v>
          </cell>
          <cell r="FE247">
            <v>0</v>
          </cell>
          <cell r="FF247" t="str">
            <v/>
          </cell>
          <cell r="FH247">
            <v>0</v>
          </cell>
          <cell r="FI247">
            <v>0</v>
          </cell>
          <cell r="FJ247">
            <v>0</v>
          </cell>
          <cell r="FK247">
            <v>0</v>
          </cell>
          <cell r="FL247">
            <v>0</v>
          </cell>
          <cell r="FM247">
            <v>0</v>
          </cell>
          <cell r="FN247">
            <v>0</v>
          </cell>
          <cell r="FO247">
            <v>0</v>
          </cell>
          <cell r="FR247">
            <v>0</v>
          </cell>
          <cell r="FS247">
            <v>0</v>
          </cell>
          <cell r="FT247">
            <v>0</v>
          </cell>
          <cell r="FU247">
            <v>0</v>
          </cell>
          <cell r="FV247">
            <v>0</v>
          </cell>
          <cell r="FW247">
            <v>0</v>
          </cell>
          <cell r="FX247">
            <v>0</v>
          </cell>
          <cell r="FY247">
            <v>0</v>
          </cell>
          <cell r="GB247">
            <v>0</v>
          </cell>
          <cell r="GC247">
            <v>0</v>
          </cell>
          <cell r="GD247">
            <v>0</v>
          </cell>
          <cell r="GE247">
            <v>0</v>
          </cell>
          <cell r="GF247">
            <v>0</v>
          </cell>
          <cell r="GG247">
            <v>0</v>
          </cell>
          <cell r="GH247">
            <v>0</v>
          </cell>
          <cell r="GI247">
            <v>0</v>
          </cell>
          <cell r="GL247">
            <v>0</v>
          </cell>
          <cell r="GM247">
            <v>0</v>
          </cell>
          <cell r="GN247">
            <v>0</v>
          </cell>
          <cell r="GO247">
            <v>0</v>
          </cell>
          <cell r="GP247">
            <v>0</v>
          </cell>
          <cell r="GQ247">
            <v>0</v>
          </cell>
          <cell r="GR247">
            <v>0</v>
          </cell>
          <cell r="GS247">
            <v>0</v>
          </cell>
          <cell r="GU247" t="str">
            <v>Œufs Brouillés, Avocat &amp; Dinde</v>
          </cell>
        </row>
        <row r="248">
          <cell r="E248" t="str">
            <v>Œufs Mollets Et Tartines</v>
          </cell>
          <cell r="F248" t="str">
            <v>Remplir une casserole d'eau, faire frémir l'eau à feux fort puis poser délicatement les œufs une fois ébullition, baisser à feux moyen/fort pendant la cuisson des œufs. 
Récupérer les œufs au bout de 5 à 8min pour les obtenir mollets. 
Passer les œufs sous l'eau froide, faire rouler pour casser la coquille et retirer sous l'eau.
Étaler miel et Peanut butter sur les petits pains grillés.
Servir avec une part de fruits de saison.</v>
          </cell>
          <cell r="H248">
            <v>529.54999999999995</v>
          </cell>
          <cell r="I248">
            <v>46.74</v>
          </cell>
          <cell r="J248">
            <v>23.299999999999997</v>
          </cell>
          <cell r="K248">
            <v>17.25</v>
          </cell>
          <cell r="L248" t="str">
            <v>Œuf</v>
          </cell>
          <cell r="M248">
            <v>150</v>
          </cell>
          <cell r="N248">
            <v>213</v>
          </cell>
          <cell r="O248">
            <v>17.850000000000001</v>
          </cell>
          <cell r="P248">
            <v>15.45</v>
          </cell>
          <cell r="Q248">
            <v>0.45</v>
          </cell>
          <cell r="R248">
            <v>142</v>
          </cell>
          <cell r="S248">
            <v>11.9</v>
          </cell>
          <cell r="T248">
            <v>10.3</v>
          </cell>
          <cell r="U248">
            <v>0.3</v>
          </cell>
          <cell r="V248" t="str">
            <v>Fraise</v>
          </cell>
          <cell r="W248">
            <v>100</v>
          </cell>
          <cell r="X248">
            <v>40</v>
          </cell>
          <cell r="Y248">
            <v>0.7</v>
          </cell>
          <cell r="Z248">
            <v>0.5</v>
          </cell>
          <cell r="AA248">
            <v>7</v>
          </cell>
          <cell r="AB248">
            <v>40</v>
          </cell>
          <cell r="AC248">
            <v>0.7</v>
          </cell>
          <cell r="AD248">
            <v>0.5</v>
          </cell>
          <cell r="AE248">
            <v>7</v>
          </cell>
          <cell r="AF248" t="str">
            <v>Krisprolls Céréales Et Fibres</v>
          </cell>
          <cell r="AG248">
            <v>39</v>
          </cell>
          <cell r="AH248">
            <v>152.1</v>
          </cell>
          <cell r="AI248">
            <v>23.79</v>
          </cell>
          <cell r="AJ248">
            <v>0</v>
          </cell>
          <cell r="AK248">
            <v>0</v>
          </cell>
          <cell r="AL248">
            <v>390</v>
          </cell>
          <cell r="AM248">
            <v>61</v>
          </cell>
          <cell r="AN248">
            <v>0</v>
          </cell>
          <cell r="AO248">
            <v>0</v>
          </cell>
          <cell r="AP248" t="str">
            <v>Miel</v>
          </cell>
          <cell r="AQ248">
            <v>10</v>
          </cell>
          <cell r="AR248">
            <v>32.200000000000003</v>
          </cell>
          <cell r="AS248">
            <v>0.05</v>
          </cell>
          <cell r="AT248">
            <v>0</v>
          </cell>
          <cell r="AU248">
            <v>8</v>
          </cell>
          <cell r="AV248">
            <v>322</v>
          </cell>
          <cell r="AW248">
            <v>0.5</v>
          </cell>
          <cell r="AX248">
            <v>0</v>
          </cell>
          <cell r="AY248">
            <v>80</v>
          </cell>
          <cell r="AZ248" t="str">
            <v>Beurre De Cacahuète</v>
          </cell>
          <cell r="BA248">
            <v>15</v>
          </cell>
          <cell r="BB248">
            <v>92.25</v>
          </cell>
          <cell r="BC248">
            <v>4.3499999999999996</v>
          </cell>
          <cell r="BD248">
            <v>7.35</v>
          </cell>
          <cell r="BE248">
            <v>1.8</v>
          </cell>
          <cell r="BF248">
            <v>615</v>
          </cell>
          <cell r="BG248">
            <v>29</v>
          </cell>
          <cell r="BH248">
            <v>49</v>
          </cell>
          <cell r="BI248">
            <v>12</v>
          </cell>
          <cell r="BJ248" t="str">
            <v/>
          </cell>
          <cell r="BL248">
            <v>0</v>
          </cell>
          <cell r="BM248">
            <v>0</v>
          </cell>
          <cell r="BN248">
            <v>0</v>
          </cell>
          <cell r="BO248">
            <v>0</v>
          </cell>
          <cell r="BP248">
            <v>0</v>
          </cell>
          <cell r="BQ248">
            <v>0</v>
          </cell>
          <cell r="BR248">
            <v>0</v>
          </cell>
          <cell r="BS248">
            <v>0</v>
          </cell>
          <cell r="BT248" t="str">
            <v/>
          </cell>
          <cell r="BV248">
            <v>0</v>
          </cell>
          <cell r="BW248">
            <v>0</v>
          </cell>
          <cell r="BX248">
            <v>0</v>
          </cell>
          <cell r="BY248">
            <v>0</v>
          </cell>
          <cell r="BZ248">
            <v>0</v>
          </cell>
          <cell r="CA248">
            <v>0</v>
          </cell>
          <cell r="CB248">
            <v>0</v>
          </cell>
          <cell r="CC248">
            <v>0</v>
          </cell>
          <cell r="CD248" t="str">
            <v/>
          </cell>
          <cell r="CF248">
            <v>0</v>
          </cell>
          <cell r="CG248">
            <v>0</v>
          </cell>
          <cell r="CH248">
            <v>0</v>
          </cell>
          <cell r="CI248">
            <v>0</v>
          </cell>
          <cell r="CJ248">
            <v>0</v>
          </cell>
          <cell r="CK248">
            <v>0</v>
          </cell>
          <cell r="CL248">
            <v>0</v>
          </cell>
          <cell r="CM248">
            <v>0</v>
          </cell>
          <cell r="CN248" t="str">
            <v/>
          </cell>
          <cell r="CP248">
            <v>0</v>
          </cell>
          <cell r="CQ248">
            <v>0</v>
          </cell>
          <cell r="CR248">
            <v>0</v>
          </cell>
          <cell r="CS248">
            <v>0</v>
          </cell>
          <cell r="CT248">
            <v>0</v>
          </cell>
          <cell r="CU248">
            <v>0</v>
          </cell>
          <cell r="CV248">
            <v>0</v>
          </cell>
          <cell r="CW248">
            <v>0</v>
          </cell>
          <cell r="CX248" t="str">
            <v/>
          </cell>
          <cell r="CZ248">
            <v>0</v>
          </cell>
          <cell r="DA248">
            <v>0</v>
          </cell>
          <cell r="DB248">
            <v>0</v>
          </cell>
          <cell r="DC248">
            <v>0</v>
          </cell>
          <cell r="DD248">
            <v>0</v>
          </cell>
          <cell r="DE248">
            <v>0</v>
          </cell>
          <cell r="DF248">
            <v>0</v>
          </cell>
          <cell r="DG248">
            <v>0</v>
          </cell>
          <cell r="DH248" t="str">
            <v/>
          </cell>
          <cell r="DJ248">
            <v>0</v>
          </cell>
          <cell r="DK248">
            <v>0</v>
          </cell>
          <cell r="DL248">
            <v>0</v>
          </cell>
          <cell r="DM248">
            <v>0</v>
          </cell>
          <cell r="DN248">
            <v>0</v>
          </cell>
          <cell r="DO248">
            <v>0</v>
          </cell>
          <cell r="DP248">
            <v>0</v>
          </cell>
          <cell r="DQ248">
            <v>0</v>
          </cell>
          <cell r="DR248" t="str">
            <v/>
          </cell>
          <cell r="DT248">
            <v>0</v>
          </cell>
          <cell r="DU248">
            <v>0</v>
          </cell>
          <cell r="DV248">
            <v>0</v>
          </cell>
          <cell r="DW248">
            <v>0</v>
          </cell>
          <cell r="DX248">
            <v>0</v>
          </cell>
          <cell r="DY248">
            <v>0</v>
          </cell>
          <cell r="DZ248">
            <v>0</v>
          </cell>
          <cell r="EA248">
            <v>0</v>
          </cell>
          <cell r="EB248" t="str">
            <v/>
          </cell>
          <cell r="ED248">
            <v>0</v>
          </cell>
          <cell r="EE248">
            <v>0</v>
          </cell>
          <cell r="EF248">
            <v>0</v>
          </cell>
          <cell r="EG248">
            <v>0</v>
          </cell>
          <cell r="EH248">
            <v>0</v>
          </cell>
          <cell r="EI248">
            <v>0</v>
          </cell>
          <cell r="EJ248">
            <v>0</v>
          </cell>
          <cell r="EK248">
            <v>0</v>
          </cell>
          <cell r="EL248" t="str">
            <v/>
          </cell>
          <cell r="EN248">
            <v>0</v>
          </cell>
          <cell r="EO248">
            <v>0</v>
          </cell>
          <cell r="EP248">
            <v>0</v>
          </cell>
          <cell r="EQ248">
            <v>0</v>
          </cell>
          <cell r="ER248">
            <v>0</v>
          </cell>
          <cell r="ES248">
            <v>0</v>
          </cell>
          <cell r="ET248">
            <v>0</v>
          </cell>
          <cell r="EU248">
            <v>0</v>
          </cell>
          <cell r="EV248" t="str">
            <v/>
          </cell>
          <cell r="EX248">
            <v>0</v>
          </cell>
          <cell r="EY248">
            <v>0</v>
          </cell>
          <cell r="EZ248">
            <v>0</v>
          </cell>
          <cell r="FA248">
            <v>0</v>
          </cell>
          <cell r="FB248">
            <v>0</v>
          </cell>
          <cell r="FC248">
            <v>0</v>
          </cell>
          <cell r="FD248">
            <v>0</v>
          </cell>
          <cell r="FE248">
            <v>0</v>
          </cell>
          <cell r="FF248" t="str">
            <v/>
          </cell>
          <cell r="FH248">
            <v>0</v>
          </cell>
          <cell r="FI248">
            <v>0</v>
          </cell>
          <cell r="FJ248">
            <v>0</v>
          </cell>
          <cell r="FK248">
            <v>0</v>
          </cell>
          <cell r="FL248">
            <v>0</v>
          </cell>
          <cell r="FM248">
            <v>0</v>
          </cell>
          <cell r="FN248">
            <v>0</v>
          </cell>
          <cell r="FO248">
            <v>0</v>
          </cell>
          <cell r="FR248">
            <v>0</v>
          </cell>
          <cell r="FS248">
            <v>0</v>
          </cell>
          <cell r="FT248">
            <v>0</v>
          </cell>
          <cell r="FU248">
            <v>0</v>
          </cell>
          <cell r="FV248">
            <v>0</v>
          </cell>
          <cell r="FW248">
            <v>0</v>
          </cell>
          <cell r="FX248">
            <v>0</v>
          </cell>
          <cell r="FY248">
            <v>0</v>
          </cell>
          <cell r="GB248">
            <v>0</v>
          </cell>
          <cell r="GC248">
            <v>0</v>
          </cell>
          <cell r="GD248">
            <v>0</v>
          </cell>
          <cell r="GE248">
            <v>0</v>
          </cell>
          <cell r="GF248">
            <v>0</v>
          </cell>
          <cell r="GG248">
            <v>0</v>
          </cell>
          <cell r="GH248">
            <v>0</v>
          </cell>
          <cell r="GI248">
            <v>0</v>
          </cell>
          <cell r="GL248">
            <v>0</v>
          </cell>
          <cell r="GM248">
            <v>0</v>
          </cell>
          <cell r="GN248">
            <v>0</v>
          </cell>
          <cell r="GO248">
            <v>0</v>
          </cell>
          <cell r="GP248">
            <v>0</v>
          </cell>
          <cell r="GQ248">
            <v>0</v>
          </cell>
          <cell r="GR248">
            <v>0</v>
          </cell>
          <cell r="GS248">
            <v>0</v>
          </cell>
          <cell r="GU248" t="str">
            <v>Œufs Mollets Et Tartines</v>
          </cell>
        </row>
        <row r="249">
          <cell r="E249" t="str">
            <v>Omelette  Norvégienne</v>
          </cell>
          <cell r="F249" t="str">
            <v>Fouetter les œufs, le sel et le poivre.
Ajoutez les autres ingrédients.
Faites chauffer l'huile d'olive dans une poêle et versez les oeufs battus dans la poêle.</v>
          </cell>
          <cell r="H249">
            <v>352.9</v>
          </cell>
          <cell r="I249">
            <v>26.49</v>
          </cell>
          <cell r="J249">
            <v>13.190000000000001</v>
          </cell>
          <cell r="K249">
            <v>29.6</v>
          </cell>
          <cell r="L249" t="str">
            <v>Œuf</v>
          </cell>
          <cell r="M249">
            <v>100</v>
          </cell>
          <cell r="N249">
            <v>142</v>
          </cell>
          <cell r="O249">
            <v>11.9</v>
          </cell>
          <cell r="P249">
            <v>10.3</v>
          </cell>
          <cell r="Q249">
            <v>0.3</v>
          </cell>
          <cell r="R249">
            <v>142</v>
          </cell>
          <cell r="S249">
            <v>11.9</v>
          </cell>
          <cell r="T249">
            <v>10.3</v>
          </cell>
          <cell r="U249">
            <v>0.3</v>
          </cell>
          <cell r="V249" t="str">
            <v>Épinard</v>
          </cell>
          <cell r="W249">
            <v>150</v>
          </cell>
          <cell r="X249">
            <v>34.5</v>
          </cell>
          <cell r="Y249">
            <v>4.05</v>
          </cell>
          <cell r="Z249">
            <v>0.6</v>
          </cell>
          <cell r="AA249">
            <v>1.2</v>
          </cell>
          <cell r="AB249">
            <v>23</v>
          </cell>
          <cell r="AC249">
            <v>2.7</v>
          </cell>
          <cell r="AD249">
            <v>0.4</v>
          </cell>
          <cell r="AE249">
            <v>0.8</v>
          </cell>
          <cell r="AF249" t="str">
            <v>Tomate</v>
          </cell>
          <cell r="AG249">
            <v>50</v>
          </cell>
          <cell r="AH249">
            <v>10.5</v>
          </cell>
          <cell r="AI249">
            <v>0.4</v>
          </cell>
          <cell r="AJ249">
            <v>0.15</v>
          </cell>
          <cell r="AK249">
            <v>1.6</v>
          </cell>
          <cell r="AL249">
            <v>21</v>
          </cell>
          <cell r="AM249">
            <v>0.8</v>
          </cell>
          <cell r="AN249">
            <v>0.3</v>
          </cell>
          <cell r="AO249">
            <v>3.2</v>
          </cell>
          <cell r="AP249" t="str">
            <v>Saumon Fumé</v>
          </cell>
          <cell r="AQ249">
            <v>20</v>
          </cell>
          <cell r="AR249">
            <v>33.4</v>
          </cell>
          <cell r="AS249">
            <v>4.6399999999999997</v>
          </cell>
          <cell r="AT249">
            <v>1.64</v>
          </cell>
          <cell r="AU249">
            <v>0</v>
          </cell>
          <cell r="AV249">
            <v>167</v>
          </cell>
          <cell r="AW249">
            <v>23.2</v>
          </cell>
          <cell r="AX249">
            <v>8.1999999999999993</v>
          </cell>
          <cell r="AY249">
            <v>0</v>
          </cell>
          <cell r="AZ249" t="str">
            <v>Pain D'Épeautre</v>
          </cell>
          <cell r="BA249">
            <v>50</v>
          </cell>
          <cell r="BB249">
            <v>132.5</v>
          </cell>
          <cell r="BC249">
            <v>5.5</v>
          </cell>
          <cell r="BD249">
            <v>0.5</v>
          </cell>
          <cell r="BE249">
            <v>26.5</v>
          </cell>
          <cell r="BF249">
            <v>265</v>
          </cell>
          <cell r="BG249">
            <v>11</v>
          </cell>
          <cell r="BH249">
            <v>1</v>
          </cell>
          <cell r="BI249">
            <v>53</v>
          </cell>
          <cell r="BJ249" t="str">
            <v/>
          </cell>
          <cell r="BL249">
            <v>0</v>
          </cell>
          <cell r="BM249">
            <v>0</v>
          </cell>
          <cell r="BN249">
            <v>0</v>
          </cell>
          <cell r="BO249">
            <v>0</v>
          </cell>
          <cell r="BP249">
            <v>0</v>
          </cell>
          <cell r="BQ249">
            <v>0</v>
          </cell>
          <cell r="BR249">
            <v>0</v>
          </cell>
          <cell r="BS249">
            <v>0</v>
          </cell>
          <cell r="BT249" t="str">
            <v/>
          </cell>
          <cell r="BV249">
            <v>0</v>
          </cell>
          <cell r="BW249">
            <v>0</v>
          </cell>
          <cell r="BX249">
            <v>0</v>
          </cell>
          <cell r="BY249">
            <v>0</v>
          </cell>
          <cell r="BZ249">
            <v>0</v>
          </cell>
          <cell r="CA249">
            <v>0</v>
          </cell>
          <cell r="CB249">
            <v>0</v>
          </cell>
          <cell r="CC249">
            <v>0</v>
          </cell>
          <cell r="CD249" t="str">
            <v/>
          </cell>
          <cell r="CF249">
            <v>0</v>
          </cell>
          <cell r="CG249">
            <v>0</v>
          </cell>
          <cell r="CH249">
            <v>0</v>
          </cell>
          <cell r="CI249">
            <v>0</v>
          </cell>
          <cell r="CJ249">
            <v>0</v>
          </cell>
          <cell r="CK249">
            <v>0</v>
          </cell>
          <cell r="CL249">
            <v>0</v>
          </cell>
          <cell r="CM249">
            <v>0</v>
          </cell>
          <cell r="CN249" t="str">
            <v/>
          </cell>
          <cell r="CP249">
            <v>0</v>
          </cell>
          <cell r="CQ249">
            <v>0</v>
          </cell>
          <cell r="CR249">
            <v>0</v>
          </cell>
          <cell r="CS249">
            <v>0</v>
          </cell>
          <cell r="CT249">
            <v>0</v>
          </cell>
          <cell r="CU249">
            <v>0</v>
          </cell>
          <cell r="CV249">
            <v>0</v>
          </cell>
          <cell r="CW249">
            <v>0</v>
          </cell>
          <cell r="CX249" t="str">
            <v/>
          </cell>
          <cell r="CZ249">
            <v>0</v>
          </cell>
          <cell r="DA249">
            <v>0</v>
          </cell>
          <cell r="DB249">
            <v>0</v>
          </cell>
          <cell r="DC249">
            <v>0</v>
          </cell>
          <cell r="DD249">
            <v>0</v>
          </cell>
          <cell r="DE249">
            <v>0</v>
          </cell>
          <cell r="DF249">
            <v>0</v>
          </cell>
          <cell r="DG249">
            <v>0</v>
          </cell>
          <cell r="DH249" t="str">
            <v/>
          </cell>
          <cell r="DJ249">
            <v>0</v>
          </cell>
          <cell r="DK249">
            <v>0</v>
          </cell>
          <cell r="DL249">
            <v>0</v>
          </cell>
          <cell r="DM249">
            <v>0</v>
          </cell>
          <cell r="DN249">
            <v>0</v>
          </cell>
          <cell r="DO249">
            <v>0</v>
          </cell>
          <cell r="DP249">
            <v>0</v>
          </cell>
          <cell r="DQ249">
            <v>0</v>
          </cell>
          <cell r="DR249" t="str">
            <v/>
          </cell>
          <cell r="DT249">
            <v>0</v>
          </cell>
          <cell r="DU249">
            <v>0</v>
          </cell>
          <cell r="DV249">
            <v>0</v>
          </cell>
          <cell r="DW249">
            <v>0</v>
          </cell>
          <cell r="DX249">
            <v>0</v>
          </cell>
          <cell r="DY249">
            <v>0</v>
          </cell>
          <cell r="DZ249">
            <v>0</v>
          </cell>
          <cell r="EA249">
            <v>0</v>
          </cell>
          <cell r="EB249" t="str">
            <v/>
          </cell>
          <cell r="ED249">
            <v>0</v>
          </cell>
          <cell r="EE249">
            <v>0</v>
          </cell>
          <cell r="EF249">
            <v>0</v>
          </cell>
          <cell r="EG249">
            <v>0</v>
          </cell>
          <cell r="EH249">
            <v>0</v>
          </cell>
          <cell r="EI249">
            <v>0</v>
          </cell>
          <cell r="EJ249">
            <v>0</v>
          </cell>
          <cell r="EK249">
            <v>0</v>
          </cell>
          <cell r="EL249" t="str">
            <v/>
          </cell>
          <cell r="EN249">
            <v>0</v>
          </cell>
          <cell r="EO249">
            <v>0</v>
          </cell>
          <cell r="EP249">
            <v>0</v>
          </cell>
          <cell r="EQ249">
            <v>0</v>
          </cell>
          <cell r="ER249">
            <v>0</v>
          </cell>
          <cell r="ES249">
            <v>0</v>
          </cell>
          <cell r="ET249">
            <v>0</v>
          </cell>
          <cell r="EU249">
            <v>0</v>
          </cell>
          <cell r="EV249" t="str">
            <v/>
          </cell>
          <cell r="EX249">
            <v>0</v>
          </cell>
          <cell r="EY249">
            <v>0</v>
          </cell>
          <cell r="EZ249">
            <v>0</v>
          </cell>
          <cell r="FA249">
            <v>0</v>
          </cell>
          <cell r="FB249">
            <v>0</v>
          </cell>
          <cell r="FC249">
            <v>0</v>
          </cell>
          <cell r="FD249">
            <v>0</v>
          </cell>
          <cell r="FE249">
            <v>0</v>
          </cell>
          <cell r="FF249" t="str">
            <v/>
          </cell>
          <cell r="FH249">
            <v>0</v>
          </cell>
          <cell r="FI249">
            <v>0</v>
          </cell>
          <cell r="FJ249">
            <v>0</v>
          </cell>
          <cell r="FK249">
            <v>0</v>
          </cell>
          <cell r="FL249">
            <v>0</v>
          </cell>
          <cell r="FM249">
            <v>0</v>
          </cell>
          <cell r="FN249">
            <v>0</v>
          </cell>
          <cell r="FO249">
            <v>0</v>
          </cell>
          <cell r="FR249">
            <v>0</v>
          </cell>
          <cell r="FS249">
            <v>0</v>
          </cell>
          <cell r="FT249">
            <v>0</v>
          </cell>
          <cell r="FU249">
            <v>0</v>
          </cell>
          <cell r="FV249">
            <v>0</v>
          </cell>
          <cell r="FW249">
            <v>0</v>
          </cell>
          <cell r="FX249">
            <v>0</v>
          </cell>
          <cell r="FY249">
            <v>0</v>
          </cell>
          <cell r="GB249">
            <v>0</v>
          </cell>
          <cell r="GC249">
            <v>0</v>
          </cell>
          <cell r="GD249">
            <v>0</v>
          </cell>
          <cell r="GE249">
            <v>0</v>
          </cell>
          <cell r="GF249">
            <v>0</v>
          </cell>
          <cell r="GG249">
            <v>0</v>
          </cell>
          <cell r="GH249">
            <v>0</v>
          </cell>
          <cell r="GI249">
            <v>0</v>
          </cell>
          <cell r="GL249">
            <v>0</v>
          </cell>
          <cell r="GM249">
            <v>0</v>
          </cell>
          <cell r="GN249">
            <v>0</v>
          </cell>
          <cell r="GO249">
            <v>0</v>
          </cell>
          <cell r="GP249">
            <v>0</v>
          </cell>
          <cell r="GQ249">
            <v>0</v>
          </cell>
          <cell r="GR249">
            <v>0</v>
          </cell>
          <cell r="GS249">
            <v>0</v>
          </cell>
          <cell r="GU249" t="str">
            <v>Omelette  Norvégienne</v>
          </cell>
        </row>
        <row r="250">
          <cell r="E250" t="str">
            <v xml:space="preserve">Omelette Au Fromage &amp; Fruits </v>
          </cell>
          <cell r="F250" t="str">
            <v>Fouetter les œufs, le sel et le poivre.
Ajoutez les autres ingrédients.
Faites chauffer l'huile d'olive dans une poêle et versez les oeufs battus dans la poêle.
Servir avec le fruit.</v>
          </cell>
          <cell r="H250">
            <v>468.15</v>
          </cell>
          <cell r="I250">
            <v>27.050000000000004</v>
          </cell>
          <cell r="J250">
            <v>29.845000000000002</v>
          </cell>
          <cell r="K250">
            <v>21.45</v>
          </cell>
          <cell r="L250" t="str">
            <v>Huile D'Olive</v>
          </cell>
          <cell r="M250">
            <v>5</v>
          </cell>
          <cell r="N250">
            <v>40.450000000000003</v>
          </cell>
          <cell r="O250">
            <v>0</v>
          </cell>
          <cell r="P250">
            <v>4.4950000000000001</v>
          </cell>
          <cell r="Q250">
            <v>0</v>
          </cell>
          <cell r="R250">
            <v>809</v>
          </cell>
          <cell r="S250">
            <v>0</v>
          </cell>
          <cell r="T250">
            <v>89.9</v>
          </cell>
          <cell r="U250">
            <v>0</v>
          </cell>
          <cell r="V250" t="str">
            <v>Œuf</v>
          </cell>
          <cell r="W250">
            <v>150</v>
          </cell>
          <cell r="X250">
            <v>213</v>
          </cell>
          <cell r="Y250">
            <v>17.850000000000001</v>
          </cell>
          <cell r="Z250">
            <v>15.45</v>
          </cell>
          <cell r="AA250">
            <v>0.45</v>
          </cell>
          <cell r="AB250">
            <v>142</v>
          </cell>
          <cell r="AC250">
            <v>11.9</v>
          </cell>
          <cell r="AD250">
            <v>10.3</v>
          </cell>
          <cell r="AE250">
            <v>0.3</v>
          </cell>
          <cell r="AF250" t="str">
            <v>Gruyère</v>
          </cell>
          <cell r="AG250">
            <v>30</v>
          </cell>
          <cell r="AH250">
            <v>119.7</v>
          </cell>
          <cell r="AI250">
            <v>8.1</v>
          </cell>
          <cell r="AJ250">
            <v>9.6</v>
          </cell>
          <cell r="AK250">
            <v>0</v>
          </cell>
          <cell r="AL250">
            <v>399</v>
          </cell>
          <cell r="AM250">
            <v>27</v>
          </cell>
          <cell r="AN250">
            <v>32</v>
          </cell>
          <cell r="AO250">
            <v>0</v>
          </cell>
          <cell r="AP250" t="str">
            <v>Banane</v>
          </cell>
          <cell r="AQ250">
            <v>100</v>
          </cell>
          <cell r="AR250">
            <v>95</v>
          </cell>
          <cell r="AS250">
            <v>1.1000000000000001</v>
          </cell>
          <cell r="AT250">
            <v>0.3</v>
          </cell>
          <cell r="AU250">
            <v>21</v>
          </cell>
          <cell r="AV250">
            <v>95</v>
          </cell>
          <cell r="AW250">
            <v>1.1000000000000001</v>
          </cell>
          <cell r="AX250">
            <v>0.3</v>
          </cell>
          <cell r="AY250">
            <v>21</v>
          </cell>
          <cell r="BB250">
            <v>0</v>
          </cell>
          <cell r="BC250">
            <v>0</v>
          </cell>
          <cell r="BD250">
            <v>0</v>
          </cell>
          <cell r="BE250">
            <v>0</v>
          </cell>
          <cell r="BF250">
            <v>0</v>
          </cell>
          <cell r="BG250">
            <v>0</v>
          </cell>
          <cell r="BH250">
            <v>0</v>
          </cell>
          <cell r="BI250">
            <v>0</v>
          </cell>
          <cell r="BJ250" t="str">
            <v/>
          </cell>
          <cell r="BL250">
            <v>0</v>
          </cell>
          <cell r="BM250">
            <v>0</v>
          </cell>
          <cell r="BN250">
            <v>0</v>
          </cell>
          <cell r="BO250">
            <v>0</v>
          </cell>
          <cell r="BP250">
            <v>0</v>
          </cell>
          <cell r="BQ250">
            <v>0</v>
          </cell>
          <cell r="BR250">
            <v>0</v>
          </cell>
          <cell r="BS250">
            <v>0</v>
          </cell>
          <cell r="BT250" t="str">
            <v/>
          </cell>
          <cell r="BV250">
            <v>0</v>
          </cell>
          <cell r="BW250">
            <v>0</v>
          </cell>
          <cell r="BX250">
            <v>0</v>
          </cell>
          <cell r="BY250">
            <v>0</v>
          </cell>
          <cell r="BZ250">
            <v>0</v>
          </cell>
          <cell r="CA250">
            <v>0</v>
          </cell>
          <cell r="CB250">
            <v>0</v>
          </cell>
          <cell r="CC250">
            <v>0</v>
          </cell>
          <cell r="CD250" t="str">
            <v/>
          </cell>
          <cell r="CF250">
            <v>0</v>
          </cell>
          <cell r="CG250">
            <v>0</v>
          </cell>
          <cell r="CH250">
            <v>0</v>
          </cell>
          <cell r="CI250">
            <v>0</v>
          </cell>
          <cell r="CJ250">
            <v>0</v>
          </cell>
          <cell r="CK250">
            <v>0</v>
          </cell>
          <cell r="CL250">
            <v>0</v>
          </cell>
          <cell r="CM250">
            <v>0</v>
          </cell>
          <cell r="CN250" t="str">
            <v/>
          </cell>
          <cell r="CP250">
            <v>0</v>
          </cell>
          <cell r="CQ250">
            <v>0</v>
          </cell>
          <cell r="CR250">
            <v>0</v>
          </cell>
          <cell r="CS250">
            <v>0</v>
          </cell>
          <cell r="CT250">
            <v>0</v>
          </cell>
          <cell r="CU250">
            <v>0</v>
          </cell>
          <cell r="CV250">
            <v>0</v>
          </cell>
          <cell r="CW250">
            <v>0</v>
          </cell>
          <cell r="CX250" t="str">
            <v/>
          </cell>
          <cell r="CZ250">
            <v>0</v>
          </cell>
          <cell r="DA250">
            <v>0</v>
          </cell>
          <cell r="DB250">
            <v>0</v>
          </cell>
          <cell r="DC250">
            <v>0</v>
          </cell>
          <cell r="DD250">
            <v>0</v>
          </cell>
          <cell r="DE250">
            <v>0</v>
          </cell>
          <cell r="DF250">
            <v>0</v>
          </cell>
          <cell r="DG250">
            <v>0</v>
          </cell>
          <cell r="DH250" t="str">
            <v/>
          </cell>
          <cell r="DJ250">
            <v>0</v>
          </cell>
          <cell r="DK250">
            <v>0</v>
          </cell>
          <cell r="DL250">
            <v>0</v>
          </cell>
          <cell r="DM250">
            <v>0</v>
          </cell>
          <cell r="DN250">
            <v>0</v>
          </cell>
          <cell r="DO250">
            <v>0</v>
          </cell>
          <cell r="DP250">
            <v>0</v>
          </cell>
          <cell r="DQ250">
            <v>0</v>
          </cell>
          <cell r="DR250" t="str">
            <v/>
          </cell>
          <cell r="DT250">
            <v>0</v>
          </cell>
          <cell r="DU250">
            <v>0</v>
          </cell>
          <cell r="DV250">
            <v>0</v>
          </cell>
          <cell r="DW250">
            <v>0</v>
          </cell>
          <cell r="DX250">
            <v>0</v>
          </cell>
          <cell r="DY250">
            <v>0</v>
          </cell>
          <cell r="DZ250">
            <v>0</v>
          </cell>
          <cell r="EA250">
            <v>0</v>
          </cell>
          <cell r="EB250" t="str">
            <v/>
          </cell>
          <cell r="ED250">
            <v>0</v>
          </cell>
          <cell r="EE250">
            <v>0</v>
          </cell>
          <cell r="EF250">
            <v>0</v>
          </cell>
          <cell r="EG250">
            <v>0</v>
          </cell>
          <cell r="EH250">
            <v>0</v>
          </cell>
          <cell r="EI250">
            <v>0</v>
          </cell>
          <cell r="EJ250">
            <v>0</v>
          </cell>
          <cell r="EK250">
            <v>0</v>
          </cell>
          <cell r="EL250" t="str">
            <v/>
          </cell>
          <cell r="EN250">
            <v>0</v>
          </cell>
          <cell r="EO250">
            <v>0</v>
          </cell>
          <cell r="EP250">
            <v>0</v>
          </cell>
          <cell r="EQ250">
            <v>0</v>
          </cell>
          <cell r="ER250">
            <v>0</v>
          </cell>
          <cell r="ES250">
            <v>0</v>
          </cell>
          <cell r="ET250">
            <v>0</v>
          </cell>
          <cell r="EU250">
            <v>0</v>
          </cell>
          <cell r="EV250" t="str">
            <v/>
          </cell>
          <cell r="EX250">
            <v>0</v>
          </cell>
          <cell r="EY250">
            <v>0</v>
          </cell>
          <cell r="EZ250">
            <v>0</v>
          </cell>
          <cell r="FA250">
            <v>0</v>
          </cell>
          <cell r="FB250">
            <v>0</v>
          </cell>
          <cell r="FC250">
            <v>0</v>
          </cell>
          <cell r="FD250">
            <v>0</v>
          </cell>
          <cell r="FE250">
            <v>0</v>
          </cell>
          <cell r="FF250" t="str">
            <v/>
          </cell>
          <cell r="FH250">
            <v>0</v>
          </cell>
          <cell r="FI250">
            <v>0</v>
          </cell>
          <cell r="FJ250">
            <v>0</v>
          </cell>
          <cell r="FK250">
            <v>0</v>
          </cell>
          <cell r="FL250">
            <v>0</v>
          </cell>
          <cell r="FM250">
            <v>0</v>
          </cell>
          <cell r="FN250">
            <v>0</v>
          </cell>
          <cell r="FO250">
            <v>0</v>
          </cell>
          <cell r="FR250">
            <v>0</v>
          </cell>
          <cell r="FS250">
            <v>0</v>
          </cell>
          <cell r="FT250">
            <v>0</v>
          </cell>
          <cell r="FU250">
            <v>0</v>
          </cell>
          <cell r="FV250">
            <v>0</v>
          </cell>
          <cell r="FW250">
            <v>0</v>
          </cell>
          <cell r="FX250">
            <v>0</v>
          </cell>
          <cell r="FY250">
            <v>0</v>
          </cell>
          <cell r="GB250">
            <v>0</v>
          </cell>
          <cell r="GC250">
            <v>0</v>
          </cell>
          <cell r="GD250">
            <v>0</v>
          </cell>
          <cell r="GE250">
            <v>0</v>
          </cell>
          <cell r="GF250">
            <v>0</v>
          </cell>
          <cell r="GG250">
            <v>0</v>
          </cell>
          <cell r="GH250">
            <v>0</v>
          </cell>
          <cell r="GI250">
            <v>0</v>
          </cell>
          <cell r="GL250">
            <v>0</v>
          </cell>
          <cell r="GM250">
            <v>0</v>
          </cell>
          <cell r="GN250">
            <v>0</v>
          </cell>
          <cell r="GO250">
            <v>0</v>
          </cell>
          <cell r="GP250">
            <v>0</v>
          </cell>
          <cell r="GQ250">
            <v>0</v>
          </cell>
          <cell r="GR250">
            <v>0</v>
          </cell>
          <cell r="GS250">
            <v>0</v>
          </cell>
          <cell r="GU250" t="str">
            <v xml:space="preserve">Omelette Au Fromage &amp; Fruits </v>
          </cell>
        </row>
        <row r="251">
          <cell r="E251" t="str">
            <v>Omelette Au Jambon</v>
          </cell>
          <cell r="F251" t="str">
            <v>Mélangez l’œuf, le blanc d’œuf et la crème dans un bol.
Ajoutez la préparation dans une poêle antiadhésive et cuire l'omelette jusqu’à l’obtention de la consistance souhaitée.
Ajoutez y les tranches de chorizo, la mozzarella et les épices.
Repliez l'omelette en deux-</v>
          </cell>
          <cell r="G251" t="str">
            <v>Toute la quantité indiquée des légumes ne rentrera clairement pas dans le l'omelette. Le surplus sera pour l'accompagnement. (riz ou pain ou pomme de terre)</v>
          </cell>
          <cell r="H251">
            <v>446.6</v>
          </cell>
          <cell r="I251">
            <v>30.42</v>
          </cell>
          <cell r="J251">
            <v>32.54</v>
          </cell>
          <cell r="K251">
            <v>5.2700000000000005</v>
          </cell>
          <cell r="L251" t="str">
            <v>Œuf</v>
          </cell>
          <cell r="M251">
            <v>150</v>
          </cell>
          <cell r="N251">
            <v>213</v>
          </cell>
          <cell r="O251">
            <v>17.850000000000001</v>
          </cell>
          <cell r="P251">
            <v>15.45</v>
          </cell>
          <cell r="Q251">
            <v>0.45</v>
          </cell>
          <cell r="R251">
            <v>142</v>
          </cell>
          <cell r="S251">
            <v>11.9</v>
          </cell>
          <cell r="T251">
            <v>10.3</v>
          </cell>
          <cell r="U251">
            <v>0.3</v>
          </cell>
          <cell r="X251">
            <v>0</v>
          </cell>
          <cell r="Y251">
            <v>0</v>
          </cell>
          <cell r="Z251">
            <v>0</v>
          </cell>
          <cell r="AA251">
            <v>0</v>
          </cell>
          <cell r="AB251">
            <v>0</v>
          </cell>
          <cell r="AC251">
            <v>0</v>
          </cell>
          <cell r="AD251">
            <v>0</v>
          </cell>
          <cell r="AE251">
            <v>0</v>
          </cell>
          <cell r="AF251" t="str">
            <v>Crème Rama 7%</v>
          </cell>
          <cell r="AG251">
            <v>20</v>
          </cell>
          <cell r="AH251">
            <v>17</v>
          </cell>
          <cell r="AI251">
            <v>0.22</v>
          </cell>
          <cell r="AJ251">
            <v>1.44</v>
          </cell>
          <cell r="AK251">
            <v>0.22</v>
          </cell>
          <cell r="AL251">
            <v>85</v>
          </cell>
          <cell r="AM251">
            <v>1.1000000000000001</v>
          </cell>
          <cell r="AN251">
            <v>7.2</v>
          </cell>
          <cell r="AO251">
            <v>1.1000000000000001</v>
          </cell>
          <cell r="AP251" t="str">
            <v>Jambon</v>
          </cell>
          <cell r="AQ251">
            <v>20</v>
          </cell>
          <cell r="AR251">
            <v>20.8</v>
          </cell>
          <cell r="AS251">
            <v>4.04</v>
          </cell>
          <cell r="AT251">
            <v>0.46</v>
          </cell>
          <cell r="AU251">
            <v>0.14000000000000001</v>
          </cell>
          <cell r="AV251">
            <v>104</v>
          </cell>
          <cell r="AW251">
            <v>20.2</v>
          </cell>
          <cell r="AX251">
            <v>2.2999999999999998</v>
          </cell>
          <cell r="AY251">
            <v>0.7</v>
          </cell>
          <cell r="AZ251" t="str">
            <v>Mozzarella</v>
          </cell>
          <cell r="BA251">
            <v>30</v>
          </cell>
          <cell r="BB251">
            <v>75.900000000000006</v>
          </cell>
          <cell r="BC251">
            <v>5.61</v>
          </cell>
          <cell r="BD251">
            <v>5.85</v>
          </cell>
          <cell r="BE251">
            <v>0.21</v>
          </cell>
          <cell r="BF251">
            <v>253</v>
          </cell>
          <cell r="BG251">
            <v>18.7</v>
          </cell>
          <cell r="BH251">
            <v>19.5</v>
          </cell>
          <cell r="BI251">
            <v>0.7</v>
          </cell>
          <cell r="BJ251" t="str">
            <v>Épices : Ail Origan Et Autres Herbes À Volonté</v>
          </cell>
          <cell r="BL251">
            <v>0</v>
          </cell>
          <cell r="BM251">
            <v>0</v>
          </cell>
          <cell r="BN251">
            <v>0</v>
          </cell>
          <cell r="BO251">
            <v>0</v>
          </cell>
          <cell r="BP251">
            <v>0</v>
          </cell>
          <cell r="BQ251">
            <v>0</v>
          </cell>
          <cell r="BR251">
            <v>0</v>
          </cell>
          <cell r="BS251">
            <v>0</v>
          </cell>
          <cell r="BT251" t="str">
            <v>Haricot Vert</v>
          </cell>
          <cell r="BU251">
            <v>100</v>
          </cell>
          <cell r="BV251">
            <v>31</v>
          </cell>
          <cell r="BW251">
            <v>2.1</v>
          </cell>
          <cell r="BX251">
            <v>0.2</v>
          </cell>
          <cell r="BY251">
            <v>3.6</v>
          </cell>
          <cell r="BZ251">
            <v>31</v>
          </cell>
          <cell r="CA251">
            <v>2.1</v>
          </cell>
          <cell r="CB251">
            <v>0.2</v>
          </cell>
          <cell r="CC251">
            <v>3.6</v>
          </cell>
          <cell r="CD251" t="str">
            <v>Laitue</v>
          </cell>
          <cell r="CE251">
            <v>50</v>
          </cell>
          <cell r="CF251">
            <v>8</v>
          </cell>
          <cell r="CG251">
            <v>0.6</v>
          </cell>
          <cell r="CH251">
            <v>0.15</v>
          </cell>
          <cell r="CI251">
            <v>0.65</v>
          </cell>
          <cell r="CJ251">
            <v>16</v>
          </cell>
          <cell r="CK251">
            <v>1.2</v>
          </cell>
          <cell r="CL251">
            <v>0.3</v>
          </cell>
          <cell r="CM251">
            <v>1.3</v>
          </cell>
          <cell r="CN251" t="str">
            <v>Huile D'Olive</v>
          </cell>
          <cell r="CO251">
            <v>10</v>
          </cell>
          <cell r="CP251">
            <v>80.900000000000006</v>
          </cell>
          <cell r="CQ251">
            <v>0</v>
          </cell>
          <cell r="CR251">
            <v>8.99</v>
          </cell>
          <cell r="CS251">
            <v>0</v>
          </cell>
          <cell r="CT251">
            <v>809</v>
          </cell>
          <cell r="CU251">
            <v>0</v>
          </cell>
          <cell r="CV251">
            <v>89.9</v>
          </cell>
          <cell r="CW251">
            <v>0</v>
          </cell>
          <cell r="CX251" t="str">
            <v>Vinaigre</v>
          </cell>
          <cell r="CZ251">
            <v>0</v>
          </cell>
          <cell r="DA251">
            <v>0</v>
          </cell>
          <cell r="DB251">
            <v>0</v>
          </cell>
          <cell r="DC251">
            <v>0</v>
          </cell>
          <cell r="DD251">
            <v>22</v>
          </cell>
          <cell r="DE251">
            <v>0.1</v>
          </cell>
          <cell r="DF251">
            <v>0</v>
          </cell>
          <cell r="DG251">
            <v>0.7</v>
          </cell>
          <cell r="DH251" t="str">
            <v/>
          </cell>
          <cell r="DJ251">
            <v>0</v>
          </cell>
          <cell r="DK251">
            <v>0</v>
          </cell>
          <cell r="DL251">
            <v>0</v>
          </cell>
          <cell r="DM251">
            <v>0</v>
          </cell>
          <cell r="DN251">
            <v>0</v>
          </cell>
          <cell r="DO251">
            <v>0</v>
          </cell>
          <cell r="DP251">
            <v>0</v>
          </cell>
          <cell r="DQ251">
            <v>0</v>
          </cell>
          <cell r="DR251" t="str">
            <v/>
          </cell>
          <cell r="DT251">
            <v>0</v>
          </cell>
          <cell r="DU251">
            <v>0</v>
          </cell>
          <cell r="DV251">
            <v>0</v>
          </cell>
          <cell r="DW251">
            <v>0</v>
          </cell>
          <cell r="DX251">
            <v>0</v>
          </cell>
          <cell r="DY251">
            <v>0</v>
          </cell>
          <cell r="DZ251">
            <v>0</v>
          </cell>
          <cell r="EA251">
            <v>0</v>
          </cell>
          <cell r="EB251" t="str">
            <v/>
          </cell>
          <cell r="ED251">
            <v>0</v>
          </cell>
          <cell r="EE251">
            <v>0</v>
          </cell>
          <cell r="EF251">
            <v>0</v>
          </cell>
          <cell r="EG251">
            <v>0</v>
          </cell>
          <cell r="EH251">
            <v>0</v>
          </cell>
          <cell r="EI251">
            <v>0</v>
          </cell>
          <cell r="EJ251">
            <v>0</v>
          </cell>
          <cell r="EK251">
            <v>0</v>
          </cell>
          <cell r="EL251" t="str">
            <v/>
          </cell>
          <cell r="EN251">
            <v>0</v>
          </cell>
          <cell r="EO251">
            <v>0</v>
          </cell>
          <cell r="EP251">
            <v>0</v>
          </cell>
          <cell r="EQ251">
            <v>0</v>
          </cell>
          <cell r="ER251">
            <v>0</v>
          </cell>
          <cell r="ES251">
            <v>0</v>
          </cell>
          <cell r="ET251">
            <v>0</v>
          </cell>
          <cell r="EU251">
            <v>0</v>
          </cell>
          <cell r="EV251" t="str">
            <v/>
          </cell>
          <cell r="EX251">
            <v>0</v>
          </cell>
          <cell r="EY251">
            <v>0</v>
          </cell>
          <cell r="EZ251">
            <v>0</v>
          </cell>
          <cell r="FA251">
            <v>0</v>
          </cell>
          <cell r="FB251">
            <v>0</v>
          </cell>
          <cell r="FC251">
            <v>0</v>
          </cell>
          <cell r="FD251">
            <v>0</v>
          </cell>
          <cell r="FE251">
            <v>0</v>
          </cell>
          <cell r="FF251" t="str">
            <v/>
          </cell>
          <cell r="FH251">
            <v>0</v>
          </cell>
          <cell r="FI251">
            <v>0</v>
          </cell>
          <cell r="FJ251">
            <v>0</v>
          </cell>
          <cell r="FK251">
            <v>0</v>
          </cell>
          <cell r="FL251">
            <v>0</v>
          </cell>
          <cell r="FM251">
            <v>0</v>
          </cell>
          <cell r="FN251">
            <v>0</v>
          </cell>
          <cell r="FO251">
            <v>0</v>
          </cell>
          <cell r="FR251">
            <v>0</v>
          </cell>
          <cell r="FS251">
            <v>0</v>
          </cell>
          <cell r="FT251">
            <v>0</v>
          </cell>
          <cell r="FU251">
            <v>0</v>
          </cell>
          <cell r="FV251">
            <v>0</v>
          </cell>
          <cell r="FW251">
            <v>0</v>
          </cell>
          <cell r="FX251">
            <v>0</v>
          </cell>
          <cell r="FY251">
            <v>0</v>
          </cell>
          <cell r="GB251">
            <v>0</v>
          </cell>
          <cell r="GC251">
            <v>0</v>
          </cell>
          <cell r="GD251">
            <v>0</v>
          </cell>
          <cell r="GE251">
            <v>0</v>
          </cell>
          <cell r="GF251">
            <v>0</v>
          </cell>
          <cell r="GG251">
            <v>0</v>
          </cell>
          <cell r="GH251">
            <v>0</v>
          </cell>
          <cell r="GI251">
            <v>0</v>
          </cell>
          <cell r="GL251">
            <v>0</v>
          </cell>
          <cell r="GM251">
            <v>0</v>
          </cell>
          <cell r="GN251">
            <v>0</v>
          </cell>
          <cell r="GO251">
            <v>0</v>
          </cell>
          <cell r="GP251">
            <v>0</v>
          </cell>
          <cell r="GQ251">
            <v>0</v>
          </cell>
          <cell r="GR251">
            <v>0</v>
          </cell>
          <cell r="GS251">
            <v>0</v>
          </cell>
          <cell r="GU251" t="str">
            <v>Omelette Au Jambon</v>
          </cell>
        </row>
        <row r="252">
          <cell r="E252" t="str">
            <v>Omelette Au Saumon Fumé</v>
          </cell>
          <cell r="F252" t="str">
            <v>Fouetter les œufs, le sel et le poivre.
Ajoutez les autres ingrédients.
Faites chauffer l'huile d'olive dans une poêle et versez les oeufs battus dans la poêle.</v>
          </cell>
          <cell r="G252" t="str">
            <v>Toute la quantité indiquée des légumes ne rentrera clairement pas dans le l'omelette. Le surplus sera pour l'accompagnement. (riz ou pain ou pomme de terre)</v>
          </cell>
          <cell r="H252">
            <v>531.70000000000005</v>
          </cell>
          <cell r="I252">
            <v>39.650000000000006</v>
          </cell>
          <cell r="J252">
            <v>24.799999999999997</v>
          </cell>
          <cell r="K252">
            <v>32.699999999999996</v>
          </cell>
          <cell r="L252" t="str">
            <v>œuf</v>
          </cell>
          <cell r="M252">
            <v>100</v>
          </cell>
          <cell r="N252">
            <v>142</v>
          </cell>
          <cell r="O252">
            <v>11.9</v>
          </cell>
          <cell r="P252">
            <v>10.3</v>
          </cell>
          <cell r="Q252">
            <v>0.3</v>
          </cell>
          <cell r="R252">
            <v>142</v>
          </cell>
          <cell r="S252">
            <v>11.9</v>
          </cell>
          <cell r="T252">
            <v>10.3</v>
          </cell>
          <cell r="U252">
            <v>0.3</v>
          </cell>
          <cell r="V252" t="str">
            <v>Saumon Fumé</v>
          </cell>
          <cell r="W252">
            <v>50</v>
          </cell>
          <cell r="X252">
            <v>83.5</v>
          </cell>
          <cell r="Y252">
            <v>11.6</v>
          </cell>
          <cell r="Z252">
            <v>4.0999999999999996</v>
          </cell>
          <cell r="AA252">
            <v>0</v>
          </cell>
          <cell r="AB252">
            <v>167</v>
          </cell>
          <cell r="AC252">
            <v>23.2</v>
          </cell>
          <cell r="AD252">
            <v>8.1999999999999993</v>
          </cell>
          <cell r="AE252">
            <v>0</v>
          </cell>
          <cell r="AF252" t="str">
            <v>Épinard</v>
          </cell>
          <cell r="AG252">
            <v>50</v>
          </cell>
          <cell r="AH252">
            <v>11.5</v>
          </cell>
          <cell r="AI252">
            <v>1.35</v>
          </cell>
          <cell r="AJ252">
            <v>0.2</v>
          </cell>
          <cell r="AK252">
            <v>0.4</v>
          </cell>
          <cell r="AL252">
            <v>23</v>
          </cell>
          <cell r="AM252">
            <v>2.7</v>
          </cell>
          <cell r="AN252">
            <v>0.4</v>
          </cell>
          <cell r="AO252">
            <v>0.8</v>
          </cell>
          <cell r="AP252" t="str">
            <v>Gruyère</v>
          </cell>
          <cell r="AQ252">
            <v>30</v>
          </cell>
          <cell r="AR252">
            <v>119.7</v>
          </cell>
          <cell r="AS252">
            <v>8.1</v>
          </cell>
          <cell r="AT252">
            <v>9.6</v>
          </cell>
          <cell r="AU252">
            <v>0</v>
          </cell>
          <cell r="AV252">
            <v>399</v>
          </cell>
          <cell r="AW252">
            <v>27</v>
          </cell>
          <cell r="AX252">
            <v>32</v>
          </cell>
          <cell r="AY252">
            <v>0</v>
          </cell>
          <cell r="AZ252" t="str">
            <v>Sel &amp; Poivre</v>
          </cell>
          <cell r="BB252">
            <v>0</v>
          </cell>
          <cell r="BC252">
            <v>0</v>
          </cell>
          <cell r="BD252">
            <v>0</v>
          </cell>
          <cell r="BE252">
            <v>0</v>
          </cell>
          <cell r="BF252">
            <v>0</v>
          </cell>
          <cell r="BG252">
            <v>0</v>
          </cell>
          <cell r="BH252">
            <v>0</v>
          </cell>
          <cell r="BI252">
            <v>0</v>
          </cell>
          <cell r="BJ252" t="str">
            <v>Pomme De Terre</v>
          </cell>
          <cell r="BK252">
            <v>200</v>
          </cell>
          <cell r="BL252">
            <v>152</v>
          </cell>
          <cell r="BM252">
            <v>4</v>
          </cell>
          <cell r="BN252">
            <v>0.2</v>
          </cell>
          <cell r="BO252">
            <v>31.2</v>
          </cell>
          <cell r="BP252">
            <v>76</v>
          </cell>
          <cell r="BQ252">
            <v>2</v>
          </cell>
          <cell r="BR252">
            <v>0.1</v>
          </cell>
          <cell r="BS252">
            <v>15.6</v>
          </cell>
          <cell r="BT252" t="str">
            <v>Épinard</v>
          </cell>
          <cell r="BU252">
            <v>100</v>
          </cell>
          <cell r="BV252">
            <v>23</v>
          </cell>
          <cell r="BW252">
            <v>2.7</v>
          </cell>
          <cell r="BX252">
            <v>0.4</v>
          </cell>
          <cell r="BY252">
            <v>0.8</v>
          </cell>
          <cell r="BZ252">
            <v>23</v>
          </cell>
          <cell r="CA252">
            <v>2.7</v>
          </cell>
          <cell r="CB252">
            <v>0.4</v>
          </cell>
          <cell r="CC252">
            <v>0.8</v>
          </cell>
          <cell r="CD252" t="str">
            <v/>
          </cell>
          <cell r="CF252">
            <v>0</v>
          </cell>
          <cell r="CG252">
            <v>0</v>
          </cell>
          <cell r="CH252">
            <v>0</v>
          </cell>
          <cell r="CI252">
            <v>0</v>
          </cell>
          <cell r="CJ252">
            <v>0</v>
          </cell>
          <cell r="CK252">
            <v>0</v>
          </cell>
          <cell r="CL252">
            <v>0</v>
          </cell>
          <cell r="CM252">
            <v>0</v>
          </cell>
          <cell r="CN252" t="str">
            <v/>
          </cell>
          <cell r="CP252">
            <v>0</v>
          </cell>
          <cell r="CQ252">
            <v>0</v>
          </cell>
          <cell r="CR252">
            <v>0</v>
          </cell>
          <cell r="CS252">
            <v>0</v>
          </cell>
          <cell r="CT252">
            <v>0</v>
          </cell>
          <cell r="CU252">
            <v>0</v>
          </cell>
          <cell r="CV252">
            <v>0</v>
          </cell>
          <cell r="CW252">
            <v>0</v>
          </cell>
          <cell r="CX252" t="str">
            <v/>
          </cell>
          <cell r="CZ252">
            <v>0</v>
          </cell>
          <cell r="DA252">
            <v>0</v>
          </cell>
          <cell r="DB252">
            <v>0</v>
          </cell>
          <cell r="DC252">
            <v>0</v>
          </cell>
          <cell r="DD252">
            <v>0</v>
          </cell>
          <cell r="DE252">
            <v>0</v>
          </cell>
          <cell r="DF252">
            <v>0</v>
          </cell>
          <cell r="DG252">
            <v>0</v>
          </cell>
          <cell r="DH252" t="str">
            <v/>
          </cell>
          <cell r="DJ252">
            <v>0</v>
          </cell>
          <cell r="DK252">
            <v>0</v>
          </cell>
          <cell r="DL252">
            <v>0</v>
          </cell>
          <cell r="DM252">
            <v>0</v>
          </cell>
          <cell r="DN252">
            <v>0</v>
          </cell>
          <cell r="DO252">
            <v>0</v>
          </cell>
          <cell r="DP252">
            <v>0</v>
          </cell>
          <cell r="DQ252">
            <v>0</v>
          </cell>
          <cell r="DR252" t="str">
            <v/>
          </cell>
          <cell r="DT252">
            <v>0</v>
          </cell>
          <cell r="DU252">
            <v>0</v>
          </cell>
          <cell r="DV252">
            <v>0</v>
          </cell>
          <cell r="DW252">
            <v>0</v>
          </cell>
          <cell r="DX252">
            <v>0</v>
          </cell>
          <cell r="DY252">
            <v>0</v>
          </cell>
          <cell r="DZ252">
            <v>0</v>
          </cell>
          <cell r="EA252">
            <v>0</v>
          </cell>
          <cell r="EB252" t="str">
            <v/>
          </cell>
          <cell r="ED252">
            <v>0</v>
          </cell>
          <cell r="EE252">
            <v>0</v>
          </cell>
          <cell r="EF252">
            <v>0</v>
          </cell>
          <cell r="EG252">
            <v>0</v>
          </cell>
          <cell r="EH252">
            <v>0</v>
          </cell>
          <cell r="EI252">
            <v>0</v>
          </cell>
          <cell r="EJ252">
            <v>0</v>
          </cell>
          <cell r="EK252">
            <v>0</v>
          </cell>
          <cell r="EL252" t="str">
            <v/>
          </cell>
          <cell r="EN252">
            <v>0</v>
          </cell>
          <cell r="EO252">
            <v>0</v>
          </cell>
          <cell r="EP252">
            <v>0</v>
          </cell>
          <cell r="EQ252">
            <v>0</v>
          </cell>
          <cell r="ER252">
            <v>0</v>
          </cell>
          <cell r="ES252">
            <v>0</v>
          </cell>
          <cell r="ET252">
            <v>0</v>
          </cell>
          <cell r="EU252">
            <v>0</v>
          </cell>
          <cell r="EV252" t="str">
            <v/>
          </cell>
          <cell r="EX252">
            <v>0</v>
          </cell>
          <cell r="EY252">
            <v>0</v>
          </cell>
          <cell r="EZ252">
            <v>0</v>
          </cell>
          <cell r="FA252">
            <v>0</v>
          </cell>
          <cell r="FB252">
            <v>0</v>
          </cell>
          <cell r="FC252">
            <v>0</v>
          </cell>
          <cell r="FD252">
            <v>0</v>
          </cell>
          <cell r="FE252">
            <v>0</v>
          </cell>
          <cell r="FF252" t="str">
            <v/>
          </cell>
          <cell r="FH252">
            <v>0</v>
          </cell>
          <cell r="FI252">
            <v>0</v>
          </cell>
          <cell r="FJ252">
            <v>0</v>
          </cell>
          <cell r="FK252">
            <v>0</v>
          </cell>
          <cell r="FL252">
            <v>0</v>
          </cell>
          <cell r="FM252">
            <v>0</v>
          </cell>
          <cell r="FN252">
            <v>0</v>
          </cell>
          <cell r="FO252">
            <v>0</v>
          </cell>
          <cell r="FR252">
            <v>0</v>
          </cell>
          <cell r="FS252">
            <v>0</v>
          </cell>
          <cell r="FT252">
            <v>0</v>
          </cell>
          <cell r="FU252">
            <v>0</v>
          </cell>
          <cell r="FV252">
            <v>0</v>
          </cell>
          <cell r="FW252">
            <v>0</v>
          </cell>
          <cell r="FX252">
            <v>0</v>
          </cell>
          <cell r="FY252">
            <v>0</v>
          </cell>
          <cell r="GB252">
            <v>0</v>
          </cell>
          <cell r="GC252">
            <v>0</v>
          </cell>
          <cell r="GD252">
            <v>0</v>
          </cell>
          <cell r="GE252">
            <v>0</v>
          </cell>
          <cell r="GF252">
            <v>0</v>
          </cell>
          <cell r="GG252">
            <v>0</v>
          </cell>
          <cell r="GH252">
            <v>0</v>
          </cell>
          <cell r="GI252">
            <v>0</v>
          </cell>
          <cell r="GL252">
            <v>0</v>
          </cell>
          <cell r="GM252">
            <v>0</v>
          </cell>
          <cell r="GN252">
            <v>0</v>
          </cell>
          <cell r="GO252">
            <v>0</v>
          </cell>
          <cell r="GP252">
            <v>0</v>
          </cell>
          <cell r="GQ252">
            <v>0</v>
          </cell>
          <cell r="GR252">
            <v>0</v>
          </cell>
          <cell r="GS252">
            <v>0</v>
          </cell>
          <cell r="GU252" t="str">
            <v>Omelette Au Saumon Fumé</v>
          </cell>
        </row>
        <row r="253">
          <cell r="E253" t="str">
            <v>Omelette Au Thon</v>
          </cell>
          <cell r="F253" t="str">
            <v>Mélangez l’œuf, le blanc d’œuf et la crème dans un bol.
Ajoutez la préparation dans une poêle antiadhésive et cuire l'omelette jusqu’à l’obtention de la consistance souhaitée.
Ajoutez-y les tranches de chorizo, la mozzarella et les épices.
Repliez l'omelette en deux,</v>
          </cell>
          <cell r="G253" t="str">
            <v>Toute la quantité indiquée des légumes ne rentrera clairement pas dans le l'omelette. Le surplus sera pour l'accompagnement. (riz ou pain ou pomme de terre)</v>
          </cell>
          <cell r="H253">
            <v>494.30000000000007</v>
          </cell>
          <cell r="I253">
            <v>38.36</v>
          </cell>
          <cell r="J253">
            <v>31.889999999999997</v>
          </cell>
          <cell r="K253">
            <v>8.8200000000000021</v>
          </cell>
          <cell r="L253" t="str">
            <v>Œuf</v>
          </cell>
          <cell r="M253">
            <v>150</v>
          </cell>
          <cell r="N253">
            <v>213</v>
          </cell>
          <cell r="O253">
            <v>17.850000000000001</v>
          </cell>
          <cell r="P253">
            <v>15.45</v>
          </cell>
          <cell r="Q253">
            <v>0.45</v>
          </cell>
          <cell r="R253">
            <v>142</v>
          </cell>
          <cell r="S253">
            <v>11.9</v>
          </cell>
          <cell r="T253">
            <v>10.3</v>
          </cell>
          <cell r="U253">
            <v>0.3</v>
          </cell>
          <cell r="X253">
            <v>0</v>
          </cell>
          <cell r="Y253">
            <v>0</v>
          </cell>
          <cell r="Z253">
            <v>0</v>
          </cell>
          <cell r="AA253">
            <v>0</v>
          </cell>
          <cell r="AB253">
            <v>0</v>
          </cell>
          <cell r="AC253">
            <v>0</v>
          </cell>
          <cell r="AD253">
            <v>0</v>
          </cell>
          <cell r="AE253">
            <v>0</v>
          </cell>
          <cell r="AF253" t="str">
            <v>Gruyère</v>
          </cell>
          <cell r="AG253">
            <v>20</v>
          </cell>
          <cell r="AH253">
            <v>79.8</v>
          </cell>
          <cell r="AI253">
            <v>5.4</v>
          </cell>
          <cell r="AJ253">
            <v>6.4</v>
          </cell>
          <cell r="AK253">
            <v>0</v>
          </cell>
          <cell r="AL253">
            <v>399</v>
          </cell>
          <cell r="AM253">
            <v>27</v>
          </cell>
          <cell r="AN253">
            <v>32</v>
          </cell>
          <cell r="AO253">
            <v>0</v>
          </cell>
          <cell r="AP253" t="str">
            <v>Thon Au Naturel</v>
          </cell>
          <cell r="AQ253">
            <v>40</v>
          </cell>
          <cell r="AR253">
            <v>43.6</v>
          </cell>
          <cell r="AS253">
            <v>10</v>
          </cell>
          <cell r="AT253">
            <v>0.2</v>
          </cell>
          <cell r="AU253">
            <v>0.4</v>
          </cell>
          <cell r="AV253">
            <v>109</v>
          </cell>
          <cell r="AW253">
            <v>25</v>
          </cell>
          <cell r="AX253">
            <v>0.5</v>
          </cell>
          <cell r="AY253">
            <v>1</v>
          </cell>
          <cell r="AZ253" t="str">
            <v>Épices  Ail Origan Et Autres Herbes À Volonté</v>
          </cell>
          <cell r="BB253">
            <v>0</v>
          </cell>
          <cell r="BC253">
            <v>0</v>
          </cell>
          <cell r="BD253">
            <v>0</v>
          </cell>
          <cell r="BE253">
            <v>0</v>
          </cell>
          <cell r="BF253">
            <v>0</v>
          </cell>
          <cell r="BG253">
            <v>0</v>
          </cell>
          <cell r="BH253">
            <v>0</v>
          </cell>
          <cell r="BI253">
            <v>0</v>
          </cell>
          <cell r="BJ253" t="str">
            <v>Haricot Vert</v>
          </cell>
          <cell r="BK253">
            <v>200</v>
          </cell>
          <cell r="BL253">
            <v>62</v>
          </cell>
          <cell r="BM253">
            <v>4.2</v>
          </cell>
          <cell r="BN253">
            <v>0.4</v>
          </cell>
          <cell r="BO253">
            <v>7.2</v>
          </cell>
          <cell r="BP253">
            <v>31</v>
          </cell>
          <cell r="BQ253">
            <v>2.1</v>
          </cell>
          <cell r="BR253">
            <v>0.2</v>
          </cell>
          <cell r="BS253">
            <v>3.6</v>
          </cell>
          <cell r="BT253" t="str">
            <v>Laitue</v>
          </cell>
          <cell r="BU253">
            <v>50</v>
          </cell>
          <cell r="BV253">
            <v>8</v>
          </cell>
          <cell r="BW253">
            <v>0.6</v>
          </cell>
          <cell r="BX253">
            <v>0.15</v>
          </cell>
          <cell r="BY253">
            <v>0.65</v>
          </cell>
          <cell r="BZ253">
            <v>16</v>
          </cell>
          <cell r="CA253">
            <v>1.2</v>
          </cell>
          <cell r="CB253">
            <v>0.3</v>
          </cell>
          <cell r="CC253">
            <v>1.3</v>
          </cell>
          <cell r="CD253" t="str">
            <v>Huile D'Olive</v>
          </cell>
          <cell r="CE253">
            <v>10</v>
          </cell>
          <cell r="CF253">
            <v>80.900000000000006</v>
          </cell>
          <cell r="CG253">
            <v>0</v>
          </cell>
          <cell r="CH253">
            <v>8.99</v>
          </cell>
          <cell r="CI253">
            <v>0</v>
          </cell>
          <cell r="CJ253">
            <v>809</v>
          </cell>
          <cell r="CK253">
            <v>0</v>
          </cell>
          <cell r="CL253">
            <v>89.9</v>
          </cell>
          <cell r="CM253">
            <v>0</v>
          </cell>
          <cell r="CN253" t="str">
            <v>Vinaigre</v>
          </cell>
          <cell r="CO253">
            <v>10</v>
          </cell>
          <cell r="CP253">
            <v>2.2000000000000002</v>
          </cell>
          <cell r="CQ253">
            <v>0.01</v>
          </cell>
          <cell r="CR253">
            <v>0</v>
          </cell>
          <cell r="CS253">
            <v>7.0000000000000007E-2</v>
          </cell>
          <cell r="CT253">
            <v>22</v>
          </cell>
          <cell r="CU253">
            <v>0.1</v>
          </cell>
          <cell r="CV253">
            <v>0</v>
          </cell>
          <cell r="CW253">
            <v>0.7</v>
          </cell>
          <cell r="CX253" t="str">
            <v>Moutarde</v>
          </cell>
          <cell r="CY253">
            <v>5</v>
          </cell>
          <cell r="CZ253">
            <v>4.8</v>
          </cell>
          <cell r="DA253">
            <v>0.3</v>
          </cell>
          <cell r="DB253">
            <v>0.3</v>
          </cell>
          <cell r="DC253">
            <v>0.05</v>
          </cell>
          <cell r="DD253">
            <v>96</v>
          </cell>
          <cell r="DE253">
            <v>6</v>
          </cell>
          <cell r="DF253">
            <v>6</v>
          </cell>
          <cell r="DG253">
            <v>1</v>
          </cell>
          <cell r="DJ253">
            <v>0</v>
          </cell>
          <cell r="DK253">
            <v>0</v>
          </cell>
          <cell r="DL253">
            <v>0</v>
          </cell>
          <cell r="DM253">
            <v>0</v>
          </cell>
          <cell r="DN253">
            <v>0</v>
          </cell>
          <cell r="DO253">
            <v>0</v>
          </cell>
          <cell r="DP253">
            <v>0</v>
          </cell>
          <cell r="DQ253">
            <v>0</v>
          </cell>
          <cell r="DR253" t="str">
            <v/>
          </cell>
          <cell r="DT253">
            <v>0</v>
          </cell>
          <cell r="DU253">
            <v>0</v>
          </cell>
          <cell r="DV253">
            <v>0</v>
          </cell>
          <cell r="DW253">
            <v>0</v>
          </cell>
          <cell r="DX253">
            <v>0</v>
          </cell>
          <cell r="DY253">
            <v>0</v>
          </cell>
          <cell r="DZ253">
            <v>0</v>
          </cell>
          <cell r="EA253">
            <v>0</v>
          </cell>
          <cell r="EB253" t="str">
            <v/>
          </cell>
          <cell r="ED253">
            <v>0</v>
          </cell>
          <cell r="EE253">
            <v>0</v>
          </cell>
          <cell r="EF253">
            <v>0</v>
          </cell>
          <cell r="EG253">
            <v>0</v>
          </cell>
          <cell r="EH253">
            <v>0</v>
          </cell>
          <cell r="EI253">
            <v>0</v>
          </cell>
          <cell r="EJ253">
            <v>0</v>
          </cell>
          <cell r="EK253">
            <v>0</v>
          </cell>
          <cell r="EL253" t="str">
            <v/>
          </cell>
          <cell r="EN253">
            <v>0</v>
          </cell>
          <cell r="EO253">
            <v>0</v>
          </cell>
          <cell r="EP253">
            <v>0</v>
          </cell>
          <cell r="EQ253">
            <v>0</v>
          </cell>
          <cell r="ER253">
            <v>0</v>
          </cell>
          <cell r="ES253">
            <v>0</v>
          </cell>
          <cell r="ET253">
            <v>0</v>
          </cell>
          <cell r="EU253">
            <v>0</v>
          </cell>
          <cell r="EV253" t="str">
            <v/>
          </cell>
          <cell r="EX253">
            <v>0</v>
          </cell>
          <cell r="EY253">
            <v>0</v>
          </cell>
          <cell r="EZ253">
            <v>0</v>
          </cell>
          <cell r="FA253">
            <v>0</v>
          </cell>
          <cell r="FB253">
            <v>0</v>
          </cell>
          <cell r="FC253">
            <v>0</v>
          </cell>
          <cell r="FD253">
            <v>0</v>
          </cell>
          <cell r="FE253">
            <v>0</v>
          </cell>
          <cell r="FF253" t="str">
            <v/>
          </cell>
          <cell r="FH253">
            <v>0</v>
          </cell>
          <cell r="FI253">
            <v>0</v>
          </cell>
          <cell r="FJ253">
            <v>0</v>
          </cell>
          <cell r="FK253">
            <v>0</v>
          </cell>
          <cell r="FL253">
            <v>0</v>
          </cell>
          <cell r="FM253">
            <v>0</v>
          </cell>
          <cell r="FN253">
            <v>0</v>
          </cell>
          <cell r="FO253">
            <v>0</v>
          </cell>
          <cell r="FR253">
            <v>0</v>
          </cell>
          <cell r="FS253">
            <v>0</v>
          </cell>
          <cell r="FT253">
            <v>0</v>
          </cell>
          <cell r="FU253">
            <v>0</v>
          </cell>
          <cell r="FV253">
            <v>0</v>
          </cell>
          <cell r="FW253">
            <v>0</v>
          </cell>
          <cell r="FX253">
            <v>0</v>
          </cell>
          <cell r="FY253">
            <v>0</v>
          </cell>
          <cell r="GB253">
            <v>0</v>
          </cell>
          <cell r="GC253">
            <v>0</v>
          </cell>
          <cell r="GD253">
            <v>0</v>
          </cell>
          <cell r="GE253">
            <v>0</v>
          </cell>
          <cell r="GF253">
            <v>0</v>
          </cell>
          <cell r="GG253">
            <v>0</v>
          </cell>
          <cell r="GH253">
            <v>0</v>
          </cell>
          <cell r="GI253">
            <v>0</v>
          </cell>
          <cell r="GL253">
            <v>0</v>
          </cell>
          <cell r="GM253">
            <v>0</v>
          </cell>
          <cell r="GN253">
            <v>0</v>
          </cell>
          <cell r="GO253">
            <v>0</v>
          </cell>
          <cell r="GP253">
            <v>0</v>
          </cell>
          <cell r="GQ253">
            <v>0</v>
          </cell>
          <cell r="GR253">
            <v>0</v>
          </cell>
          <cell r="GS253">
            <v>0</v>
          </cell>
          <cell r="GU253" t="str">
            <v>Omelette Au Thon</v>
          </cell>
        </row>
        <row r="254">
          <cell r="E254" t="str">
            <v>Omelette Au Tofu</v>
          </cell>
          <cell r="F254" t="str">
            <v>Fouetter les œufs, le sel et le poivre.
Ajoutez les autres ingrédients.
Faites chauffer l'huile d'olive dans une poêle et versez les oeufs battus dans la poêle.</v>
          </cell>
          <cell r="G254" t="str">
            <v>Toute la quantité indiquée des légumes ne rentrera clairement pas dans le l'omelette. Le surplus sera pour l'accompagnement. (riz ou pain ou pomme de terre)</v>
          </cell>
          <cell r="H254">
            <v>480.55</v>
          </cell>
          <cell r="I254">
            <v>32.270000000000003</v>
          </cell>
          <cell r="J254">
            <v>25.574999999999999</v>
          </cell>
          <cell r="K254">
            <v>27</v>
          </cell>
          <cell r="L254" t="str">
            <v>œuf</v>
          </cell>
          <cell r="M254">
            <v>150</v>
          </cell>
          <cell r="N254">
            <v>213</v>
          </cell>
          <cell r="O254">
            <v>17.850000000000001</v>
          </cell>
          <cell r="P254">
            <v>15.45</v>
          </cell>
          <cell r="Q254">
            <v>0.45</v>
          </cell>
          <cell r="R254">
            <v>142</v>
          </cell>
          <cell r="S254">
            <v>11.9</v>
          </cell>
          <cell r="T254">
            <v>10.3</v>
          </cell>
          <cell r="U254">
            <v>0.3</v>
          </cell>
          <cell r="V254" t="str">
            <v>Tofu</v>
          </cell>
          <cell r="W254">
            <v>50</v>
          </cell>
          <cell r="X254">
            <v>74</v>
          </cell>
          <cell r="Y254">
            <v>6</v>
          </cell>
          <cell r="Z254">
            <v>4.5</v>
          </cell>
          <cell r="AA254">
            <v>2.25</v>
          </cell>
          <cell r="AB254">
            <v>148</v>
          </cell>
          <cell r="AC254">
            <v>12</v>
          </cell>
          <cell r="AD254">
            <v>9</v>
          </cell>
          <cell r="AE254">
            <v>4.5</v>
          </cell>
          <cell r="AF254" t="str">
            <v>Courgette</v>
          </cell>
          <cell r="AG254">
            <v>40</v>
          </cell>
          <cell r="AH254">
            <v>7.6</v>
          </cell>
          <cell r="AI254">
            <v>0.72</v>
          </cell>
          <cell r="AJ254">
            <v>0.08</v>
          </cell>
          <cell r="AK254">
            <v>0.8</v>
          </cell>
          <cell r="AL254">
            <v>19</v>
          </cell>
          <cell r="AM254">
            <v>1.8</v>
          </cell>
          <cell r="AN254">
            <v>0.2</v>
          </cell>
          <cell r="AO254">
            <v>2</v>
          </cell>
          <cell r="AP254" t="str">
            <v>Huile D'Olive</v>
          </cell>
          <cell r="AQ254">
            <v>5</v>
          </cell>
          <cell r="AR254">
            <v>40.450000000000003</v>
          </cell>
          <cell r="AS254">
            <v>0</v>
          </cell>
          <cell r="AT254">
            <v>4.4950000000000001</v>
          </cell>
          <cell r="AU254">
            <v>0</v>
          </cell>
          <cell r="AV254">
            <v>809</v>
          </cell>
          <cell r="AW254">
            <v>0</v>
          </cell>
          <cell r="AX254">
            <v>89.9</v>
          </cell>
          <cell r="AY254">
            <v>0</v>
          </cell>
          <cell r="AZ254" t="str">
            <v>Sel &amp; Poivre</v>
          </cell>
          <cell r="BB254">
            <v>0</v>
          </cell>
          <cell r="BC254">
            <v>0</v>
          </cell>
          <cell r="BD254">
            <v>0</v>
          </cell>
          <cell r="BE254">
            <v>0</v>
          </cell>
          <cell r="BF254">
            <v>0</v>
          </cell>
          <cell r="BG254">
            <v>0</v>
          </cell>
          <cell r="BH254">
            <v>0</v>
          </cell>
          <cell r="BI254">
            <v>0</v>
          </cell>
          <cell r="BJ254" t="str">
            <v>Basilic</v>
          </cell>
          <cell r="BL254">
            <v>0</v>
          </cell>
          <cell r="BM254">
            <v>0</v>
          </cell>
          <cell r="BN254">
            <v>0</v>
          </cell>
          <cell r="BO254">
            <v>0</v>
          </cell>
          <cell r="BP254">
            <v>0</v>
          </cell>
          <cell r="BQ254">
            <v>0</v>
          </cell>
          <cell r="BR254">
            <v>0</v>
          </cell>
          <cell r="BS254">
            <v>0</v>
          </cell>
          <cell r="BT254" t="str">
            <v>Pain Complet</v>
          </cell>
          <cell r="BU254">
            <v>50</v>
          </cell>
          <cell r="BV254">
            <v>117</v>
          </cell>
          <cell r="BW254">
            <v>5</v>
          </cell>
          <cell r="BX254">
            <v>0.75</v>
          </cell>
          <cell r="BY254">
            <v>20.5</v>
          </cell>
          <cell r="BZ254">
            <v>234</v>
          </cell>
          <cell r="CA254">
            <v>10</v>
          </cell>
          <cell r="CB254">
            <v>1.5</v>
          </cell>
          <cell r="CC254">
            <v>41</v>
          </cell>
          <cell r="CD254" t="str">
            <v>Courgette</v>
          </cell>
          <cell r="CE254">
            <v>150</v>
          </cell>
          <cell r="CF254">
            <v>28.5</v>
          </cell>
          <cell r="CG254">
            <v>2.7</v>
          </cell>
          <cell r="CH254">
            <v>0.3</v>
          </cell>
          <cell r="CI254">
            <v>3</v>
          </cell>
          <cell r="CJ254">
            <v>19</v>
          </cell>
          <cell r="CK254">
            <v>1.8</v>
          </cell>
          <cell r="CL254">
            <v>0.2</v>
          </cell>
          <cell r="CM254">
            <v>2</v>
          </cell>
          <cell r="CN254" t="str">
            <v/>
          </cell>
          <cell r="CP254">
            <v>0</v>
          </cell>
          <cell r="CQ254">
            <v>0</v>
          </cell>
          <cell r="CR254">
            <v>0</v>
          </cell>
          <cell r="CS254">
            <v>0</v>
          </cell>
          <cell r="CT254">
            <v>0</v>
          </cell>
          <cell r="CU254">
            <v>0</v>
          </cell>
          <cell r="CV254">
            <v>0</v>
          </cell>
          <cell r="CW254">
            <v>0</v>
          </cell>
          <cell r="CX254" t="str">
            <v/>
          </cell>
          <cell r="CZ254">
            <v>0</v>
          </cell>
          <cell r="DA254">
            <v>0</v>
          </cell>
          <cell r="DB254">
            <v>0</v>
          </cell>
          <cell r="DC254">
            <v>0</v>
          </cell>
          <cell r="DD254">
            <v>0</v>
          </cell>
          <cell r="DE254">
            <v>0</v>
          </cell>
          <cell r="DF254">
            <v>0</v>
          </cell>
          <cell r="DG254">
            <v>0</v>
          </cell>
          <cell r="DH254" t="str">
            <v/>
          </cell>
          <cell r="DJ254">
            <v>0</v>
          </cell>
          <cell r="DK254">
            <v>0</v>
          </cell>
          <cell r="DL254">
            <v>0</v>
          </cell>
          <cell r="DM254">
            <v>0</v>
          </cell>
          <cell r="DN254">
            <v>0</v>
          </cell>
          <cell r="DO254">
            <v>0</v>
          </cell>
          <cell r="DP254">
            <v>0</v>
          </cell>
          <cell r="DQ254">
            <v>0</v>
          </cell>
          <cell r="DR254" t="str">
            <v/>
          </cell>
          <cell r="DT254">
            <v>0</v>
          </cell>
          <cell r="DU254">
            <v>0</v>
          </cell>
          <cell r="DV254">
            <v>0</v>
          </cell>
          <cell r="DW254">
            <v>0</v>
          </cell>
          <cell r="DX254">
            <v>0</v>
          </cell>
          <cell r="DY254">
            <v>0</v>
          </cell>
          <cell r="DZ254">
            <v>0</v>
          </cell>
          <cell r="EA254">
            <v>0</v>
          </cell>
          <cell r="EB254" t="str">
            <v/>
          </cell>
          <cell r="ED254">
            <v>0</v>
          </cell>
          <cell r="EE254">
            <v>0</v>
          </cell>
          <cell r="EF254">
            <v>0</v>
          </cell>
          <cell r="EG254">
            <v>0</v>
          </cell>
          <cell r="EH254">
            <v>0</v>
          </cell>
          <cell r="EI254">
            <v>0</v>
          </cell>
          <cell r="EJ254">
            <v>0</v>
          </cell>
          <cell r="EK254">
            <v>0</v>
          </cell>
          <cell r="EL254" t="str">
            <v/>
          </cell>
          <cell r="EN254">
            <v>0</v>
          </cell>
          <cell r="EO254">
            <v>0</v>
          </cell>
          <cell r="EP254">
            <v>0</v>
          </cell>
          <cell r="EQ254">
            <v>0</v>
          </cell>
          <cell r="ER254">
            <v>0</v>
          </cell>
          <cell r="ES254">
            <v>0</v>
          </cell>
          <cell r="ET254">
            <v>0</v>
          </cell>
          <cell r="EU254">
            <v>0</v>
          </cell>
          <cell r="EV254" t="str">
            <v/>
          </cell>
          <cell r="EX254">
            <v>0</v>
          </cell>
          <cell r="EY254">
            <v>0</v>
          </cell>
          <cell r="EZ254">
            <v>0</v>
          </cell>
          <cell r="FA254">
            <v>0</v>
          </cell>
          <cell r="FB254">
            <v>0</v>
          </cell>
          <cell r="FC254">
            <v>0</v>
          </cell>
          <cell r="FD254">
            <v>0</v>
          </cell>
          <cell r="FE254">
            <v>0</v>
          </cell>
          <cell r="FF254" t="str">
            <v/>
          </cell>
          <cell r="FH254">
            <v>0</v>
          </cell>
          <cell r="FI254">
            <v>0</v>
          </cell>
          <cell r="FJ254">
            <v>0</v>
          </cell>
          <cell r="FK254">
            <v>0</v>
          </cell>
          <cell r="FL254">
            <v>0</v>
          </cell>
          <cell r="FM254">
            <v>0</v>
          </cell>
          <cell r="FN254">
            <v>0</v>
          </cell>
          <cell r="FO254">
            <v>0</v>
          </cell>
          <cell r="FR254">
            <v>0</v>
          </cell>
          <cell r="FS254">
            <v>0</v>
          </cell>
          <cell r="FT254">
            <v>0</v>
          </cell>
          <cell r="FU254">
            <v>0</v>
          </cell>
          <cell r="FV254">
            <v>0</v>
          </cell>
          <cell r="FW254">
            <v>0</v>
          </cell>
          <cell r="FX254">
            <v>0</v>
          </cell>
          <cell r="FY254">
            <v>0</v>
          </cell>
          <cell r="GB254">
            <v>0</v>
          </cell>
          <cell r="GC254">
            <v>0</v>
          </cell>
          <cell r="GD254">
            <v>0</v>
          </cell>
          <cell r="GE254">
            <v>0</v>
          </cell>
          <cell r="GF254">
            <v>0</v>
          </cell>
          <cell r="GG254">
            <v>0</v>
          </cell>
          <cell r="GH254">
            <v>0</v>
          </cell>
          <cell r="GI254">
            <v>0</v>
          </cell>
          <cell r="GL254">
            <v>0</v>
          </cell>
          <cell r="GM254">
            <v>0</v>
          </cell>
          <cell r="GN254">
            <v>0</v>
          </cell>
          <cell r="GO254">
            <v>0</v>
          </cell>
          <cell r="GP254">
            <v>0</v>
          </cell>
          <cell r="GQ254">
            <v>0</v>
          </cell>
          <cell r="GR254">
            <v>0</v>
          </cell>
          <cell r="GS254">
            <v>0</v>
          </cell>
          <cell r="GU254" t="str">
            <v>Omelette Au Tofu</v>
          </cell>
        </row>
        <row r="255">
          <cell r="E255" t="str">
            <v>Omelette Aux Épinards, Chèvre</v>
          </cell>
          <cell r="F255" t="str">
            <v>Dans un saladier battez vos œufs, ajoutez le fromage blanc, les épinards, le fromage en morceaux, le et les herbes, mélangez.
Dans une poêle avec un ﬁlet d’huile d’olive versez le contenu du saladier.
Accompagnez votre omelette avec une salade avec un ﬁlet d’huile d’olive, vinaigre balsamique</v>
          </cell>
          <cell r="H255">
            <v>207.85000000000002</v>
          </cell>
          <cell r="I255">
            <v>14.82</v>
          </cell>
          <cell r="J255">
            <v>15.145</v>
          </cell>
          <cell r="K255">
            <v>1.8399999999999999</v>
          </cell>
          <cell r="L255" t="str">
            <v>Œuf</v>
          </cell>
          <cell r="M255">
            <v>100</v>
          </cell>
          <cell r="N255">
            <v>142</v>
          </cell>
          <cell r="O255">
            <v>11.9</v>
          </cell>
          <cell r="P255">
            <v>10.3</v>
          </cell>
          <cell r="Q255">
            <v>0.3</v>
          </cell>
          <cell r="R255">
            <v>142</v>
          </cell>
          <cell r="S255">
            <v>11.9</v>
          </cell>
          <cell r="T255">
            <v>10.3</v>
          </cell>
          <cell r="U255">
            <v>0.3</v>
          </cell>
          <cell r="V255" t="str">
            <v>épinard</v>
          </cell>
          <cell r="W255">
            <v>50</v>
          </cell>
          <cell r="X255">
            <v>11.5</v>
          </cell>
          <cell r="Y255">
            <v>1.35</v>
          </cell>
          <cell r="Z255">
            <v>0.2</v>
          </cell>
          <cell r="AA255">
            <v>0.4</v>
          </cell>
          <cell r="AB255">
            <v>23</v>
          </cell>
          <cell r="AC255">
            <v>2.7</v>
          </cell>
          <cell r="AD255">
            <v>0.4</v>
          </cell>
          <cell r="AE255">
            <v>0.8</v>
          </cell>
          <cell r="AF255" t="str">
            <v>fromage de chèvre</v>
          </cell>
          <cell r="AG255">
            <v>20</v>
          </cell>
          <cell r="AH255">
            <v>0</v>
          </cell>
          <cell r="AI255">
            <v>0</v>
          </cell>
          <cell r="AJ255">
            <v>0</v>
          </cell>
          <cell r="AK255">
            <v>0</v>
          </cell>
          <cell r="AL255">
            <v>0</v>
          </cell>
          <cell r="AM255">
            <v>0</v>
          </cell>
          <cell r="AN255">
            <v>0</v>
          </cell>
          <cell r="AO255">
            <v>0</v>
          </cell>
          <cell r="AP255" t="str">
            <v>Herbes de provence</v>
          </cell>
          <cell r="AR255">
            <v>0</v>
          </cell>
          <cell r="AS255">
            <v>0</v>
          </cell>
          <cell r="AT255">
            <v>0</v>
          </cell>
          <cell r="AU255">
            <v>0</v>
          </cell>
          <cell r="AV255">
            <v>0</v>
          </cell>
          <cell r="AW255">
            <v>0</v>
          </cell>
          <cell r="AX255">
            <v>0</v>
          </cell>
          <cell r="AY255">
            <v>0</v>
          </cell>
          <cell r="AZ255" t="str">
            <v>fromage blanc 0%</v>
          </cell>
          <cell r="BA255">
            <v>10</v>
          </cell>
          <cell r="BB255">
            <v>4.9000000000000004</v>
          </cell>
          <cell r="BC255">
            <v>0.77</v>
          </cell>
          <cell r="BD255">
            <v>0</v>
          </cell>
          <cell r="BE255">
            <v>0.44</v>
          </cell>
          <cell r="BF255">
            <v>49</v>
          </cell>
          <cell r="BG255">
            <v>7.7</v>
          </cell>
          <cell r="BH255">
            <v>0</v>
          </cell>
          <cell r="BI255">
            <v>4.4000000000000004</v>
          </cell>
          <cell r="BJ255" t="str">
            <v>Salade verte</v>
          </cell>
          <cell r="BK255">
            <v>50</v>
          </cell>
          <cell r="BL255">
            <v>9</v>
          </cell>
          <cell r="BM255">
            <v>0.8</v>
          </cell>
          <cell r="BN255">
            <v>0.15</v>
          </cell>
          <cell r="BO255">
            <v>0.7</v>
          </cell>
          <cell r="BP255">
            <v>18</v>
          </cell>
          <cell r="BQ255">
            <v>1.6</v>
          </cell>
          <cell r="BR255">
            <v>0.3</v>
          </cell>
          <cell r="BS255">
            <v>1.4</v>
          </cell>
          <cell r="BT255" t="str">
            <v>huile d’olive</v>
          </cell>
          <cell r="BU255">
            <v>5</v>
          </cell>
          <cell r="BV255">
            <v>40.450000000000003</v>
          </cell>
          <cell r="BW255">
            <v>0</v>
          </cell>
          <cell r="BX255">
            <v>4.4950000000000001</v>
          </cell>
          <cell r="BY255">
            <v>0</v>
          </cell>
          <cell r="BZ255">
            <v>809</v>
          </cell>
          <cell r="CA255">
            <v>0</v>
          </cell>
          <cell r="CB255">
            <v>89.9</v>
          </cell>
          <cell r="CC255">
            <v>0</v>
          </cell>
          <cell r="CF255">
            <v>0</v>
          </cell>
          <cell r="CG255">
            <v>0</v>
          </cell>
          <cell r="CH255">
            <v>0</v>
          </cell>
          <cell r="CI255">
            <v>0</v>
          </cell>
          <cell r="CJ255">
            <v>0</v>
          </cell>
          <cell r="CK255">
            <v>0</v>
          </cell>
          <cell r="CL255">
            <v>0</v>
          </cell>
          <cell r="CM255">
            <v>0</v>
          </cell>
          <cell r="CP255">
            <v>0</v>
          </cell>
          <cell r="CQ255">
            <v>0</v>
          </cell>
          <cell r="CR255">
            <v>0</v>
          </cell>
          <cell r="CS255">
            <v>0</v>
          </cell>
          <cell r="CT255">
            <v>0</v>
          </cell>
          <cell r="CU255">
            <v>0</v>
          </cell>
          <cell r="CV255">
            <v>0</v>
          </cell>
          <cell r="CW255">
            <v>0</v>
          </cell>
          <cell r="CZ255">
            <v>0</v>
          </cell>
          <cell r="DA255">
            <v>0</v>
          </cell>
          <cell r="DB255">
            <v>0</v>
          </cell>
          <cell r="DC255">
            <v>0</v>
          </cell>
          <cell r="DD255">
            <v>0</v>
          </cell>
          <cell r="DE255">
            <v>0</v>
          </cell>
          <cell r="DF255">
            <v>0</v>
          </cell>
          <cell r="DG255">
            <v>0</v>
          </cell>
          <cell r="DJ255">
            <v>0</v>
          </cell>
          <cell r="DK255">
            <v>0</v>
          </cell>
          <cell r="DL255">
            <v>0</v>
          </cell>
          <cell r="DM255">
            <v>0</v>
          </cell>
          <cell r="DN255">
            <v>0</v>
          </cell>
          <cell r="DO255">
            <v>0</v>
          </cell>
          <cell r="DP255">
            <v>0</v>
          </cell>
          <cell r="DQ255">
            <v>0</v>
          </cell>
          <cell r="DT255">
            <v>0</v>
          </cell>
          <cell r="DU255">
            <v>0</v>
          </cell>
          <cell r="DV255">
            <v>0</v>
          </cell>
          <cell r="DW255">
            <v>0</v>
          </cell>
          <cell r="DX255">
            <v>0</v>
          </cell>
          <cell r="DY255">
            <v>0</v>
          </cell>
          <cell r="DZ255">
            <v>0</v>
          </cell>
          <cell r="EA255">
            <v>0</v>
          </cell>
          <cell r="ED255">
            <v>0</v>
          </cell>
          <cell r="EE255">
            <v>0</v>
          </cell>
          <cell r="EF255">
            <v>0</v>
          </cell>
          <cell r="EG255">
            <v>0</v>
          </cell>
          <cell r="EH255">
            <v>0</v>
          </cell>
          <cell r="EI255">
            <v>0</v>
          </cell>
          <cell r="EJ255">
            <v>0</v>
          </cell>
          <cell r="EK255">
            <v>0</v>
          </cell>
          <cell r="EN255">
            <v>0</v>
          </cell>
          <cell r="EO255">
            <v>0</v>
          </cell>
          <cell r="EP255">
            <v>0</v>
          </cell>
          <cell r="EQ255">
            <v>0</v>
          </cell>
          <cell r="ER255">
            <v>0</v>
          </cell>
          <cell r="ES255">
            <v>0</v>
          </cell>
          <cell r="ET255">
            <v>0</v>
          </cell>
          <cell r="EU255">
            <v>0</v>
          </cell>
          <cell r="EX255">
            <v>0</v>
          </cell>
          <cell r="EY255">
            <v>0</v>
          </cell>
          <cell r="EZ255">
            <v>0</v>
          </cell>
          <cell r="FA255">
            <v>0</v>
          </cell>
          <cell r="FB255">
            <v>0</v>
          </cell>
          <cell r="FC255">
            <v>0</v>
          </cell>
          <cell r="FD255">
            <v>0</v>
          </cell>
          <cell r="FE255">
            <v>0</v>
          </cell>
          <cell r="FH255">
            <v>0</v>
          </cell>
          <cell r="FI255">
            <v>0</v>
          </cell>
          <cell r="FJ255">
            <v>0</v>
          </cell>
          <cell r="FK255">
            <v>0</v>
          </cell>
          <cell r="FL255">
            <v>0</v>
          </cell>
          <cell r="FM255">
            <v>0</v>
          </cell>
          <cell r="FN255">
            <v>0</v>
          </cell>
          <cell r="FO255">
            <v>0</v>
          </cell>
          <cell r="FR255">
            <v>0</v>
          </cell>
          <cell r="FS255">
            <v>0</v>
          </cell>
          <cell r="FT255">
            <v>0</v>
          </cell>
          <cell r="FU255">
            <v>0</v>
          </cell>
          <cell r="FV255">
            <v>0</v>
          </cell>
          <cell r="FW255">
            <v>0</v>
          </cell>
          <cell r="FX255">
            <v>0</v>
          </cell>
          <cell r="FY255">
            <v>0</v>
          </cell>
          <cell r="GB255">
            <v>0</v>
          </cell>
          <cell r="GC255">
            <v>0</v>
          </cell>
          <cell r="GD255">
            <v>0</v>
          </cell>
          <cell r="GE255">
            <v>0</v>
          </cell>
          <cell r="GF255">
            <v>0</v>
          </cell>
          <cell r="GG255">
            <v>0</v>
          </cell>
          <cell r="GH255">
            <v>0</v>
          </cell>
          <cell r="GI255">
            <v>0</v>
          </cell>
          <cell r="GL255">
            <v>0</v>
          </cell>
          <cell r="GM255">
            <v>0</v>
          </cell>
          <cell r="GN255">
            <v>0</v>
          </cell>
          <cell r="GO255">
            <v>0</v>
          </cell>
          <cell r="GP255">
            <v>0</v>
          </cell>
          <cell r="GQ255">
            <v>0</v>
          </cell>
          <cell r="GR255">
            <v>0</v>
          </cell>
          <cell r="GS255">
            <v>0</v>
          </cell>
          <cell r="GU255" t="str">
            <v>Omelette Aux Épinards, Chèvre</v>
          </cell>
        </row>
        <row r="256">
          <cell r="E256" t="str">
            <v>Omelette Aux Lardons</v>
          </cell>
          <cell r="F256" t="str">
            <v>Fouetter les œufs, le sel et le poivre.
Ajoutez les autres ingrédients.
Faites chauffer l'huile d'olive dans une poêle et versez les oeufs battus dans la poêle.</v>
          </cell>
          <cell r="G256" t="str">
            <v>Toute la quantité indiquée des légumes ne rentrera clairement pas dans le l'omelette. Le surplus sera pour l'accompagnement. (riz ou pain ou pomme de terre)</v>
          </cell>
          <cell r="H256">
            <v>567.35</v>
          </cell>
          <cell r="I256">
            <v>28.400000000000002</v>
          </cell>
          <cell r="J256">
            <v>43.484999999999999</v>
          </cell>
          <cell r="K256">
            <v>4.25</v>
          </cell>
          <cell r="L256" t="str">
            <v>œuf</v>
          </cell>
          <cell r="M256">
            <v>150</v>
          </cell>
          <cell r="N256">
            <v>213</v>
          </cell>
          <cell r="O256">
            <v>17.850000000000001</v>
          </cell>
          <cell r="P256">
            <v>15.45</v>
          </cell>
          <cell r="Q256">
            <v>0.45</v>
          </cell>
          <cell r="R256">
            <v>142</v>
          </cell>
          <cell r="S256">
            <v>11.9</v>
          </cell>
          <cell r="T256">
            <v>10.3</v>
          </cell>
          <cell r="U256">
            <v>0.3</v>
          </cell>
          <cell r="X256">
            <v>0</v>
          </cell>
          <cell r="Y256">
            <v>0</v>
          </cell>
          <cell r="Z256">
            <v>0</v>
          </cell>
          <cell r="AA256">
            <v>0</v>
          </cell>
          <cell r="AB256">
            <v>0</v>
          </cell>
          <cell r="AC256">
            <v>0</v>
          </cell>
          <cell r="AD256">
            <v>0</v>
          </cell>
          <cell r="AE256">
            <v>0</v>
          </cell>
          <cell r="AF256" t="str">
            <v>Lardon</v>
          </cell>
          <cell r="AG256">
            <v>25</v>
          </cell>
          <cell r="AH256">
            <v>80.5</v>
          </cell>
          <cell r="AI256">
            <v>4.45</v>
          </cell>
          <cell r="AJ256">
            <v>6.9</v>
          </cell>
          <cell r="AK256">
            <v>0.15</v>
          </cell>
          <cell r="AL256">
            <v>322</v>
          </cell>
          <cell r="AM256">
            <v>17.8</v>
          </cell>
          <cell r="AN256">
            <v>27.6</v>
          </cell>
          <cell r="AO256">
            <v>0.6</v>
          </cell>
          <cell r="AP256" t="str">
            <v>Huile D'Olive</v>
          </cell>
          <cell r="AQ256">
            <v>5</v>
          </cell>
          <cell r="AR256">
            <v>40.450000000000003</v>
          </cell>
          <cell r="AS256">
            <v>0</v>
          </cell>
          <cell r="AT256">
            <v>4.4950000000000001</v>
          </cell>
          <cell r="AU256">
            <v>0</v>
          </cell>
          <cell r="AV256">
            <v>809</v>
          </cell>
          <cell r="AW256">
            <v>0</v>
          </cell>
          <cell r="AX256">
            <v>89.9</v>
          </cell>
          <cell r="AY256">
            <v>0</v>
          </cell>
          <cell r="AZ256" t="str">
            <v>Sel &amp; Poivre</v>
          </cell>
          <cell r="BB256">
            <v>0</v>
          </cell>
          <cell r="BC256">
            <v>0</v>
          </cell>
          <cell r="BD256">
            <v>0</v>
          </cell>
          <cell r="BE256">
            <v>0</v>
          </cell>
          <cell r="BF256">
            <v>0</v>
          </cell>
          <cell r="BG256">
            <v>0</v>
          </cell>
          <cell r="BH256">
            <v>0</v>
          </cell>
          <cell r="BI256">
            <v>0</v>
          </cell>
          <cell r="BJ256" t="str">
            <v>Basilic</v>
          </cell>
          <cell r="BL256">
            <v>0</v>
          </cell>
          <cell r="BM256">
            <v>0</v>
          </cell>
          <cell r="BN256">
            <v>0</v>
          </cell>
          <cell r="BO256">
            <v>0</v>
          </cell>
          <cell r="BP256">
            <v>0</v>
          </cell>
          <cell r="BQ256">
            <v>0</v>
          </cell>
          <cell r="BR256">
            <v>0</v>
          </cell>
          <cell r="BS256">
            <v>0</v>
          </cell>
          <cell r="BT256" t="str">
            <v>Pain Protéiné</v>
          </cell>
          <cell r="BU256">
            <v>50</v>
          </cell>
          <cell r="BV256">
            <v>144.5</v>
          </cell>
          <cell r="BW256">
            <v>5.5</v>
          </cell>
          <cell r="BX256">
            <v>7.5</v>
          </cell>
          <cell r="BY256">
            <v>3</v>
          </cell>
          <cell r="BZ256">
            <v>289</v>
          </cell>
          <cell r="CA256">
            <v>11</v>
          </cell>
          <cell r="CB256">
            <v>15</v>
          </cell>
          <cell r="CC256">
            <v>6</v>
          </cell>
          <cell r="CD256" t="str">
            <v>Laitue</v>
          </cell>
          <cell r="CE256">
            <v>50</v>
          </cell>
          <cell r="CF256">
            <v>8</v>
          </cell>
          <cell r="CG256">
            <v>0.6</v>
          </cell>
          <cell r="CH256">
            <v>0.15</v>
          </cell>
          <cell r="CI256">
            <v>0.65</v>
          </cell>
          <cell r="CJ256">
            <v>16</v>
          </cell>
          <cell r="CK256">
            <v>1.2</v>
          </cell>
          <cell r="CL256">
            <v>0.3</v>
          </cell>
          <cell r="CM256">
            <v>1.3</v>
          </cell>
          <cell r="CN256" t="str">
            <v>Huile D'Olive</v>
          </cell>
          <cell r="CO256">
            <v>10</v>
          </cell>
          <cell r="CP256">
            <v>80.900000000000006</v>
          </cell>
          <cell r="CQ256">
            <v>0</v>
          </cell>
          <cell r="CR256">
            <v>8.99</v>
          </cell>
          <cell r="CS256">
            <v>0</v>
          </cell>
          <cell r="CT256">
            <v>809</v>
          </cell>
          <cell r="CU256">
            <v>0</v>
          </cell>
          <cell r="CV256">
            <v>89.9</v>
          </cell>
          <cell r="CW256">
            <v>0</v>
          </cell>
          <cell r="CX256" t="str">
            <v>Vinaigre</v>
          </cell>
          <cell r="CZ256">
            <v>0</v>
          </cell>
          <cell r="DA256">
            <v>0</v>
          </cell>
          <cell r="DB256">
            <v>0</v>
          </cell>
          <cell r="DC256">
            <v>0</v>
          </cell>
          <cell r="DD256">
            <v>22</v>
          </cell>
          <cell r="DE256">
            <v>0.1</v>
          </cell>
          <cell r="DF256">
            <v>0</v>
          </cell>
          <cell r="DG256">
            <v>0.7</v>
          </cell>
          <cell r="DH256" t="str">
            <v/>
          </cell>
          <cell r="DJ256">
            <v>0</v>
          </cell>
          <cell r="DK256">
            <v>0</v>
          </cell>
          <cell r="DL256">
            <v>0</v>
          </cell>
          <cell r="DM256">
            <v>0</v>
          </cell>
          <cell r="DN256">
            <v>0</v>
          </cell>
          <cell r="DO256">
            <v>0</v>
          </cell>
          <cell r="DP256">
            <v>0</v>
          </cell>
          <cell r="DQ256">
            <v>0</v>
          </cell>
          <cell r="DR256" t="str">
            <v/>
          </cell>
          <cell r="DT256">
            <v>0</v>
          </cell>
          <cell r="DU256">
            <v>0</v>
          </cell>
          <cell r="DV256">
            <v>0</v>
          </cell>
          <cell r="DW256">
            <v>0</v>
          </cell>
          <cell r="DX256">
            <v>0</v>
          </cell>
          <cell r="DY256">
            <v>0</v>
          </cell>
          <cell r="DZ256">
            <v>0</v>
          </cell>
          <cell r="EA256">
            <v>0</v>
          </cell>
          <cell r="EB256" t="str">
            <v/>
          </cell>
          <cell r="ED256">
            <v>0</v>
          </cell>
          <cell r="EE256">
            <v>0</v>
          </cell>
          <cell r="EF256">
            <v>0</v>
          </cell>
          <cell r="EG256">
            <v>0</v>
          </cell>
          <cell r="EH256">
            <v>0</v>
          </cell>
          <cell r="EI256">
            <v>0</v>
          </cell>
          <cell r="EJ256">
            <v>0</v>
          </cell>
          <cell r="EK256">
            <v>0</v>
          </cell>
          <cell r="EL256" t="str">
            <v/>
          </cell>
          <cell r="EN256">
            <v>0</v>
          </cell>
          <cell r="EO256">
            <v>0</v>
          </cell>
          <cell r="EP256">
            <v>0</v>
          </cell>
          <cell r="EQ256">
            <v>0</v>
          </cell>
          <cell r="ER256">
            <v>0</v>
          </cell>
          <cell r="ES256">
            <v>0</v>
          </cell>
          <cell r="ET256">
            <v>0</v>
          </cell>
          <cell r="EU256">
            <v>0</v>
          </cell>
          <cell r="EV256" t="str">
            <v/>
          </cell>
          <cell r="EX256">
            <v>0</v>
          </cell>
          <cell r="EY256">
            <v>0</v>
          </cell>
          <cell r="EZ256">
            <v>0</v>
          </cell>
          <cell r="FA256">
            <v>0</v>
          </cell>
          <cell r="FB256">
            <v>0</v>
          </cell>
          <cell r="FC256">
            <v>0</v>
          </cell>
          <cell r="FD256">
            <v>0</v>
          </cell>
          <cell r="FE256">
            <v>0</v>
          </cell>
          <cell r="FF256" t="str">
            <v/>
          </cell>
          <cell r="FH256">
            <v>0</v>
          </cell>
          <cell r="FI256">
            <v>0</v>
          </cell>
          <cell r="FJ256">
            <v>0</v>
          </cell>
          <cell r="FK256">
            <v>0</v>
          </cell>
          <cell r="FL256">
            <v>0</v>
          </cell>
          <cell r="FM256">
            <v>0</v>
          </cell>
          <cell r="FN256">
            <v>0</v>
          </cell>
          <cell r="FO256">
            <v>0</v>
          </cell>
          <cell r="FR256">
            <v>0</v>
          </cell>
          <cell r="FS256">
            <v>0</v>
          </cell>
          <cell r="FT256">
            <v>0</v>
          </cell>
          <cell r="FU256">
            <v>0</v>
          </cell>
          <cell r="FV256">
            <v>0</v>
          </cell>
          <cell r="FW256">
            <v>0</v>
          </cell>
          <cell r="FX256">
            <v>0</v>
          </cell>
          <cell r="FY256">
            <v>0</v>
          </cell>
          <cell r="GB256">
            <v>0</v>
          </cell>
          <cell r="GC256">
            <v>0</v>
          </cell>
          <cell r="GD256">
            <v>0</v>
          </cell>
          <cell r="GE256">
            <v>0</v>
          </cell>
          <cell r="GF256">
            <v>0</v>
          </cell>
          <cell r="GG256">
            <v>0</v>
          </cell>
          <cell r="GH256">
            <v>0</v>
          </cell>
          <cell r="GI256">
            <v>0</v>
          </cell>
          <cell r="GL256">
            <v>0</v>
          </cell>
          <cell r="GM256">
            <v>0</v>
          </cell>
          <cell r="GN256">
            <v>0</v>
          </cell>
          <cell r="GO256">
            <v>0</v>
          </cell>
          <cell r="GP256">
            <v>0</v>
          </cell>
          <cell r="GQ256">
            <v>0</v>
          </cell>
          <cell r="GR256">
            <v>0</v>
          </cell>
          <cell r="GS256">
            <v>0</v>
          </cell>
          <cell r="GU256" t="str">
            <v>Omelette Aux Lardons</v>
          </cell>
        </row>
        <row r="257">
          <cell r="E257" t="str">
            <v>Omelette Aux Légumes</v>
          </cell>
          <cell r="F257" t="str">
            <v>Omelette Aux Légumes</v>
          </cell>
          <cell r="G257" t="str">
            <v>Toute la quantité indiquée des légumes ne rentrera clairement pas dans le l'omelette. Le surplus sera pour l'accompagnement. (riz ou pain ou pomme de terre)</v>
          </cell>
          <cell r="H257">
            <v>536.25</v>
          </cell>
          <cell r="I257">
            <v>28.560000000000002</v>
          </cell>
          <cell r="J257">
            <v>25.885000000000002</v>
          </cell>
          <cell r="K257">
            <v>45.05</v>
          </cell>
          <cell r="L257" t="str">
            <v>œuf</v>
          </cell>
          <cell r="M257">
            <v>200</v>
          </cell>
          <cell r="N257">
            <v>284</v>
          </cell>
          <cell r="O257">
            <v>23.8</v>
          </cell>
          <cell r="P257">
            <v>20.6</v>
          </cell>
          <cell r="Q257">
            <v>0.6</v>
          </cell>
          <cell r="R257">
            <v>142</v>
          </cell>
          <cell r="S257">
            <v>11.9</v>
          </cell>
          <cell r="T257">
            <v>10.3</v>
          </cell>
          <cell r="U257">
            <v>0.3</v>
          </cell>
          <cell r="X257">
            <v>0</v>
          </cell>
          <cell r="Y257">
            <v>0</v>
          </cell>
          <cell r="Z257">
            <v>0</v>
          </cell>
          <cell r="AA257">
            <v>0</v>
          </cell>
          <cell r="AB257">
            <v>0</v>
          </cell>
          <cell r="AC257">
            <v>0</v>
          </cell>
          <cell r="AD257">
            <v>0</v>
          </cell>
          <cell r="AE257">
            <v>0</v>
          </cell>
          <cell r="AF257" t="str">
            <v>Poivron</v>
          </cell>
          <cell r="AG257">
            <v>50</v>
          </cell>
          <cell r="AH257">
            <v>10</v>
          </cell>
          <cell r="AI257">
            <v>0.4</v>
          </cell>
          <cell r="AJ257">
            <v>0.15</v>
          </cell>
          <cell r="AK257">
            <v>1.3</v>
          </cell>
          <cell r="AL257">
            <v>20</v>
          </cell>
          <cell r="AM257">
            <v>0.8</v>
          </cell>
          <cell r="AN257">
            <v>0.3</v>
          </cell>
          <cell r="AO257">
            <v>2.6</v>
          </cell>
          <cell r="AP257" t="str">
            <v>Huile D'Olive</v>
          </cell>
          <cell r="AQ257">
            <v>5</v>
          </cell>
          <cell r="AR257">
            <v>40.450000000000003</v>
          </cell>
          <cell r="AS257">
            <v>0</v>
          </cell>
          <cell r="AT257">
            <v>4.4950000000000001</v>
          </cell>
          <cell r="AU257">
            <v>0</v>
          </cell>
          <cell r="AV257">
            <v>809</v>
          </cell>
          <cell r="AW257">
            <v>0</v>
          </cell>
          <cell r="AX257">
            <v>89.9</v>
          </cell>
          <cell r="AY257">
            <v>0</v>
          </cell>
          <cell r="AZ257" t="str">
            <v>Sel &amp; Poivre</v>
          </cell>
          <cell r="BB257">
            <v>0</v>
          </cell>
          <cell r="BC257">
            <v>0</v>
          </cell>
          <cell r="BD257">
            <v>0</v>
          </cell>
          <cell r="BE257">
            <v>0</v>
          </cell>
          <cell r="BF257">
            <v>0</v>
          </cell>
          <cell r="BG257">
            <v>0</v>
          </cell>
          <cell r="BH257">
            <v>0</v>
          </cell>
          <cell r="BI257">
            <v>0</v>
          </cell>
          <cell r="BJ257" t="str">
            <v>Oignon</v>
          </cell>
          <cell r="BK257">
            <v>20</v>
          </cell>
          <cell r="BL257">
            <v>7.8</v>
          </cell>
          <cell r="BM257">
            <v>0.26</v>
          </cell>
          <cell r="BN257">
            <v>0.04</v>
          </cell>
          <cell r="BO257">
            <v>1.4</v>
          </cell>
          <cell r="BP257">
            <v>39</v>
          </cell>
          <cell r="BQ257">
            <v>1.3</v>
          </cell>
          <cell r="BR257">
            <v>0.2</v>
          </cell>
          <cell r="BS257">
            <v>7</v>
          </cell>
          <cell r="BT257" t="str">
            <v>Ail</v>
          </cell>
          <cell r="BV257">
            <v>0</v>
          </cell>
          <cell r="BW257">
            <v>0</v>
          </cell>
          <cell r="BX257">
            <v>0</v>
          </cell>
          <cell r="BY257">
            <v>0</v>
          </cell>
          <cell r="BZ257">
            <v>136</v>
          </cell>
          <cell r="CA257">
            <v>7</v>
          </cell>
          <cell r="CB257">
            <v>0.5</v>
          </cell>
          <cell r="CC257">
            <v>24.5</v>
          </cell>
          <cell r="CD257" t="str">
            <v>Riz</v>
          </cell>
          <cell r="CE257">
            <v>50</v>
          </cell>
          <cell r="CF257">
            <v>174</v>
          </cell>
          <cell r="CG257">
            <v>3.3</v>
          </cell>
          <cell r="CH257">
            <v>0.3</v>
          </cell>
          <cell r="CI257">
            <v>39.15</v>
          </cell>
          <cell r="CJ257">
            <v>348</v>
          </cell>
          <cell r="CK257">
            <v>6.6</v>
          </cell>
          <cell r="CL257">
            <v>0.6</v>
          </cell>
          <cell r="CM257">
            <v>78.3</v>
          </cell>
          <cell r="CN257" t="str">
            <v>Poivron</v>
          </cell>
          <cell r="CO257">
            <v>100</v>
          </cell>
          <cell r="CP257">
            <v>20</v>
          </cell>
          <cell r="CQ257">
            <v>0.8</v>
          </cell>
          <cell r="CR257">
            <v>0.3</v>
          </cell>
          <cell r="CS257">
            <v>2.6</v>
          </cell>
          <cell r="CT257">
            <v>20</v>
          </cell>
          <cell r="CU257">
            <v>0.8</v>
          </cell>
          <cell r="CV257">
            <v>0.3</v>
          </cell>
          <cell r="CW257">
            <v>2.6</v>
          </cell>
          <cell r="CX257" t="str">
            <v/>
          </cell>
          <cell r="CZ257">
            <v>0</v>
          </cell>
          <cell r="DA257">
            <v>0</v>
          </cell>
          <cell r="DB257">
            <v>0</v>
          </cell>
          <cell r="DC257">
            <v>0</v>
          </cell>
          <cell r="DD257">
            <v>0</v>
          </cell>
          <cell r="DE257">
            <v>0</v>
          </cell>
          <cell r="DF257">
            <v>0</v>
          </cell>
          <cell r="DG257">
            <v>0</v>
          </cell>
          <cell r="DH257" t="str">
            <v/>
          </cell>
          <cell r="DJ257">
            <v>0</v>
          </cell>
          <cell r="DK257">
            <v>0</v>
          </cell>
          <cell r="DL257">
            <v>0</v>
          </cell>
          <cell r="DM257">
            <v>0</v>
          </cell>
          <cell r="DN257">
            <v>0</v>
          </cell>
          <cell r="DO257">
            <v>0</v>
          </cell>
          <cell r="DP257">
            <v>0</v>
          </cell>
          <cell r="DQ257">
            <v>0</v>
          </cell>
          <cell r="DR257" t="str">
            <v/>
          </cell>
          <cell r="DT257">
            <v>0</v>
          </cell>
          <cell r="DU257">
            <v>0</v>
          </cell>
          <cell r="DV257">
            <v>0</v>
          </cell>
          <cell r="DW257">
            <v>0</v>
          </cell>
          <cell r="DX257">
            <v>0</v>
          </cell>
          <cell r="DY257">
            <v>0</v>
          </cell>
          <cell r="DZ257">
            <v>0</v>
          </cell>
          <cell r="EA257">
            <v>0</v>
          </cell>
          <cell r="EB257" t="str">
            <v/>
          </cell>
          <cell r="ED257">
            <v>0</v>
          </cell>
          <cell r="EE257">
            <v>0</v>
          </cell>
          <cell r="EF257">
            <v>0</v>
          </cell>
          <cell r="EG257">
            <v>0</v>
          </cell>
          <cell r="EH257">
            <v>0</v>
          </cell>
          <cell r="EI257">
            <v>0</v>
          </cell>
          <cell r="EJ257">
            <v>0</v>
          </cell>
          <cell r="EK257">
            <v>0</v>
          </cell>
          <cell r="EL257" t="str">
            <v/>
          </cell>
          <cell r="EN257">
            <v>0</v>
          </cell>
          <cell r="EO257">
            <v>0</v>
          </cell>
          <cell r="EP257">
            <v>0</v>
          </cell>
          <cell r="EQ257">
            <v>0</v>
          </cell>
          <cell r="ER257">
            <v>0</v>
          </cell>
          <cell r="ES257">
            <v>0</v>
          </cell>
          <cell r="ET257">
            <v>0</v>
          </cell>
          <cell r="EU257">
            <v>0</v>
          </cell>
          <cell r="EV257" t="str">
            <v/>
          </cell>
          <cell r="EX257">
            <v>0</v>
          </cell>
          <cell r="EY257">
            <v>0</v>
          </cell>
          <cell r="EZ257">
            <v>0</v>
          </cell>
          <cell r="FA257">
            <v>0</v>
          </cell>
          <cell r="FB257">
            <v>0</v>
          </cell>
          <cell r="FC257">
            <v>0</v>
          </cell>
          <cell r="FD257">
            <v>0</v>
          </cell>
          <cell r="FE257">
            <v>0</v>
          </cell>
          <cell r="FF257" t="str">
            <v/>
          </cell>
          <cell r="FH257">
            <v>0</v>
          </cell>
          <cell r="FI257">
            <v>0</v>
          </cell>
          <cell r="FJ257">
            <v>0</v>
          </cell>
          <cell r="FK257">
            <v>0</v>
          </cell>
          <cell r="FL257">
            <v>0</v>
          </cell>
          <cell r="FM257">
            <v>0</v>
          </cell>
          <cell r="FN257">
            <v>0</v>
          </cell>
          <cell r="FO257">
            <v>0</v>
          </cell>
          <cell r="FR257">
            <v>0</v>
          </cell>
          <cell r="FS257">
            <v>0</v>
          </cell>
          <cell r="FT257">
            <v>0</v>
          </cell>
          <cell r="FU257">
            <v>0</v>
          </cell>
          <cell r="FV257">
            <v>0</v>
          </cell>
          <cell r="FW257">
            <v>0</v>
          </cell>
          <cell r="FX257">
            <v>0</v>
          </cell>
          <cell r="FY257">
            <v>0</v>
          </cell>
          <cell r="GB257">
            <v>0</v>
          </cell>
          <cell r="GC257">
            <v>0</v>
          </cell>
          <cell r="GD257">
            <v>0</v>
          </cell>
          <cell r="GE257">
            <v>0</v>
          </cell>
          <cell r="GF257">
            <v>0</v>
          </cell>
          <cell r="GG257">
            <v>0</v>
          </cell>
          <cell r="GH257">
            <v>0</v>
          </cell>
          <cell r="GI257">
            <v>0</v>
          </cell>
          <cell r="GL257">
            <v>0</v>
          </cell>
          <cell r="GM257">
            <v>0</v>
          </cell>
          <cell r="GN257">
            <v>0</v>
          </cell>
          <cell r="GO257">
            <v>0</v>
          </cell>
          <cell r="GP257">
            <v>0</v>
          </cell>
          <cell r="GQ257">
            <v>0</v>
          </cell>
          <cell r="GR257">
            <v>0</v>
          </cell>
          <cell r="GS257">
            <v>0</v>
          </cell>
          <cell r="GU257" t="str">
            <v>Omelette Aux Légumes</v>
          </cell>
        </row>
        <row r="258">
          <cell r="E258" t="str">
            <v>Omelette Caprese</v>
          </cell>
          <cell r="F258" t="str">
            <v>tre vos œufs. Ajoutex les autres ingrédients. Epicez</v>
          </cell>
          <cell r="H258">
            <v>601.95000000000005</v>
          </cell>
          <cell r="I258">
            <v>36.800000000000004</v>
          </cell>
          <cell r="J258">
            <v>31.294999999999998</v>
          </cell>
          <cell r="K258">
            <v>41.199999999999996</v>
          </cell>
          <cell r="L258" t="str">
            <v>œuf</v>
          </cell>
          <cell r="M258">
            <v>150</v>
          </cell>
          <cell r="N258">
            <v>213</v>
          </cell>
          <cell r="O258">
            <v>17.850000000000001</v>
          </cell>
          <cell r="P258">
            <v>15.45</v>
          </cell>
          <cell r="Q258">
            <v>0.45</v>
          </cell>
          <cell r="R258">
            <v>142</v>
          </cell>
          <cell r="S258">
            <v>11.9</v>
          </cell>
          <cell r="T258">
            <v>10.3</v>
          </cell>
          <cell r="U258">
            <v>0.3</v>
          </cell>
          <cell r="X258">
            <v>0</v>
          </cell>
          <cell r="Y258">
            <v>0</v>
          </cell>
          <cell r="Z258">
            <v>0</v>
          </cell>
          <cell r="AA258">
            <v>0</v>
          </cell>
          <cell r="AB258">
            <v>0</v>
          </cell>
          <cell r="AC258">
            <v>0</v>
          </cell>
          <cell r="AD258">
            <v>0</v>
          </cell>
          <cell r="AE258">
            <v>0</v>
          </cell>
          <cell r="AF258" t="str">
            <v>Mozzarella</v>
          </cell>
          <cell r="AG258">
            <v>50</v>
          </cell>
          <cell r="AH258">
            <v>126.5</v>
          </cell>
          <cell r="AI258">
            <v>9.35</v>
          </cell>
          <cell r="AJ258">
            <v>9.75</v>
          </cell>
          <cell r="AK258">
            <v>0.35</v>
          </cell>
          <cell r="AL258">
            <v>253</v>
          </cell>
          <cell r="AM258">
            <v>18.7</v>
          </cell>
          <cell r="AN258">
            <v>19.5</v>
          </cell>
          <cell r="AO258">
            <v>0.7</v>
          </cell>
          <cell r="AP258" t="str">
            <v>Tomate</v>
          </cell>
          <cell r="AQ258">
            <v>50</v>
          </cell>
          <cell r="AR258">
            <v>10.5</v>
          </cell>
          <cell r="AS258">
            <v>0.4</v>
          </cell>
          <cell r="AT258">
            <v>0.15</v>
          </cell>
          <cell r="AU258">
            <v>1.6</v>
          </cell>
          <cell r="AV258">
            <v>21</v>
          </cell>
          <cell r="AW258">
            <v>0.8</v>
          </cell>
          <cell r="AX258">
            <v>0.3</v>
          </cell>
          <cell r="AY258">
            <v>3.2</v>
          </cell>
          <cell r="AZ258" t="str">
            <v>Huile D'Olive</v>
          </cell>
          <cell r="BA258">
            <v>5</v>
          </cell>
          <cell r="BB258">
            <v>40.450000000000003</v>
          </cell>
          <cell r="BC258">
            <v>0</v>
          </cell>
          <cell r="BD258">
            <v>4.4950000000000001</v>
          </cell>
          <cell r="BE258">
            <v>0</v>
          </cell>
          <cell r="BF258">
            <v>809</v>
          </cell>
          <cell r="BG258">
            <v>0</v>
          </cell>
          <cell r="BH258">
            <v>89.9</v>
          </cell>
          <cell r="BI258">
            <v>0</v>
          </cell>
          <cell r="BJ258" t="str">
            <v>Basilic</v>
          </cell>
          <cell r="BL258">
            <v>0</v>
          </cell>
          <cell r="BM258">
            <v>0</v>
          </cell>
          <cell r="BN258">
            <v>0</v>
          </cell>
          <cell r="BO258">
            <v>0</v>
          </cell>
          <cell r="BP258">
            <v>0</v>
          </cell>
          <cell r="BQ258">
            <v>0</v>
          </cell>
          <cell r="BR258">
            <v>0</v>
          </cell>
          <cell r="BS258">
            <v>0</v>
          </cell>
          <cell r="BT258" t="str">
            <v>Pâtes À L'Épeautre</v>
          </cell>
          <cell r="BU258">
            <v>50</v>
          </cell>
          <cell r="BV258">
            <v>180</v>
          </cell>
          <cell r="BW258">
            <v>8</v>
          </cell>
          <cell r="BX258">
            <v>1</v>
          </cell>
          <cell r="BY258">
            <v>34</v>
          </cell>
          <cell r="BZ258">
            <v>360</v>
          </cell>
          <cell r="CA258">
            <v>16</v>
          </cell>
          <cell r="CB258">
            <v>2</v>
          </cell>
          <cell r="CC258">
            <v>68</v>
          </cell>
          <cell r="CD258" t="str">
            <v>Tomate</v>
          </cell>
          <cell r="CE258">
            <v>150</v>
          </cell>
          <cell r="CF258">
            <v>31.5</v>
          </cell>
          <cell r="CG258">
            <v>1.2</v>
          </cell>
          <cell r="CH258">
            <v>0.45</v>
          </cell>
          <cell r="CI258">
            <v>4.8</v>
          </cell>
          <cell r="CJ258">
            <v>21</v>
          </cell>
          <cell r="CK258">
            <v>0.8</v>
          </cell>
          <cell r="CL258">
            <v>0.3</v>
          </cell>
          <cell r="CM258">
            <v>3.2</v>
          </cell>
          <cell r="CN258" t="str">
            <v/>
          </cell>
          <cell r="CP258">
            <v>0</v>
          </cell>
          <cell r="CQ258">
            <v>0</v>
          </cell>
          <cell r="CR258">
            <v>0</v>
          </cell>
          <cell r="CS258">
            <v>0</v>
          </cell>
          <cell r="CT258">
            <v>0</v>
          </cell>
          <cell r="CU258">
            <v>0</v>
          </cell>
          <cell r="CV258">
            <v>0</v>
          </cell>
          <cell r="CW258">
            <v>0</v>
          </cell>
          <cell r="CX258" t="str">
            <v/>
          </cell>
          <cell r="CZ258">
            <v>0</v>
          </cell>
          <cell r="DA258">
            <v>0</v>
          </cell>
          <cell r="DB258">
            <v>0</v>
          </cell>
          <cell r="DC258">
            <v>0</v>
          </cell>
          <cell r="DD258">
            <v>0</v>
          </cell>
          <cell r="DE258">
            <v>0</v>
          </cell>
          <cell r="DF258">
            <v>0</v>
          </cell>
          <cell r="DG258">
            <v>0</v>
          </cell>
          <cell r="DH258" t="str">
            <v/>
          </cell>
          <cell r="DJ258">
            <v>0</v>
          </cell>
          <cell r="DK258">
            <v>0</v>
          </cell>
          <cell r="DL258">
            <v>0</v>
          </cell>
          <cell r="DM258">
            <v>0</v>
          </cell>
          <cell r="DN258">
            <v>0</v>
          </cell>
          <cell r="DO258">
            <v>0</v>
          </cell>
          <cell r="DP258">
            <v>0</v>
          </cell>
          <cell r="DQ258">
            <v>0</v>
          </cell>
          <cell r="DR258" t="str">
            <v/>
          </cell>
          <cell r="DT258">
            <v>0</v>
          </cell>
          <cell r="DU258">
            <v>0</v>
          </cell>
          <cell r="DV258">
            <v>0</v>
          </cell>
          <cell r="DW258">
            <v>0</v>
          </cell>
          <cell r="DX258">
            <v>0</v>
          </cell>
          <cell r="DY258">
            <v>0</v>
          </cell>
          <cell r="DZ258">
            <v>0</v>
          </cell>
          <cell r="EA258">
            <v>0</v>
          </cell>
          <cell r="EB258" t="str">
            <v/>
          </cell>
          <cell r="ED258">
            <v>0</v>
          </cell>
          <cell r="EE258">
            <v>0</v>
          </cell>
          <cell r="EF258">
            <v>0</v>
          </cell>
          <cell r="EG258">
            <v>0</v>
          </cell>
          <cell r="EH258">
            <v>0</v>
          </cell>
          <cell r="EI258">
            <v>0</v>
          </cell>
          <cell r="EJ258">
            <v>0</v>
          </cell>
          <cell r="EK258">
            <v>0</v>
          </cell>
          <cell r="EL258" t="str">
            <v/>
          </cell>
          <cell r="EN258">
            <v>0</v>
          </cell>
          <cell r="EO258">
            <v>0</v>
          </cell>
          <cell r="EP258">
            <v>0</v>
          </cell>
          <cell r="EQ258">
            <v>0</v>
          </cell>
          <cell r="ER258">
            <v>0</v>
          </cell>
          <cell r="ES258">
            <v>0</v>
          </cell>
          <cell r="ET258">
            <v>0</v>
          </cell>
          <cell r="EU258">
            <v>0</v>
          </cell>
          <cell r="EV258" t="str">
            <v/>
          </cell>
          <cell r="EX258">
            <v>0</v>
          </cell>
          <cell r="EY258">
            <v>0</v>
          </cell>
          <cell r="EZ258">
            <v>0</v>
          </cell>
          <cell r="FA258">
            <v>0</v>
          </cell>
          <cell r="FB258">
            <v>0</v>
          </cell>
          <cell r="FC258">
            <v>0</v>
          </cell>
          <cell r="FD258">
            <v>0</v>
          </cell>
          <cell r="FE258">
            <v>0</v>
          </cell>
          <cell r="FF258" t="str">
            <v/>
          </cell>
          <cell r="FH258">
            <v>0</v>
          </cell>
          <cell r="FI258">
            <v>0</v>
          </cell>
          <cell r="FJ258">
            <v>0</v>
          </cell>
          <cell r="FK258">
            <v>0</v>
          </cell>
          <cell r="FL258">
            <v>0</v>
          </cell>
          <cell r="FM258">
            <v>0</v>
          </cell>
          <cell r="FN258">
            <v>0</v>
          </cell>
          <cell r="FO258">
            <v>0</v>
          </cell>
          <cell r="FR258">
            <v>0</v>
          </cell>
          <cell r="FS258">
            <v>0</v>
          </cell>
          <cell r="FT258">
            <v>0</v>
          </cell>
          <cell r="FU258">
            <v>0</v>
          </cell>
          <cell r="FV258">
            <v>0</v>
          </cell>
          <cell r="FW258">
            <v>0</v>
          </cell>
          <cell r="FX258">
            <v>0</v>
          </cell>
          <cell r="FY258">
            <v>0</v>
          </cell>
          <cell r="GB258">
            <v>0</v>
          </cell>
          <cell r="GC258">
            <v>0</v>
          </cell>
          <cell r="GD258">
            <v>0</v>
          </cell>
          <cell r="GE258">
            <v>0</v>
          </cell>
          <cell r="GF258">
            <v>0</v>
          </cell>
          <cell r="GG258">
            <v>0</v>
          </cell>
          <cell r="GH258">
            <v>0</v>
          </cell>
          <cell r="GI258">
            <v>0</v>
          </cell>
          <cell r="GL258">
            <v>0</v>
          </cell>
          <cell r="GM258">
            <v>0</v>
          </cell>
          <cell r="GN258">
            <v>0</v>
          </cell>
          <cell r="GO258">
            <v>0</v>
          </cell>
          <cell r="GP258">
            <v>0</v>
          </cell>
          <cell r="GQ258">
            <v>0</v>
          </cell>
          <cell r="GR258">
            <v>0</v>
          </cell>
          <cell r="GS258">
            <v>0</v>
          </cell>
          <cell r="GU258" t="str">
            <v>Omelette Caprese</v>
          </cell>
        </row>
        <row r="259">
          <cell r="E259" t="str">
            <v xml:space="preserve">Omelette Façon Pizza </v>
          </cell>
          <cell r="F259" t="str">
            <v>Mélangez l’œuf, le blanc d’œuf et la crème dans un bol.
Ajoutez la préparation dans une poêle antiadhésive et cuis l'omelette jusqu’à l’obtention de la consistance souhaitée.
Ajoutez-y le jambon, la mozzarella et les épices.
Repliez l'omelette en deux.</v>
          </cell>
          <cell r="G259" t="str">
            <v>Si pas de pain protéiné, prendre un autre type de pain</v>
          </cell>
          <cell r="H259">
            <v>255.70000000000002</v>
          </cell>
          <cell r="I259">
            <v>21.77</v>
          </cell>
          <cell r="J259">
            <v>18.05</v>
          </cell>
          <cell r="K259">
            <v>0.87</v>
          </cell>
          <cell r="L259" t="str">
            <v>Œuf</v>
          </cell>
          <cell r="M259">
            <v>100</v>
          </cell>
          <cell r="N259">
            <v>142</v>
          </cell>
          <cell r="O259">
            <v>11.9</v>
          </cell>
          <cell r="P259">
            <v>10.3</v>
          </cell>
          <cell r="Q259">
            <v>0.3</v>
          </cell>
          <cell r="R259">
            <v>142</v>
          </cell>
          <cell r="S259">
            <v>11.9</v>
          </cell>
          <cell r="T259">
            <v>10.3</v>
          </cell>
          <cell r="U259">
            <v>0.3</v>
          </cell>
          <cell r="X259">
            <v>0</v>
          </cell>
          <cell r="Y259">
            <v>0</v>
          </cell>
          <cell r="Z259">
            <v>0</v>
          </cell>
          <cell r="AA259">
            <v>0</v>
          </cell>
          <cell r="AB259">
            <v>0</v>
          </cell>
          <cell r="AC259">
            <v>0</v>
          </cell>
          <cell r="AD259">
            <v>0</v>
          </cell>
          <cell r="AE259">
            <v>0</v>
          </cell>
          <cell r="AF259" t="str">
            <v>Crème Rama 7%</v>
          </cell>
          <cell r="AG259">
            <v>20</v>
          </cell>
          <cell r="AH259">
            <v>17</v>
          </cell>
          <cell r="AI259">
            <v>0.22</v>
          </cell>
          <cell r="AJ259">
            <v>1.44</v>
          </cell>
          <cell r="AK259">
            <v>0.22</v>
          </cell>
          <cell r="AL259">
            <v>85</v>
          </cell>
          <cell r="AM259">
            <v>1.1000000000000001</v>
          </cell>
          <cell r="AN259">
            <v>7.2</v>
          </cell>
          <cell r="AO259">
            <v>1.1000000000000001</v>
          </cell>
          <cell r="AP259" t="str">
            <v>Jambon</v>
          </cell>
          <cell r="AQ259">
            <v>20</v>
          </cell>
          <cell r="AR259">
            <v>20.8</v>
          </cell>
          <cell r="AS259">
            <v>4.04</v>
          </cell>
          <cell r="AT259">
            <v>0.46</v>
          </cell>
          <cell r="AU259">
            <v>0.14000000000000001</v>
          </cell>
          <cell r="AV259">
            <v>104</v>
          </cell>
          <cell r="AW259">
            <v>20.2</v>
          </cell>
          <cell r="AX259">
            <v>2.2999999999999998</v>
          </cell>
          <cell r="AY259">
            <v>0.7</v>
          </cell>
          <cell r="AZ259" t="str">
            <v>Mozzarella</v>
          </cell>
          <cell r="BA259">
            <v>30</v>
          </cell>
          <cell r="BB259">
            <v>75.900000000000006</v>
          </cell>
          <cell r="BC259">
            <v>5.61</v>
          </cell>
          <cell r="BD259">
            <v>5.85</v>
          </cell>
          <cell r="BE259">
            <v>0.21</v>
          </cell>
          <cell r="BF259">
            <v>253</v>
          </cell>
          <cell r="BG259">
            <v>18.7</v>
          </cell>
          <cell r="BH259">
            <v>19.5</v>
          </cell>
          <cell r="BI259">
            <v>0.7</v>
          </cell>
          <cell r="BJ259" t="str">
            <v>Épices : Ail Origan Et Autres Herbes À Volonté</v>
          </cell>
          <cell r="BL259">
            <v>0</v>
          </cell>
          <cell r="BM259">
            <v>0</v>
          </cell>
          <cell r="BN259">
            <v>0</v>
          </cell>
          <cell r="BO259">
            <v>0</v>
          </cell>
          <cell r="BP259">
            <v>0</v>
          </cell>
          <cell r="BQ259">
            <v>0</v>
          </cell>
          <cell r="BR259">
            <v>0</v>
          </cell>
          <cell r="BS259">
            <v>0</v>
          </cell>
          <cell r="BT259" t="str">
            <v/>
          </cell>
          <cell r="BV259">
            <v>0</v>
          </cell>
          <cell r="BW259">
            <v>0</v>
          </cell>
          <cell r="BX259">
            <v>0</v>
          </cell>
          <cell r="BY259">
            <v>0</v>
          </cell>
          <cell r="BZ259">
            <v>0</v>
          </cell>
          <cell r="CA259">
            <v>0</v>
          </cell>
          <cell r="CB259">
            <v>0</v>
          </cell>
          <cell r="CC259">
            <v>0</v>
          </cell>
          <cell r="CD259" t="str">
            <v/>
          </cell>
          <cell r="CF259">
            <v>0</v>
          </cell>
          <cell r="CG259">
            <v>0</v>
          </cell>
          <cell r="CH259">
            <v>0</v>
          </cell>
          <cell r="CI259">
            <v>0</v>
          </cell>
          <cell r="CJ259">
            <v>0</v>
          </cell>
          <cell r="CK259">
            <v>0</v>
          </cell>
          <cell r="CL259">
            <v>0</v>
          </cell>
          <cell r="CM259">
            <v>0</v>
          </cell>
          <cell r="CN259" t="str">
            <v/>
          </cell>
          <cell r="CP259">
            <v>0</v>
          </cell>
          <cell r="CQ259">
            <v>0</v>
          </cell>
          <cell r="CR259">
            <v>0</v>
          </cell>
          <cell r="CS259">
            <v>0</v>
          </cell>
          <cell r="CT259">
            <v>0</v>
          </cell>
          <cell r="CU259">
            <v>0</v>
          </cell>
          <cell r="CV259">
            <v>0</v>
          </cell>
          <cell r="CW259">
            <v>0</v>
          </cell>
          <cell r="CX259" t="str">
            <v/>
          </cell>
          <cell r="CZ259">
            <v>0</v>
          </cell>
          <cell r="DA259">
            <v>0</v>
          </cell>
          <cell r="DB259">
            <v>0</v>
          </cell>
          <cell r="DC259">
            <v>0</v>
          </cell>
          <cell r="DD259">
            <v>0</v>
          </cell>
          <cell r="DE259">
            <v>0</v>
          </cell>
          <cell r="DF259">
            <v>0</v>
          </cell>
          <cell r="DG259">
            <v>0</v>
          </cell>
          <cell r="DH259" t="str">
            <v/>
          </cell>
          <cell r="DJ259">
            <v>0</v>
          </cell>
          <cell r="DK259">
            <v>0</v>
          </cell>
          <cell r="DL259">
            <v>0</v>
          </cell>
          <cell r="DM259">
            <v>0</v>
          </cell>
          <cell r="DN259">
            <v>0</v>
          </cell>
          <cell r="DO259">
            <v>0</v>
          </cell>
          <cell r="DP259">
            <v>0</v>
          </cell>
          <cell r="DQ259">
            <v>0</v>
          </cell>
          <cell r="DR259" t="str">
            <v/>
          </cell>
          <cell r="DT259">
            <v>0</v>
          </cell>
          <cell r="DU259">
            <v>0</v>
          </cell>
          <cell r="DV259">
            <v>0</v>
          </cell>
          <cell r="DW259">
            <v>0</v>
          </cell>
          <cell r="DX259">
            <v>0</v>
          </cell>
          <cell r="DY259">
            <v>0</v>
          </cell>
          <cell r="DZ259">
            <v>0</v>
          </cell>
          <cell r="EA259">
            <v>0</v>
          </cell>
          <cell r="EB259" t="str">
            <v/>
          </cell>
          <cell r="ED259">
            <v>0</v>
          </cell>
          <cell r="EE259">
            <v>0</v>
          </cell>
          <cell r="EF259">
            <v>0</v>
          </cell>
          <cell r="EG259">
            <v>0</v>
          </cell>
          <cell r="EH259">
            <v>0</v>
          </cell>
          <cell r="EI259">
            <v>0</v>
          </cell>
          <cell r="EJ259">
            <v>0</v>
          </cell>
          <cell r="EK259">
            <v>0</v>
          </cell>
          <cell r="EL259" t="str">
            <v/>
          </cell>
          <cell r="EN259">
            <v>0</v>
          </cell>
          <cell r="EO259">
            <v>0</v>
          </cell>
          <cell r="EP259">
            <v>0</v>
          </cell>
          <cell r="EQ259">
            <v>0</v>
          </cell>
          <cell r="ER259">
            <v>0</v>
          </cell>
          <cell r="ES259">
            <v>0</v>
          </cell>
          <cell r="ET259">
            <v>0</v>
          </cell>
          <cell r="EU259">
            <v>0</v>
          </cell>
          <cell r="EV259" t="str">
            <v/>
          </cell>
          <cell r="EX259">
            <v>0</v>
          </cell>
          <cell r="EY259">
            <v>0</v>
          </cell>
          <cell r="EZ259">
            <v>0</v>
          </cell>
          <cell r="FA259">
            <v>0</v>
          </cell>
          <cell r="FB259">
            <v>0</v>
          </cell>
          <cell r="FC259">
            <v>0</v>
          </cell>
          <cell r="FD259">
            <v>0</v>
          </cell>
          <cell r="FE259">
            <v>0</v>
          </cell>
          <cell r="FF259" t="str">
            <v/>
          </cell>
          <cell r="FH259">
            <v>0</v>
          </cell>
          <cell r="FI259">
            <v>0</v>
          </cell>
          <cell r="FJ259">
            <v>0</v>
          </cell>
          <cell r="FK259">
            <v>0</v>
          </cell>
          <cell r="FL259">
            <v>0</v>
          </cell>
          <cell r="FM259">
            <v>0</v>
          </cell>
          <cell r="FN259">
            <v>0</v>
          </cell>
          <cell r="FO259">
            <v>0</v>
          </cell>
          <cell r="FR259">
            <v>0</v>
          </cell>
          <cell r="FS259">
            <v>0</v>
          </cell>
          <cell r="FT259">
            <v>0</v>
          </cell>
          <cell r="FU259">
            <v>0</v>
          </cell>
          <cell r="FV259">
            <v>0</v>
          </cell>
          <cell r="FW259">
            <v>0</v>
          </cell>
          <cell r="FX259">
            <v>0</v>
          </cell>
          <cell r="FY259">
            <v>0</v>
          </cell>
          <cell r="GB259">
            <v>0</v>
          </cell>
          <cell r="GC259">
            <v>0</v>
          </cell>
          <cell r="GD259">
            <v>0</v>
          </cell>
          <cell r="GE259">
            <v>0</v>
          </cell>
          <cell r="GF259">
            <v>0</v>
          </cell>
          <cell r="GG259">
            <v>0</v>
          </cell>
          <cell r="GH259">
            <v>0</v>
          </cell>
          <cell r="GI259">
            <v>0</v>
          </cell>
          <cell r="GL259">
            <v>0</v>
          </cell>
          <cell r="GM259">
            <v>0</v>
          </cell>
          <cell r="GN259">
            <v>0</v>
          </cell>
          <cell r="GO259">
            <v>0</v>
          </cell>
          <cell r="GP259">
            <v>0</v>
          </cell>
          <cell r="GQ259">
            <v>0</v>
          </cell>
          <cell r="GR259">
            <v>0</v>
          </cell>
          <cell r="GS259">
            <v>0</v>
          </cell>
          <cell r="GU259" t="str">
            <v xml:space="preserve">Omelette Façon Pizza </v>
          </cell>
        </row>
        <row r="260">
          <cell r="E260" t="str">
            <v>Omelette Sucrée</v>
          </cell>
          <cell r="F260" t="str">
            <v>Huilez la poêle
Mélangez les œufs et lait. 
Mettez-les à la poêle,
Rajoutez la banane, la noix de coco, le sirop d’érable et le chocolat
Refermez l’omelette</v>
          </cell>
          <cell r="H260">
            <v>408.3</v>
          </cell>
          <cell r="I260">
            <v>19.720000000000006</v>
          </cell>
          <cell r="J260">
            <v>18.39</v>
          </cell>
          <cell r="K260">
            <v>38.74</v>
          </cell>
          <cell r="L260" t="str">
            <v>Œuf</v>
          </cell>
          <cell r="M260">
            <v>100</v>
          </cell>
          <cell r="N260">
            <v>142</v>
          </cell>
          <cell r="O260">
            <v>11.9</v>
          </cell>
          <cell r="P260">
            <v>10.3</v>
          </cell>
          <cell r="Q260">
            <v>0.3</v>
          </cell>
          <cell r="R260">
            <v>142</v>
          </cell>
          <cell r="S260">
            <v>11.9</v>
          </cell>
          <cell r="T260">
            <v>10.3</v>
          </cell>
          <cell r="U260">
            <v>0.3</v>
          </cell>
          <cell r="V260" t="str">
            <v>Blanc D'Œuf</v>
          </cell>
          <cell r="W260">
            <v>30</v>
          </cell>
          <cell r="X260">
            <v>22.8</v>
          </cell>
          <cell r="Y260">
            <v>4.95</v>
          </cell>
          <cell r="Z260">
            <v>0.03</v>
          </cell>
          <cell r="AA260">
            <v>0.48</v>
          </cell>
          <cell r="AB260">
            <v>76</v>
          </cell>
          <cell r="AC260">
            <v>16.5</v>
          </cell>
          <cell r="AD260">
            <v>0.1</v>
          </cell>
          <cell r="AE260">
            <v>1.6</v>
          </cell>
          <cell r="AF260" t="str">
            <v>Lait D'Amande</v>
          </cell>
          <cell r="AG260">
            <v>40</v>
          </cell>
          <cell r="AH260">
            <v>11.2</v>
          </cell>
          <cell r="AI260">
            <v>0.28000000000000003</v>
          </cell>
          <cell r="AJ260">
            <v>0.76</v>
          </cell>
          <cell r="AK260">
            <v>0.76</v>
          </cell>
          <cell r="AL260">
            <v>28</v>
          </cell>
          <cell r="AM260">
            <v>0.7</v>
          </cell>
          <cell r="AN260">
            <v>1.9</v>
          </cell>
          <cell r="AO260">
            <v>1.9</v>
          </cell>
          <cell r="AP260" t="str">
            <v>Banane</v>
          </cell>
          <cell r="AQ260">
            <v>100</v>
          </cell>
          <cell r="AR260">
            <v>95</v>
          </cell>
          <cell r="AS260">
            <v>1.1000000000000001</v>
          </cell>
          <cell r="AT260">
            <v>0.3</v>
          </cell>
          <cell r="AU260">
            <v>21</v>
          </cell>
          <cell r="AV260">
            <v>95</v>
          </cell>
          <cell r="AW260">
            <v>1.1000000000000001</v>
          </cell>
          <cell r="AX260">
            <v>0.3</v>
          </cell>
          <cell r="AY260">
            <v>21</v>
          </cell>
          <cell r="AZ260" t="str">
            <v>Noix De Coco</v>
          </cell>
          <cell r="BA260">
            <v>10</v>
          </cell>
          <cell r="BB260">
            <v>49.7</v>
          </cell>
          <cell r="BC260">
            <v>0.89</v>
          </cell>
          <cell r="BD260">
            <v>4.2</v>
          </cell>
          <cell r="BE260">
            <v>1.6</v>
          </cell>
          <cell r="BF260">
            <v>497</v>
          </cell>
          <cell r="BG260">
            <v>8.9</v>
          </cell>
          <cell r="BH260">
            <v>42</v>
          </cell>
          <cell r="BI260">
            <v>16</v>
          </cell>
          <cell r="BJ260" t="str">
            <v>Cube De Chocolat</v>
          </cell>
          <cell r="BK260">
            <v>10</v>
          </cell>
          <cell r="BL260">
            <v>52</v>
          </cell>
          <cell r="BM260">
            <v>0.6</v>
          </cell>
          <cell r="BN260">
            <v>2.8</v>
          </cell>
          <cell r="BO260">
            <v>5.7</v>
          </cell>
          <cell r="BP260">
            <v>520</v>
          </cell>
          <cell r="BQ260">
            <v>6</v>
          </cell>
          <cell r="BR260">
            <v>28</v>
          </cell>
          <cell r="BS260">
            <v>57</v>
          </cell>
          <cell r="BT260" t="str">
            <v>Sirop D'Érable</v>
          </cell>
          <cell r="BU260">
            <v>10</v>
          </cell>
          <cell r="BV260">
            <v>35.6</v>
          </cell>
          <cell r="BW260">
            <v>0</v>
          </cell>
          <cell r="BX260">
            <v>0</v>
          </cell>
          <cell r="BY260">
            <v>8.9</v>
          </cell>
          <cell r="BZ260">
            <v>356</v>
          </cell>
          <cell r="CA260">
            <v>0</v>
          </cell>
          <cell r="CB260">
            <v>0</v>
          </cell>
          <cell r="CC260">
            <v>89</v>
          </cell>
          <cell r="CD260" t="str">
            <v/>
          </cell>
          <cell r="CF260">
            <v>0</v>
          </cell>
          <cell r="CG260">
            <v>0</v>
          </cell>
          <cell r="CH260">
            <v>0</v>
          </cell>
          <cell r="CI260">
            <v>0</v>
          </cell>
          <cell r="CJ260">
            <v>0</v>
          </cell>
          <cell r="CK260">
            <v>0</v>
          </cell>
          <cell r="CL260">
            <v>0</v>
          </cell>
          <cell r="CM260">
            <v>0</v>
          </cell>
          <cell r="CN260" t="str">
            <v/>
          </cell>
          <cell r="CP260">
            <v>0</v>
          </cell>
          <cell r="CQ260">
            <v>0</v>
          </cell>
          <cell r="CR260">
            <v>0</v>
          </cell>
          <cell r="CS260">
            <v>0</v>
          </cell>
          <cell r="CT260">
            <v>0</v>
          </cell>
          <cell r="CU260">
            <v>0</v>
          </cell>
          <cell r="CV260">
            <v>0</v>
          </cell>
          <cell r="CW260">
            <v>0</v>
          </cell>
          <cell r="CX260" t="str">
            <v/>
          </cell>
          <cell r="CZ260">
            <v>0</v>
          </cell>
          <cell r="DA260">
            <v>0</v>
          </cell>
          <cell r="DB260">
            <v>0</v>
          </cell>
          <cell r="DC260">
            <v>0</v>
          </cell>
          <cell r="DD260">
            <v>0</v>
          </cell>
          <cell r="DE260">
            <v>0</v>
          </cell>
          <cell r="DF260">
            <v>0</v>
          </cell>
          <cell r="DG260">
            <v>0</v>
          </cell>
          <cell r="DH260" t="str">
            <v/>
          </cell>
          <cell r="DJ260">
            <v>0</v>
          </cell>
          <cell r="DK260">
            <v>0</v>
          </cell>
          <cell r="DL260">
            <v>0</v>
          </cell>
          <cell r="DM260">
            <v>0</v>
          </cell>
          <cell r="DN260">
            <v>0</v>
          </cell>
          <cell r="DO260">
            <v>0</v>
          </cell>
          <cell r="DP260">
            <v>0</v>
          </cell>
          <cell r="DQ260">
            <v>0</v>
          </cell>
          <cell r="DR260" t="str">
            <v/>
          </cell>
          <cell r="DT260">
            <v>0</v>
          </cell>
          <cell r="DU260">
            <v>0</v>
          </cell>
          <cell r="DV260">
            <v>0</v>
          </cell>
          <cell r="DW260">
            <v>0</v>
          </cell>
          <cell r="DX260">
            <v>0</v>
          </cell>
          <cell r="DY260">
            <v>0</v>
          </cell>
          <cell r="DZ260">
            <v>0</v>
          </cell>
          <cell r="EA260">
            <v>0</v>
          </cell>
          <cell r="EB260" t="str">
            <v/>
          </cell>
          <cell r="ED260">
            <v>0</v>
          </cell>
          <cell r="EE260">
            <v>0</v>
          </cell>
          <cell r="EF260">
            <v>0</v>
          </cell>
          <cell r="EG260">
            <v>0</v>
          </cell>
          <cell r="EH260">
            <v>0</v>
          </cell>
          <cell r="EI260">
            <v>0</v>
          </cell>
          <cell r="EJ260">
            <v>0</v>
          </cell>
          <cell r="EK260">
            <v>0</v>
          </cell>
          <cell r="EL260" t="str">
            <v/>
          </cell>
          <cell r="EN260">
            <v>0</v>
          </cell>
          <cell r="EO260">
            <v>0</v>
          </cell>
          <cell r="EP260">
            <v>0</v>
          </cell>
          <cell r="EQ260">
            <v>0</v>
          </cell>
          <cell r="ER260">
            <v>0</v>
          </cell>
          <cell r="ES260">
            <v>0</v>
          </cell>
          <cell r="ET260">
            <v>0</v>
          </cell>
          <cell r="EU260">
            <v>0</v>
          </cell>
          <cell r="EV260" t="str">
            <v/>
          </cell>
          <cell r="EX260">
            <v>0</v>
          </cell>
          <cell r="EY260">
            <v>0</v>
          </cell>
          <cell r="EZ260">
            <v>0</v>
          </cell>
          <cell r="FA260">
            <v>0</v>
          </cell>
          <cell r="FB260">
            <v>0</v>
          </cell>
          <cell r="FC260">
            <v>0</v>
          </cell>
          <cell r="FD260">
            <v>0</v>
          </cell>
          <cell r="FE260">
            <v>0</v>
          </cell>
          <cell r="FF260" t="str">
            <v/>
          </cell>
          <cell r="FH260">
            <v>0</v>
          </cell>
          <cell r="FI260">
            <v>0</v>
          </cell>
          <cell r="FJ260">
            <v>0</v>
          </cell>
          <cell r="FK260">
            <v>0</v>
          </cell>
          <cell r="FL260">
            <v>0</v>
          </cell>
          <cell r="FM260">
            <v>0</v>
          </cell>
          <cell r="FN260">
            <v>0</v>
          </cell>
          <cell r="FO260">
            <v>0</v>
          </cell>
          <cell r="FR260">
            <v>0</v>
          </cell>
          <cell r="FS260">
            <v>0</v>
          </cell>
          <cell r="FT260">
            <v>0</v>
          </cell>
          <cell r="FU260">
            <v>0</v>
          </cell>
          <cell r="FV260">
            <v>0</v>
          </cell>
          <cell r="FW260">
            <v>0</v>
          </cell>
          <cell r="FX260">
            <v>0</v>
          </cell>
          <cell r="FY260">
            <v>0</v>
          </cell>
          <cell r="GB260">
            <v>0</v>
          </cell>
          <cell r="GC260">
            <v>0</v>
          </cell>
          <cell r="GD260">
            <v>0</v>
          </cell>
          <cell r="GE260">
            <v>0</v>
          </cell>
          <cell r="GF260">
            <v>0</v>
          </cell>
          <cell r="GG260">
            <v>0</v>
          </cell>
          <cell r="GH260">
            <v>0</v>
          </cell>
          <cell r="GI260">
            <v>0</v>
          </cell>
          <cell r="GL260">
            <v>0</v>
          </cell>
          <cell r="GM260">
            <v>0</v>
          </cell>
          <cell r="GN260">
            <v>0</v>
          </cell>
          <cell r="GO260">
            <v>0</v>
          </cell>
          <cell r="GP260">
            <v>0</v>
          </cell>
          <cell r="GQ260">
            <v>0</v>
          </cell>
          <cell r="GR260">
            <v>0</v>
          </cell>
          <cell r="GS260">
            <v>0</v>
          </cell>
          <cell r="GU260" t="str">
            <v>Omelette Sucrée</v>
          </cell>
        </row>
        <row r="261">
          <cell r="E261" t="str">
            <v xml:space="preserve">One Pot Quinoa </v>
          </cell>
          <cell r="F261" t="str">
            <v xml:space="preserve">Mettre dans une casserole le quinoa et tous les ingrédients, bouillon compris, mélanger, porter à ébullition.
Cuire env. 20 min à découvert sur feu moyen en remuant de temps en temps jusqu'à ce que le quinoa soit tendre.
Incorporer la crème et le persil, rectifier l’assaisonnement. 
Couper le jambon et rajouter à la préparation
</v>
          </cell>
          <cell r="H261">
            <v>339.39</v>
          </cell>
          <cell r="I261">
            <v>20.563000000000002</v>
          </cell>
          <cell r="J261">
            <v>7.7520000000000007</v>
          </cell>
          <cell r="K261">
            <v>40.67</v>
          </cell>
          <cell r="L261" t="str">
            <v>Quinoa</v>
          </cell>
          <cell r="M261">
            <v>50</v>
          </cell>
          <cell r="N261">
            <v>175.5</v>
          </cell>
          <cell r="O261">
            <v>7</v>
          </cell>
          <cell r="P261">
            <v>2.5</v>
          </cell>
          <cell r="Q261">
            <v>29.5</v>
          </cell>
          <cell r="R261">
            <v>351</v>
          </cell>
          <cell r="S261">
            <v>14</v>
          </cell>
          <cell r="T261">
            <v>5</v>
          </cell>
          <cell r="U261">
            <v>59</v>
          </cell>
          <cell r="V261" t="str">
            <v>Haricots Verts</v>
          </cell>
          <cell r="W261">
            <v>100</v>
          </cell>
          <cell r="X261">
            <v>31</v>
          </cell>
          <cell r="Y261">
            <v>2.1</v>
          </cell>
          <cell r="Z261">
            <v>0.2</v>
          </cell>
          <cell r="AA261">
            <v>3.6</v>
          </cell>
          <cell r="AB261">
            <v>31</v>
          </cell>
          <cell r="AC261">
            <v>2.1</v>
          </cell>
          <cell r="AD261">
            <v>0.2</v>
          </cell>
          <cell r="AE261">
            <v>3.6</v>
          </cell>
          <cell r="AF261" t="str">
            <v>Carotte</v>
          </cell>
          <cell r="AG261">
            <v>100</v>
          </cell>
          <cell r="AH261">
            <v>38</v>
          </cell>
          <cell r="AI261">
            <v>0.8</v>
          </cell>
          <cell r="AJ261">
            <v>0.3</v>
          </cell>
          <cell r="AK261">
            <v>6.6</v>
          </cell>
          <cell r="AL261">
            <v>38</v>
          </cell>
          <cell r="AM261">
            <v>0.8</v>
          </cell>
          <cell r="AN261">
            <v>0.3</v>
          </cell>
          <cell r="AO261">
            <v>6.6</v>
          </cell>
          <cell r="AP261" t="str">
            <v xml:space="preserve">Oignon </v>
          </cell>
          <cell r="AQ261">
            <v>1</v>
          </cell>
          <cell r="AR261">
            <v>0.39</v>
          </cell>
          <cell r="AS261">
            <v>1.3000000000000001E-2</v>
          </cell>
          <cell r="AT261">
            <v>2E-3</v>
          </cell>
          <cell r="AU261">
            <v>7.0000000000000007E-2</v>
          </cell>
          <cell r="AV261">
            <v>39</v>
          </cell>
          <cell r="AW261">
            <v>1.3</v>
          </cell>
          <cell r="AX261">
            <v>0.2</v>
          </cell>
          <cell r="AY261">
            <v>7</v>
          </cell>
          <cell r="AZ261" t="str">
            <v xml:space="preserve">Bouillon De Légumes </v>
          </cell>
          <cell r="BA261">
            <v>12</v>
          </cell>
          <cell r="BB261">
            <v>0</v>
          </cell>
          <cell r="BC261">
            <v>0</v>
          </cell>
          <cell r="BD261">
            <v>0</v>
          </cell>
          <cell r="BE261">
            <v>0</v>
          </cell>
          <cell r="BF261">
            <v>0</v>
          </cell>
          <cell r="BG261">
            <v>0</v>
          </cell>
          <cell r="BH261">
            <v>0</v>
          </cell>
          <cell r="BI261">
            <v>0</v>
          </cell>
          <cell r="BJ261" t="str">
            <v>Crème Rama 7%</v>
          </cell>
          <cell r="BK261">
            <v>50</v>
          </cell>
          <cell r="BL261">
            <v>42.5</v>
          </cell>
          <cell r="BM261">
            <v>0.55000000000000004</v>
          </cell>
          <cell r="BN261">
            <v>3.6</v>
          </cell>
          <cell r="BO261">
            <v>0.55000000000000004</v>
          </cell>
          <cell r="BP261">
            <v>85</v>
          </cell>
          <cell r="BQ261">
            <v>1.1000000000000001</v>
          </cell>
          <cell r="BR261">
            <v>7.2</v>
          </cell>
          <cell r="BS261">
            <v>1.1000000000000001</v>
          </cell>
          <cell r="BT261" t="str">
            <v>Persil</v>
          </cell>
          <cell r="BV261">
            <v>0</v>
          </cell>
          <cell r="BW261">
            <v>0</v>
          </cell>
          <cell r="BX261">
            <v>0</v>
          </cell>
          <cell r="BY261">
            <v>0</v>
          </cell>
          <cell r="BZ261">
            <v>0</v>
          </cell>
          <cell r="CA261">
            <v>0</v>
          </cell>
          <cell r="CB261">
            <v>0</v>
          </cell>
          <cell r="CC261">
            <v>0</v>
          </cell>
          <cell r="CD261" t="str">
            <v>Sel &amp; Poivre</v>
          </cell>
          <cell r="CF261">
            <v>0</v>
          </cell>
          <cell r="CG261">
            <v>0</v>
          </cell>
          <cell r="CH261">
            <v>0</v>
          </cell>
          <cell r="CI261">
            <v>0</v>
          </cell>
          <cell r="CJ261">
            <v>0</v>
          </cell>
          <cell r="CK261">
            <v>0</v>
          </cell>
          <cell r="CL261">
            <v>0</v>
          </cell>
          <cell r="CM261">
            <v>0</v>
          </cell>
          <cell r="CN261" t="str">
            <v>jambon</v>
          </cell>
          <cell r="CO261">
            <v>50</v>
          </cell>
          <cell r="CP261">
            <v>52</v>
          </cell>
          <cell r="CQ261">
            <v>10.1</v>
          </cell>
          <cell r="CR261">
            <v>1.1499999999999999</v>
          </cell>
          <cell r="CS261">
            <v>0.35</v>
          </cell>
          <cell r="CT261">
            <v>104</v>
          </cell>
          <cell r="CU261">
            <v>20.2</v>
          </cell>
          <cell r="CV261">
            <v>2.2999999999999998</v>
          </cell>
          <cell r="CW261">
            <v>0.7</v>
          </cell>
          <cell r="CX261" t="str">
            <v/>
          </cell>
          <cell r="CZ261">
            <v>0</v>
          </cell>
          <cell r="DA261">
            <v>0</v>
          </cell>
          <cell r="DB261">
            <v>0</v>
          </cell>
          <cell r="DC261">
            <v>0</v>
          </cell>
          <cell r="DD261">
            <v>0</v>
          </cell>
          <cell r="DE261">
            <v>0</v>
          </cell>
          <cell r="DF261">
            <v>0</v>
          </cell>
          <cell r="DG261">
            <v>0</v>
          </cell>
          <cell r="DH261" t="str">
            <v/>
          </cell>
          <cell r="DJ261">
            <v>0</v>
          </cell>
          <cell r="DK261">
            <v>0</v>
          </cell>
          <cell r="DL261">
            <v>0</v>
          </cell>
          <cell r="DM261">
            <v>0</v>
          </cell>
          <cell r="DN261">
            <v>0</v>
          </cell>
          <cell r="DO261">
            <v>0</v>
          </cell>
          <cell r="DP261">
            <v>0</v>
          </cell>
          <cell r="DQ261">
            <v>0</v>
          </cell>
          <cell r="DR261" t="str">
            <v/>
          </cell>
          <cell r="DT261">
            <v>0</v>
          </cell>
          <cell r="DU261">
            <v>0</v>
          </cell>
          <cell r="DV261">
            <v>0</v>
          </cell>
          <cell r="DW261">
            <v>0</v>
          </cell>
          <cell r="DX261">
            <v>0</v>
          </cell>
          <cell r="DY261">
            <v>0</v>
          </cell>
          <cell r="DZ261">
            <v>0</v>
          </cell>
          <cell r="EA261">
            <v>0</v>
          </cell>
          <cell r="EB261" t="str">
            <v/>
          </cell>
          <cell r="ED261">
            <v>0</v>
          </cell>
          <cell r="EE261">
            <v>0</v>
          </cell>
          <cell r="EF261">
            <v>0</v>
          </cell>
          <cell r="EG261">
            <v>0</v>
          </cell>
          <cell r="EH261">
            <v>0</v>
          </cell>
          <cell r="EI261">
            <v>0</v>
          </cell>
          <cell r="EJ261">
            <v>0</v>
          </cell>
          <cell r="EK261">
            <v>0</v>
          </cell>
          <cell r="EL261" t="str">
            <v/>
          </cell>
          <cell r="EN261">
            <v>0</v>
          </cell>
          <cell r="EO261">
            <v>0</v>
          </cell>
          <cell r="EP261">
            <v>0</v>
          </cell>
          <cell r="EQ261">
            <v>0</v>
          </cell>
          <cell r="ER261">
            <v>0</v>
          </cell>
          <cell r="ES261">
            <v>0</v>
          </cell>
          <cell r="ET261">
            <v>0</v>
          </cell>
          <cell r="EU261">
            <v>0</v>
          </cell>
          <cell r="EV261" t="str">
            <v/>
          </cell>
          <cell r="EX261">
            <v>0</v>
          </cell>
          <cell r="EY261">
            <v>0</v>
          </cell>
          <cell r="EZ261">
            <v>0</v>
          </cell>
          <cell r="FA261">
            <v>0</v>
          </cell>
          <cell r="FB261">
            <v>0</v>
          </cell>
          <cell r="FC261">
            <v>0</v>
          </cell>
          <cell r="FD261">
            <v>0</v>
          </cell>
          <cell r="FE261">
            <v>0</v>
          </cell>
          <cell r="FF261" t="str">
            <v/>
          </cell>
          <cell r="FH261">
            <v>0</v>
          </cell>
          <cell r="FI261">
            <v>0</v>
          </cell>
          <cell r="FJ261">
            <v>0</v>
          </cell>
          <cell r="FK261">
            <v>0</v>
          </cell>
          <cell r="FL261">
            <v>0</v>
          </cell>
          <cell r="FM261">
            <v>0</v>
          </cell>
          <cell r="FN261">
            <v>0</v>
          </cell>
          <cell r="FO261">
            <v>0</v>
          </cell>
          <cell r="FR261">
            <v>0</v>
          </cell>
          <cell r="FS261">
            <v>0</v>
          </cell>
          <cell r="FT261">
            <v>0</v>
          </cell>
          <cell r="FU261">
            <v>0</v>
          </cell>
          <cell r="FV261">
            <v>0</v>
          </cell>
          <cell r="FW261">
            <v>0</v>
          </cell>
          <cell r="FX261">
            <v>0</v>
          </cell>
          <cell r="FY261">
            <v>0</v>
          </cell>
          <cell r="GB261">
            <v>0</v>
          </cell>
          <cell r="GC261">
            <v>0</v>
          </cell>
          <cell r="GD261">
            <v>0</v>
          </cell>
          <cell r="GE261">
            <v>0</v>
          </cell>
          <cell r="GF261">
            <v>0</v>
          </cell>
          <cell r="GG261">
            <v>0</v>
          </cell>
          <cell r="GH261">
            <v>0</v>
          </cell>
          <cell r="GI261">
            <v>0</v>
          </cell>
          <cell r="GL261">
            <v>0</v>
          </cell>
          <cell r="GM261">
            <v>0</v>
          </cell>
          <cell r="GN261">
            <v>0</v>
          </cell>
          <cell r="GO261">
            <v>0</v>
          </cell>
          <cell r="GP261">
            <v>0</v>
          </cell>
          <cell r="GQ261">
            <v>0</v>
          </cell>
          <cell r="GR261">
            <v>0</v>
          </cell>
          <cell r="GS261">
            <v>0</v>
          </cell>
          <cell r="GU261" t="str">
            <v xml:space="preserve">One Pot Quinoa </v>
          </cell>
        </row>
        <row r="262">
          <cell r="E262" t="str">
            <v xml:space="preserve">One Pot Rice Aux Crevettes </v>
          </cell>
          <cell r="F262" t="str">
            <v xml:space="preserve">Mettre dans une grande casserole le riz et tous les ingrédients, bouillon compris, mélanger porter à ébullition. 
Cuire env. 15 min à couvert sur feu moyen en remuant de temps en temps.  
Incorporer épinards, crevettes et persil, laisser mijoter env. 5 min à couvert, parsemer de cacahuètes
</v>
          </cell>
          <cell r="G262" t="str">
            <v xml:space="preserve">Prendre des épinards frais </v>
          </cell>
          <cell r="H262">
            <v>423.89</v>
          </cell>
          <cell r="I262">
            <v>28.463000000000001</v>
          </cell>
          <cell r="J262">
            <v>20.341999999999999</v>
          </cell>
          <cell r="K262">
            <v>28.71</v>
          </cell>
          <cell r="L262" t="str">
            <v>Riz Pour Risotto</v>
          </cell>
          <cell r="M262">
            <v>30</v>
          </cell>
          <cell r="N262">
            <v>104.1</v>
          </cell>
          <cell r="O262">
            <v>2.1</v>
          </cell>
          <cell r="P262">
            <v>0.15</v>
          </cell>
          <cell r="Q262">
            <v>23.4</v>
          </cell>
          <cell r="R262">
            <v>347</v>
          </cell>
          <cell r="S262">
            <v>7</v>
          </cell>
          <cell r="T262">
            <v>0.5</v>
          </cell>
          <cell r="U262">
            <v>78</v>
          </cell>
          <cell r="V262" t="str">
            <v>Oignon</v>
          </cell>
          <cell r="W262">
            <v>1</v>
          </cell>
          <cell r="X262">
            <v>0.39</v>
          </cell>
          <cell r="Y262">
            <v>1.3000000000000001E-2</v>
          </cell>
          <cell r="Z262">
            <v>2E-3</v>
          </cell>
          <cell r="AA262">
            <v>7.0000000000000007E-2</v>
          </cell>
          <cell r="AB262">
            <v>39</v>
          </cell>
          <cell r="AC262">
            <v>1.3</v>
          </cell>
          <cell r="AD262">
            <v>0.2</v>
          </cell>
          <cell r="AE262">
            <v>7</v>
          </cell>
          <cell r="AF262" t="str">
            <v>Ail</v>
          </cell>
          <cell r="AH262">
            <v>0</v>
          </cell>
          <cell r="AI262">
            <v>0</v>
          </cell>
          <cell r="AJ262">
            <v>0</v>
          </cell>
          <cell r="AK262">
            <v>0</v>
          </cell>
          <cell r="AL262">
            <v>136</v>
          </cell>
          <cell r="AM262">
            <v>7</v>
          </cell>
          <cell r="AN262">
            <v>0.5</v>
          </cell>
          <cell r="AO262">
            <v>24.5</v>
          </cell>
          <cell r="AP262" t="str">
            <v>Huile D'Olive</v>
          </cell>
          <cell r="AQ262">
            <v>10</v>
          </cell>
          <cell r="AR262">
            <v>80.900000000000006</v>
          </cell>
          <cell r="AS262">
            <v>0</v>
          </cell>
          <cell r="AT262">
            <v>8.99</v>
          </cell>
          <cell r="AU262">
            <v>0</v>
          </cell>
          <cell r="AV262">
            <v>809</v>
          </cell>
          <cell r="AW262">
            <v>0</v>
          </cell>
          <cell r="AX262">
            <v>89.9</v>
          </cell>
          <cell r="AY262">
            <v>0</v>
          </cell>
          <cell r="AZ262" t="str">
            <v>Sambal Oelek</v>
          </cell>
          <cell r="BA262">
            <v>10</v>
          </cell>
          <cell r="BB262">
            <v>0</v>
          </cell>
          <cell r="BC262">
            <v>0</v>
          </cell>
          <cell r="BD262">
            <v>0</v>
          </cell>
          <cell r="BE262">
            <v>0</v>
          </cell>
          <cell r="BF262">
            <v>0</v>
          </cell>
          <cell r="BG262">
            <v>0</v>
          </cell>
          <cell r="BH262">
            <v>0</v>
          </cell>
          <cell r="BI262">
            <v>0</v>
          </cell>
          <cell r="BJ262" t="str">
            <v>Safran</v>
          </cell>
          <cell r="BL262">
            <v>0</v>
          </cell>
          <cell r="BM262">
            <v>0</v>
          </cell>
          <cell r="BN262">
            <v>0</v>
          </cell>
          <cell r="BO262">
            <v>0</v>
          </cell>
          <cell r="BP262">
            <v>0</v>
          </cell>
          <cell r="BQ262">
            <v>0</v>
          </cell>
          <cell r="BR262">
            <v>0</v>
          </cell>
          <cell r="BS262">
            <v>0</v>
          </cell>
          <cell r="BT262" t="str">
            <v xml:space="preserve">Bouillon De Poule </v>
          </cell>
          <cell r="BU262">
            <v>120</v>
          </cell>
          <cell r="BV262">
            <v>0</v>
          </cell>
          <cell r="BW262">
            <v>0</v>
          </cell>
          <cell r="BX262">
            <v>0</v>
          </cell>
          <cell r="BY262">
            <v>0</v>
          </cell>
          <cell r="BZ262">
            <v>0</v>
          </cell>
          <cell r="CA262">
            <v>0</v>
          </cell>
          <cell r="CB262">
            <v>0</v>
          </cell>
          <cell r="CC262">
            <v>0</v>
          </cell>
          <cell r="CD262" t="str">
            <v>Épinard</v>
          </cell>
          <cell r="CE262">
            <v>150</v>
          </cell>
          <cell r="CF262">
            <v>34.5</v>
          </cell>
          <cell r="CG262">
            <v>4.05</v>
          </cell>
          <cell r="CH262">
            <v>0.6</v>
          </cell>
          <cell r="CI262">
            <v>1.2</v>
          </cell>
          <cell r="CJ262">
            <v>23</v>
          </cell>
          <cell r="CK262">
            <v>2.7</v>
          </cell>
          <cell r="CL262">
            <v>0.4</v>
          </cell>
          <cell r="CM262">
            <v>0.8</v>
          </cell>
          <cell r="CN262" t="str">
            <v>Crevette</v>
          </cell>
          <cell r="CO262">
            <v>150</v>
          </cell>
          <cell r="CP262">
            <v>84</v>
          </cell>
          <cell r="CQ262">
            <v>17.100000000000001</v>
          </cell>
          <cell r="CR262">
            <v>0.9</v>
          </cell>
          <cell r="CS262">
            <v>1.8</v>
          </cell>
          <cell r="CT262">
            <v>56</v>
          </cell>
          <cell r="CU262">
            <v>11.4</v>
          </cell>
          <cell r="CV262">
            <v>0.6</v>
          </cell>
          <cell r="CW262">
            <v>1.2</v>
          </cell>
          <cell r="CX262" t="str">
            <v>Persil</v>
          </cell>
          <cell r="CZ262">
            <v>0</v>
          </cell>
          <cell r="DA262">
            <v>0</v>
          </cell>
          <cell r="DB262">
            <v>0</v>
          </cell>
          <cell r="DC262">
            <v>0</v>
          </cell>
          <cell r="DD262">
            <v>0</v>
          </cell>
          <cell r="DE262">
            <v>0</v>
          </cell>
          <cell r="DF262">
            <v>0</v>
          </cell>
          <cell r="DG262">
            <v>0</v>
          </cell>
          <cell r="DH262" t="str">
            <v>Cacahuète</v>
          </cell>
          <cell r="DI262">
            <v>20</v>
          </cell>
          <cell r="DJ262">
            <v>120</v>
          </cell>
          <cell r="DK262">
            <v>5.2</v>
          </cell>
          <cell r="DL262">
            <v>9.6999999999999993</v>
          </cell>
          <cell r="DM262">
            <v>2.2400000000000002</v>
          </cell>
          <cell r="DN262">
            <v>600</v>
          </cell>
          <cell r="DO262">
            <v>26</v>
          </cell>
          <cell r="DP262">
            <v>48.5</v>
          </cell>
          <cell r="DQ262">
            <v>11.2</v>
          </cell>
          <cell r="DR262" t="str">
            <v/>
          </cell>
          <cell r="DT262">
            <v>0</v>
          </cell>
          <cell r="DU262">
            <v>0</v>
          </cell>
          <cell r="DV262">
            <v>0</v>
          </cell>
          <cell r="DW262">
            <v>0</v>
          </cell>
          <cell r="DX262">
            <v>0</v>
          </cell>
          <cell r="DY262">
            <v>0</v>
          </cell>
          <cell r="DZ262">
            <v>0</v>
          </cell>
          <cell r="EA262">
            <v>0</v>
          </cell>
          <cell r="EB262" t="str">
            <v/>
          </cell>
          <cell r="ED262">
            <v>0</v>
          </cell>
          <cell r="EE262">
            <v>0</v>
          </cell>
          <cell r="EF262">
            <v>0</v>
          </cell>
          <cell r="EG262">
            <v>0</v>
          </cell>
          <cell r="EH262">
            <v>0</v>
          </cell>
          <cell r="EI262">
            <v>0</v>
          </cell>
          <cell r="EJ262">
            <v>0</v>
          </cell>
          <cell r="EK262">
            <v>0</v>
          </cell>
          <cell r="EL262" t="str">
            <v/>
          </cell>
          <cell r="EN262">
            <v>0</v>
          </cell>
          <cell r="EO262">
            <v>0</v>
          </cell>
          <cell r="EP262">
            <v>0</v>
          </cell>
          <cell r="EQ262">
            <v>0</v>
          </cell>
          <cell r="ER262">
            <v>0</v>
          </cell>
          <cell r="ES262">
            <v>0</v>
          </cell>
          <cell r="ET262">
            <v>0</v>
          </cell>
          <cell r="EU262">
            <v>0</v>
          </cell>
          <cell r="EV262" t="str">
            <v/>
          </cell>
          <cell r="EX262">
            <v>0</v>
          </cell>
          <cell r="EY262">
            <v>0</v>
          </cell>
          <cell r="EZ262">
            <v>0</v>
          </cell>
          <cell r="FA262">
            <v>0</v>
          </cell>
          <cell r="FB262">
            <v>0</v>
          </cell>
          <cell r="FC262">
            <v>0</v>
          </cell>
          <cell r="FD262">
            <v>0</v>
          </cell>
          <cell r="FE262">
            <v>0</v>
          </cell>
          <cell r="FF262" t="str">
            <v/>
          </cell>
          <cell r="FH262">
            <v>0</v>
          </cell>
          <cell r="FI262">
            <v>0</v>
          </cell>
          <cell r="FJ262">
            <v>0</v>
          </cell>
          <cell r="FK262">
            <v>0</v>
          </cell>
          <cell r="FL262">
            <v>0</v>
          </cell>
          <cell r="FM262">
            <v>0</v>
          </cell>
          <cell r="FN262">
            <v>0</v>
          </cell>
          <cell r="FO262">
            <v>0</v>
          </cell>
          <cell r="FR262">
            <v>0</v>
          </cell>
          <cell r="FS262">
            <v>0</v>
          </cell>
          <cell r="FT262">
            <v>0</v>
          </cell>
          <cell r="FU262">
            <v>0</v>
          </cell>
          <cell r="FV262">
            <v>0</v>
          </cell>
          <cell r="FW262">
            <v>0</v>
          </cell>
          <cell r="FX262">
            <v>0</v>
          </cell>
          <cell r="FY262">
            <v>0</v>
          </cell>
          <cell r="GB262">
            <v>0</v>
          </cell>
          <cell r="GC262">
            <v>0</v>
          </cell>
          <cell r="GD262">
            <v>0</v>
          </cell>
          <cell r="GE262">
            <v>0</v>
          </cell>
          <cell r="GF262">
            <v>0</v>
          </cell>
          <cell r="GG262">
            <v>0</v>
          </cell>
          <cell r="GH262">
            <v>0</v>
          </cell>
          <cell r="GI262">
            <v>0</v>
          </cell>
          <cell r="GL262">
            <v>0</v>
          </cell>
          <cell r="GM262">
            <v>0</v>
          </cell>
          <cell r="GN262">
            <v>0</v>
          </cell>
          <cell r="GO262">
            <v>0</v>
          </cell>
          <cell r="GP262">
            <v>0</v>
          </cell>
          <cell r="GQ262">
            <v>0</v>
          </cell>
          <cell r="GR262">
            <v>0</v>
          </cell>
          <cell r="GS262">
            <v>0</v>
          </cell>
          <cell r="GU262" t="str">
            <v xml:space="preserve">One Pot Rice Aux Crevettes </v>
          </cell>
        </row>
        <row r="263">
          <cell r="E263" t="str">
            <v>Paella Au Blé</v>
          </cell>
          <cell r="F263" t="str">
            <v>Faites cuire le blé (couscous) et laissez le gonfler.
Dans une petite poêle, cuisez les poivrons, les crevettes et le poisson, avec les épices.
Ajoutez le quinoa à la poêlée et mélangez le tout.</v>
          </cell>
          <cell r="H263">
            <v>332.6</v>
          </cell>
          <cell r="I263">
            <v>25.529999999999998</v>
          </cell>
          <cell r="J263">
            <v>11.34</v>
          </cell>
          <cell r="K263">
            <v>30.1</v>
          </cell>
          <cell r="L263" t="str">
            <v>Semoule</v>
          </cell>
          <cell r="M263">
            <v>30</v>
          </cell>
          <cell r="N263">
            <v>105.3</v>
          </cell>
          <cell r="O263">
            <v>3.78</v>
          </cell>
          <cell r="P263">
            <v>0.36</v>
          </cell>
          <cell r="Q263">
            <v>21.12</v>
          </cell>
          <cell r="R263">
            <v>351</v>
          </cell>
          <cell r="S263">
            <v>12.6</v>
          </cell>
          <cell r="T263">
            <v>1.2</v>
          </cell>
          <cell r="U263">
            <v>70.400000000000006</v>
          </cell>
          <cell r="V263" t="str">
            <v>Crevette</v>
          </cell>
          <cell r="W263">
            <v>100</v>
          </cell>
          <cell r="X263">
            <v>56</v>
          </cell>
          <cell r="Y263">
            <v>11.4</v>
          </cell>
          <cell r="Z263">
            <v>0.6</v>
          </cell>
          <cell r="AA263">
            <v>1.2</v>
          </cell>
          <cell r="AB263">
            <v>56</v>
          </cell>
          <cell r="AC263">
            <v>11.4</v>
          </cell>
          <cell r="AD263">
            <v>0.6</v>
          </cell>
          <cell r="AE263">
            <v>1.2</v>
          </cell>
          <cell r="AF263" t="str">
            <v>Carrelet</v>
          </cell>
          <cell r="AG263">
            <v>50</v>
          </cell>
          <cell r="AH263">
            <v>43</v>
          </cell>
          <cell r="AI263">
            <v>8.5500000000000007</v>
          </cell>
          <cell r="AJ263">
            <v>0.95</v>
          </cell>
          <cell r="AK263">
            <v>0</v>
          </cell>
          <cell r="AL263">
            <v>86</v>
          </cell>
          <cell r="AM263">
            <v>17.100000000000001</v>
          </cell>
          <cell r="AN263">
            <v>1.9</v>
          </cell>
          <cell r="AO263">
            <v>0</v>
          </cell>
          <cell r="AP263" t="str">
            <v>Poivron Rouge</v>
          </cell>
          <cell r="AQ263">
            <v>100</v>
          </cell>
          <cell r="AR263">
            <v>32</v>
          </cell>
          <cell r="AS263">
            <v>0.9</v>
          </cell>
          <cell r="AT263">
            <v>0.4</v>
          </cell>
          <cell r="AU263">
            <v>5.2</v>
          </cell>
          <cell r="AV263">
            <v>32</v>
          </cell>
          <cell r="AW263">
            <v>0.9</v>
          </cell>
          <cell r="AX263">
            <v>0.4</v>
          </cell>
          <cell r="AY263">
            <v>5.2</v>
          </cell>
          <cell r="AZ263" t="str">
            <v>Concentré De Tomates</v>
          </cell>
          <cell r="BA263">
            <v>20</v>
          </cell>
          <cell r="BB263">
            <v>15.4</v>
          </cell>
          <cell r="BC263">
            <v>0.9</v>
          </cell>
          <cell r="BD263">
            <v>0.04</v>
          </cell>
          <cell r="BE263">
            <v>2.58</v>
          </cell>
          <cell r="BF263">
            <v>77</v>
          </cell>
          <cell r="BG263">
            <v>4.5</v>
          </cell>
          <cell r="BH263">
            <v>0.2</v>
          </cell>
          <cell r="BI263">
            <v>12.9</v>
          </cell>
          <cell r="BJ263" t="str">
            <v>Huile D'Olive</v>
          </cell>
          <cell r="BK263">
            <v>10</v>
          </cell>
          <cell r="BL263">
            <v>80.900000000000006</v>
          </cell>
          <cell r="BM263">
            <v>0</v>
          </cell>
          <cell r="BN263">
            <v>8.99</v>
          </cell>
          <cell r="BO263">
            <v>0</v>
          </cell>
          <cell r="BP263">
            <v>809</v>
          </cell>
          <cell r="BQ263">
            <v>0</v>
          </cell>
          <cell r="BR263">
            <v>89.9</v>
          </cell>
          <cell r="BS263">
            <v>0</v>
          </cell>
          <cell r="BT263" t="str">
            <v>Epices : Safran Paprika Ail Oignon À Volonté</v>
          </cell>
          <cell r="BV263">
            <v>0</v>
          </cell>
          <cell r="BW263">
            <v>0</v>
          </cell>
          <cell r="BX263">
            <v>0</v>
          </cell>
          <cell r="BY263">
            <v>0</v>
          </cell>
          <cell r="BZ263">
            <v>0</v>
          </cell>
          <cell r="CA263">
            <v>0</v>
          </cell>
          <cell r="CB263">
            <v>0</v>
          </cell>
          <cell r="CC263">
            <v>0</v>
          </cell>
          <cell r="CD263" t="str">
            <v/>
          </cell>
          <cell r="CF263">
            <v>0</v>
          </cell>
          <cell r="CG263">
            <v>0</v>
          </cell>
          <cell r="CH263">
            <v>0</v>
          </cell>
          <cell r="CI263">
            <v>0</v>
          </cell>
          <cell r="CJ263">
            <v>0</v>
          </cell>
          <cell r="CK263">
            <v>0</v>
          </cell>
          <cell r="CL263">
            <v>0</v>
          </cell>
          <cell r="CM263">
            <v>0</v>
          </cell>
          <cell r="CN263" t="str">
            <v/>
          </cell>
          <cell r="CP263">
            <v>0</v>
          </cell>
          <cell r="CQ263">
            <v>0</v>
          </cell>
          <cell r="CR263">
            <v>0</v>
          </cell>
          <cell r="CS263">
            <v>0</v>
          </cell>
          <cell r="CT263">
            <v>0</v>
          </cell>
          <cell r="CU263">
            <v>0</v>
          </cell>
          <cell r="CV263">
            <v>0</v>
          </cell>
          <cell r="CW263">
            <v>0</v>
          </cell>
          <cell r="CX263" t="str">
            <v/>
          </cell>
          <cell r="CZ263">
            <v>0</v>
          </cell>
          <cell r="DA263">
            <v>0</v>
          </cell>
          <cell r="DB263">
            <v>0</v>
          </cell>
          <cell r="DC263">
            <v>0</v>
          </cell>
          <cell r="DD263">
            <v>0</v>
          </cell>
          <cell r="DE263">
            <v>0</v>
          </cell>
          <cell r="DF263">
            <v>0</v>
          </cell>
          <cell r="DG263">
            <v>0</v>
          </cell>
          <cell r="DH263" t="str">
            <v/>
          </cell>
          <cell r="DJ263">
            <v>0</v>
          </cell>
          <cell r="DK263">
            <v>0</v>
          </cell>
          <cell r="DL263">
            <v>0</v>
          </cell>
          <cell r="DM263">
            <v>0</v>
          </cell>
          <cell r="DN263">
            <v>0</v>
          </cell>
          <cell r="DO263">
            <v>0</v>
          </cell>
          <cell r="DP263">
            <v>0</v>
          </cell>
          <cell r="DQ263">
            <v>0</v>
          </cell>
          <cell r="DR263" t="str">
            <v/>
          </cell>
          <cell r="DT263">
            <v>0</v>
          </cell>
          <cell r="DU263">
            <v>0</v>
          </cell>
          <cell r="DV263">
            <v>0</v>
          </cell>
          <cell r="DW263">
            <v>0</v>
          </cell>
          <cell r="DX263">
            <v>0</v>
          </cell>
          <cell r="DY263">
            <v>0</v>
          </cell>
          <cell r="DZ263">
            <v>0</v>
          </cell>
          <cell r="EA263">
            <v>0</v>
          </cell>
          <cell r="EB263" t="str">
            <v/>
          </cell>
          <cell r="ED263">
            <v>0</v>
          </cell>
          <cell r="EE263">
            <v>0</v>
          </cell>
          <cell r="EF263">
            <v>0</v>
          </cell>
          <cell r="EG263">
            <v>0</v>
          </cell>
          <cell r="EH263">
            <v>0</v>
          </cell>
          <cell r="EI263">
            <v>0</v>
          </cell>
          <cell r="EJ263">
            <v>0</v>
          </cell>
          <cell r="EK263">
            <v>0</v>
          </cell>
          <cell r="EL263" t="str">
            <v/>
          </cell>
          <cell r="EN263">
            <v>0</v>
          </cell>
          <cell r="EO263">
            <v>0</v>
          </cell>
          <cell r="EP263">
            <v>0</v>
          </cell>
          <cell r="EQ263">
            <v>0</v>
          </cell>
          <cell r="ER263">
            <v>0</v>
          </cell>
          <cell r="ES263">
            <v>0</v>
          </cell>
          <cell r="ET263">
            <v>0</v>
          </cell>
          <cell r="EU263">
            <v>0</v>
          </cell>
          <cell r="EV263" t="str">
            <v/>
          </cell>
          <cell r="EX263">
            <v>0</v>
          </cell>
          <cell r="EY263">
            <v>0</v>
          </cell>
          <cell r="EZ263">
            <v>0</v>
          </cell>
          <cell r="FA263">
            <v>0</v>
          </cell>
          <cell r="FB263">
            <v>0</v>
          </cell>
          <cell r="FC263">
            <v>0</v>
          </cell>
          <cell r="FD263">
            <v>0</v>
          </cell>
          <cell r="FE263">
            <v>0</v>
          </cell>
          <cell r="FF263" t="str">
            <v/>
          </cell>
          <cell r="FH263">
            <v>0</v>
          </cell>
          <cell r="FI263">
            <v>0</v>
          </cell>
          <cell r="FJ263">
            <v>0</v>
          </cell>
          <cell r="FK263">
            <v>0</v>
          </cell>
          <cell r="FL263">
            <v>0</v>
          </cell>
          <cell r="FM263">
            <v>0</v>
          </cell>
          <cell r="FN263">
            <v>0</v>
          </cell>
          <cell r="FO263">
            <v>0</v>
          </cell>
          <cell r="FR263">
            <v>0</v>
          </cell>
          <cell r="FS263">
            <v>0</v>
          </cell>
          <cell r="FT263">
            <v>0</v>
          </cell>
          <cell r="FU263">
            <v>0</v>
          </cell>
          <cell r="FV263">
            <v>0</v>
          </cell>
          <cell r="FW263">
            <v>0</v>
          </cell>
          <cell r="FX263">
            <v>0</v>
          </cell>
          <cell r="FY263">
            <v>0</v>
          </cell>
          <cell r="GB263">
            <v>0</v>
          </cell>
          <cell r="GC263">
            <v>0</v>
          </cell>
          <cell r="GD263">
            <v>0</v>
          </cell>
          <cell r="GE263">
            <v>0</v>
          </cell>
          <cell r="GF263">
            <v>0</v>
          </cell>
          <cell r="GG263">
            <v>0</v>
          </cell>
          <cell r="GH263">
            <v>0</v>
          </cell>
          <cell r="GI263">
            <v>0</v>
          </cell>
          <cell r="GL263">
            <v>0</v>
          </cell>
          <cell r="GM263">
            <v>0</v>
          </cell>
          <cell r="GN263">
            <v>0</v>
          </cell>
          <cell r="GO263">
            <v>0</v>
          </cell>
          <cell r="GP263">
            <v>0</v>
          </cell>
          <cell r="GQ263">
            <v>0</v>
          </cell>
          <cell r="GR263">
            <v>0</v>
          </cell>
          <cell r="GS263">
            <v>0</v>
          </cell>
          <cell r="GU263" t="str">
            <v>Paella Au Blé</v>
          </cell>
        </row>
        <row r="264">
          <cell r="E264" t="str">
            <v>Pain Nuage 1</v>
          </cell>
          <cell r="F264" t="str">
            <v>Montez en neige les blancs d’œufs avec le sel.
Battre les jaunes d’œufs avec le Philadelphia et incorporez délicatement les blancs en neige.
Faire 6 petits disques sur une plaque tapissée de papier de cuisson.
Cuire les pains nuage une trentaine de minutes à 150°, puis laissez-les refroidir avant de les engloutir.</v>
          </cell>
          <cell r="H264">
            <v>249.36</v>
          </cell>
          <cell r="I264">
            <v>22.25</v>
          </cell>
          <cell r="J264">
            <v>16.45</v>
          </cell>
          <cell r="K264">
            <v>2.81</v>
          </cell>
          <cell r="L264" t="str">
            <v>Philadelphia Balance</v>
          </cell>
          <cell r="M264">
            <v>40</v>
          </cell>
          <cell r="N264">
            <v>36.36</v>
          </cell>
          <cell r="O264">
            <v>4.4000000000000004</v>
          </cell>
          <cell r="P264">
            <v>1</v>
          </cell>
          <cell r="Q264">
            <v>2.36</v>
          </cell>
          <cell r="R264">
            <v>90.9</v>
          </cell>
          <cell r="S264">
            <v>11</v>
          </cell>
          <cell r="T264">
            <v>2.5</v>
          </cell>
          <cell r="U264">
            <v>5.9</v>
          </cell>
          <cell r="V264" t="str">
            <v>Œuf</v>
          </cell>
          <cell r="W264">
            <v>150</v>
          </cell>
          <cell r="X264">
            <v>213</v>
          </cell>
          <cell r="Y264">
            <v>17.850000000000001</v>
          </cell>
          <cell r="Z264">
            <v>15.45</v>
          </cell>
          <cell r="AA264">
            <v>0.45</v>
          </cell>
          <cell r="AB264">
            <v>142</v>
          </cell>
          <cell r="AC264">
            <v>11.9</v>
          </cell>
          <cell r="AD264">
            <v>10.3</v>
          </cell>
          <cell r="AE264">
            <v>0.3</v>
          </cell>
          <cell r="AF264" t="str">
            <v xml:space="preserve">Sel </v>
          </cell>
          <cell r="AH264">
            <v>0</v>
          </cell>
          <cell r="AI264">
            <v>0</v>
          </cell>
          <cell r="AJ264">
            <v>0</v>
          </cell>
          <cell r="AK264">
            <v>0</v>
          </cell>
          <cell r="AL264">
            <v>0</v>
          </cell>
          <cell r="AM264">
            <v>0</v>
          </cell>
          <cell r="AN264">
            <v>0</v>
          </cell>
          <cell r="AO264">
            <v>0</v>
          </cell>
          <cell r="AP264" t="str">
            <v/>
          </cell>
          <cell r="AR264">
            <v>0</v>
          </cell>
          <cell r="AS264">
            <v>0</v>
          </cell>
          <cell r="AT264">
            <v>0</v>
          </cell>
          <cell r="AU264">
            <v>0</v>
          </cell>
          <cell r="AV264">
            <v>0</v>
          </cell>
          <cell r="AW264">
            <v>0</v>
          </cell>
          <cell r="AX264">
            <v>0</v>
          </cell>
          <cell r="AY264">
            <v>0</v>
          </cell>
          <cell r="AZ264" t="str">
            <v/>
          </cell>
          <cell r="BB264">
            <v>0</v>
          </cell>
          <cell r="BC264">
            <v>0</v>
          </cell>
          <cell r="BD264">
            <v>0</v>
          </cell>
          <cell r="BE264">
            <v>0</v>
          </cell>
          <cell r="BF264">
            <v>0</v>
          </cell>
          <cell r="BG264">
            <v>0</v>
          </cell>
          <cell r="BH264">
            <v>0</v>
          </cell>
          <cell r="BI264">
            <v>0</v>
          </cell>
          <cell r="BJ264" t="str">
            <v/>
          </cell>
          <cell r="BL264">
            <v>0</v>
          </cell>
          <cell r="BM264">
            <v>0</v>
          </cell>
          <cell r="BN264">
            <v>0</v>
          </cell>
          <cell r="BO264">
            <v>0</v>
          </cell>
          <cell r="BP264">
            <v>0</v>
          </cell>
          <cell r="BQ264">
            <v>0</v>
          </cell>
          <cell r="BR264">
            <v>0</v>
          </cell>
          <cell r="BS264">
            <v>0</v>
          </cell>
          <cell r="BT264" t="str">
            <v/>
          </cell>
          <cell r="BV264">
            <v>0</v>
          </cell>
          <cell r="BW264">
            <v>0</v>
          </cell>
          <cell r="BX264">
            <v>0</v>
          </cell>
          <cell r="BY264">
            <v>0</v>
          </cell>
          <cell r="BZ264">
            <v>0</v>
          </cell>
          <cell r="CA264">
            <v>0</v>
          </cell>
          <cell r="CB264">
            <v>0</v>
          </cell>
          <cell r="CC264">
            <v>0</v>
          </cell>
          <cell r="CD264" t="str">
            <v/>
          </cell>
          <cell r="CF264">
            <v>0</v>
          </cell>
          <cell r="CG264">
            <v>0</v>
          </cell>
          <cell r="CH264">
            <v>0</v>
          </cell>
          <cell r="CI264">
            <v>0</v>
          </cell>
          <cell r="CJ264">
            <v>0</v>
          </cell>
          <cell r="CK264">
            <v>0</v>
          </cell>
          <cell r="CL264">
            <v>0</v>
          </cell>
          <cell r="CM264">
            <v>0</v>
          </cell>
          <cell r="CN264" t="str">
            <v/>
          </cell>
          <cell r="CP264">
            <v>0</v>
          </cell>
          <cell r="CQ264">
            <v>0</v>
          </cell>
          <cell r="CR264">
            <v>0</v>
          </cell>
          <cell r="CS264">
            <v>0</v>
          </cell>
          <cell r="CT264">
            <v>0</v>
          </cell>
          <cell r="CU264">
            <v>0</v>
          </cell>
          <cell r="CV264">
            <v>0</v>
          </cell>
          <cell r="CW264">
            <v>0</v>
          </cell>
          <cell r="CX264" t="str">
            <v/>
          </cell>
          <cell r="CZ264">
            <v>0</v>
          </cell>
          <cell r="DA264">
            <v>0</v>
          </cell>
          <cell r="DB264">
            <v>0</v>
          </cell>
          <cell r="DC264">
            <v>0</v>
          </cell>
          <cell r="DD264">
            <v>0</v>
          </cell>
          <cell r="DE264">
            <v>0</v>
          </cell>
          <cell r="DF264">
            <v>0</v>
          </cell>
          <cell r="DG264">
            <v>0</v>
          </cell>
          <cell r="DH264" t="str">
            <v/>
          </cell>
          <cell r="DJ264">
            <v>0</v>
          </cell>
          <cell r="DK264">
            <v>0</v>
          </cell>
          <cell r="DL264">
            <v>0</v>
          </cell>
          <cell r="DM264">
            <v>0</v>
          </cell>
          <cell r="DN264">
            <v>0</v>
          </cell>
          <cell r="DO264">
            <v>0</v>
          </cell>
          <cell r="DP264">
            <v>0</v>
          </cell>
          <cell r="DQ264">
            <v>0</v>
          </cell>
          <cell r="DR264" t="str">
            <v/>
          </cell>
          <cell r="DT264">
            <v>0</v>
          </cell>
          <cell r="DU264">
            <v>0</v>
          </cell>
          <cell r="DV264">
            <v>0</v>
          </cell>
          <cell r="DW264">
            <v>0</v>
          </cell>
          <cell r="DX264">
            <v>0</v>
          </cell>
          <cell r="DY264">
            <v>0</v>
          </cell>
          <cell r="DZ264">
            <v>0</v>
          </cell>
          <cell r="EA264">
            <v>0</v>
          </cell>
          <cell r="EB264" t="str">
            <v/>
          </cell>
          <cell r="ED264">
            <v>0</v>
          </cell>
          <cell r="EE264">
            <v>0</v>
          </cell>
          <cell r="EF264">
            <v>0</v>
          </cell>
          <cell r="EG264">
            <v>0</v>
          </cell>
          <cell r="EH264">
            <v>0</v>
          </cell>
          <cell r="EI264">
            <v>0</v>
          </cell>
          <cell r="EJ264">
            <v>0</v>
          </cell>
          <cell r="EK264">
            <v>0</v>
          </cell>
          <cell r="EL264" t="str">
            <v/>
          </cell>
          <cell r="EN264">
            <v>0</v>
          </cell>
          <cell r="EO264">
            <v>0</v>
          </cell>
          <cell r="EP264">
            <v>0</v>
          </cell>
          <cell r="EQ264">
            <v>0</v>
          </cell>
          <cell r="ER264">
            <v>0</v>
          </cell>
          <cell r="ES264">
            <v>0</v>
          </cell>
          <cell r="ET264">
            <v>0</v>
          </cell>
          <cell r="EU264">
            <v>0</v>
          </cell>
          <cell r="EV264" t="str">
            <v/>
          </cell>
          <cell r="EX264">
            <v>0</v>
          </cell>
          <cell r="EY264">
            <v>0</v>
          </cell>
          <cell r="EZ264">
            <v>0</v>
          </cell>
          <cell r="FA264">
            <v>0</v>
          </cell>
          <cell r="FB264">
            <v>0</v>
          </cell>
          <cell r="FC264">
            <v>0</v>
          </cell>
          <cell r="FD264">
            <v>0</v>
          </cell>
          <cell r="FE264">
            <v>0</v>
          </cell>
          <cell r="FF264" t="str">
            <v/>
          </cell>
          <cell r="FH264">
            <v>0</v>
          </cell>
          <cell r="FI264">
            <v>0</v>
          </cell>
          <cell r="FJ264">
            <v>0</v>
          </cell>
          <cell r="FK264">
            <v>0</v>
          </cell>
          <cell r="FL264">
            <v>0</v>
          </cell>
          <cell r="FM264">
            <v>0</v>
          </cell>
          <cell r="FN264">
            <v>0</v>
          </cell>
          <cell r="FO264">
            <v>0</v>
          </cell>
          <cell r="FR264">
            <v>0</v>
          </cell>
          <cell r="FS264">
            <v>0</v>
          </cell>
          <cell r="FT264">
            <v>0</v>
          </cell>
          <cell r="FU264">
            <v>0</v>
          </cell>
          <cell r="FV264">
            <v>0</v>
          </cell>
          <cell r="FW264">
            <v>0</v>
          </cell>
          <cell r="FX264">
            <v>0</v>
          </cell>
          <cell r="FY264">
            <v>0</v>
          </cell>
          <cell r="GB264">
            <v>0</v>
          </cell>
          <cell r="GC264">
            <v>0</v>
          </cell>
          <cell r="GD264">
            <v>0</v>
          </cell>
          <cell r="GE264">
            <v>0</v>
          </cell>
          <cell r="GF264">
            <v>0</v>
          </cell>
          <cell r="GG264">
            <v>0</v>
          </cell>
          <cell r="GH264">
            <v>0</v>
          </cell>
          <cell r="GI264">
            <v>0</v>
          </cell>
          <cell r="GL264">
            <v>0</v>
          </cell>
          <cell r="GM264">
            <v>0</v>
          </cell>
          <cell r="GN264">
            <v>0</v>
          </cell>
          <cell r="GO264">
            <v>0</v>
          </cell>
          <cell r="GP264">
            <v>0</v>
          </cell>
          <cell r="GQ264">
            <v>0</v>
          </cell>
          <cell r="GR264">
            <v>0</v>
          </cell>
          <cell r="GS264">
            <v>0</v>
          </cell>
          <cell r="GU264" t="str">
            <v>Pain Nuage 1</v>
          </cell>
        </row>
        <row r="265">
          <cell r="E265" t="str">
            <v>Pain Nuage 2</v>
          </cell>
          <cell r="F265" t="str">
            <v>Montez en neige les blancs d’œufs avec le sel.
Battre les jaunes d’œufs avec le séré et incorporez délicatement les blancs en neige.
Faire 6 petits disques sur une plaque tapissée de papier de cuisson.
Cuire les pains nuage une trentaine de minutes à 150°, puis laissez les refroidir avant de les servir</v>
          </cell>
          <cell r="H265">
            <v>240.5</v>
          </cell>
          <cell r="I265">
            <v>22.85</v>
          </cell>
          <cell r="J265">
            <v>15.549999999999999</v>
          </cell>
          <cell r="K265">
            <v>2.5500000000000003</v>
          </cell>
          <cell r="L265" t="str">
            <v>Séré maigre</v>
          </cell>
          <cell r="M265">
            <v>50</v>
          </cell>
          <cell r="N265">
            <v>27.5</v>
          </cell>
          <cell r="O265">
            <v>5</v>
          </cell>
          <cell r="P265">
            <v>0.1</v>
          </cell>
          <cell r="Q265">
            <v>2.1</v>
          </cell>
          <cell r="R265">
            <v>55</v>
          </cell>
          <cell r="S265">
            <v>10</v>
          </cell>
          <cell r="T265">
            <v>0.2</v>
          </cell>
          <cell r="U265">
            <v>4.2</v>
          </cell>
          <cell r="V265" t="str">
            <v>Œuf</v>
          </cell>
          <cell r="W265">
            <v>150</v>
          </cell>
          <cell r="X265">
            <v>213</v>
          </cell>
          <cell r="Y265">
            <v>17.850000000000001</v>
          </cell>
          <cell r="Z265">
            <v>15.45</v>
          </cell>
          <cell r="AA265">
            <v>0.45</v>
          </cell>
          <cell r="AB265">
            <v>142</v>
          </cell>
          <cell r="AC265">
            <v>11.9</v>
          </cell>
          <cell r="AD265">
            <v>10.3</v>
          </cell>
          <cell r="AE265">
            <v>0.3</v>
          </cell>
          <cell r="AF265" t="str">
            <v xml:space="preserve">Sel </v>
          </cell>
          <cell r="AH265">
            <v>0</v>
          </cell>
          <cell r="AI265">
            <v>0</v>
          </cell>
          <cell r="AJ265">
            <v>0</v>
          </cell>
          <cell r="AK265">
            <v>0</v>
          </cell>
          <cell r="AL265">
            <v>0</v>
          </cell>
          <cell r="AM265">
            <v>0</v>
          </cell>
          <cell r="AN265">
            <v>0</v>
          </cell>
          <cell r="AO265">
            <v>0</v>
          </cell>
          <cell r="AP265" t="str">
            <v>Epices</v>
          </cell>
          <cell r="AR265">
            <v>0</v>
          </cell>
          <cell r="AS265">
            <v>0</v>
          </cell>
          <cell r="AT265">
            <v>0</v>
          </cell>
          <cell r="AU265">
            <v>0</v>
          </cell>
          <cell r="AV265">
            <v>0</v>
          </cell>
          <cell r="AW265">
            <v>0</v>
          </cell>
          <cell r="AX265">
            <v>0</v>
          </cell>
          <cell r="AY265">
            <v>0</v>
          </cell>
          <cell r="AZ265" t="str">
            <v/>
          </cell>
          <cell r="BB265">
            <v>0</v>
          </cell>
          <cell r="BC265">
            <v>0</v>
          </cell>
          <cell r="BD265">
            <v>0</v>
          </cell>
          <cell r="BE265">
            <v>0</v>
          </cell>
          <cell r="BF265">
            <v>0</v>
          </cell>
          <cell r="BG265">
            <v>0</v>
          </cell>
          <cell r="BH265">
            <v>0</v>
          </cell>
          <cell r="BI265">
            <v>0</v>
          </cell>
          <cell r="BJ265" t="str">
            <v/>
          </cell>
          <cell r="BL265">
            <v>0</v>
          </cell>
          <cell r="BM265">
            <v>0</v>
          </cell>
          <cell r="BN265">
            <v>0</v>
          </cell>
          <cell r="BO265">
            <v>0</v>
          </cell>
          <cell r="BP265">
            <v>0</v>
          </cell>
          <cell r="BQ265">
            <v>0</v>
          </cell>
          <cell r="BR265">
            <v>0</v>
          </cell>
          <cell r="BS265">
            <v>0</v>
          </cell>
          <cell r="BT265" t="str">
            <v/>
          </cell>
          <cell r="BV265">
            <v>0</v>
          </cell>
          <cell r="BW265">
            <v>0</v>
          </cell>
          <cell r="BX265">
            <v>0</v>
          </cell>
          <cell r="BY265">
            <v>0</v>
          </cell>
          <cell r="BZ265">
            <v>0</v>
          </cell>
          <cell r="CA265">
            <v>0</v>
          </cell>
          <cell r="CB265">
            <v>0</v>
          </cell>
          <cell r="CC265">
            <v>0</v>
          </cell>
          <cell r="CD265" t="str">
            <v/>
          </cell>
          <cell r="CF265">
            <v>0</v>
          </cell>
          <cell r="CG265">
            <v>0</v>
          </cell>
          <cell r="CH265">
            <v>0</v>
          </cell>
          <cell r="CI265">
            <v>0</v>
          </cell>
          <cell r="CJ265">
            <v>0</v>
          </cell>
          <cell r="CK265">
            <v>0</v>
          </cell>
          <cell r="CL265">
            <v>0</v>
          </cell>
          <cell r="CM265">
            <v>0</v>
          </cell>
          <cell r="CN265" t="str">
            <v/>
          </cell>
          <cell r="CP265">
            <v>0</v>
          </cell>
          <cell r="CQ265">
            <v>0</v>
          </cell>
          <cell r="CR265">
            <v>0</v>
          </cell>
          <cell r="CS265">
            <v>0</v>
          </cell>
          <cell r="CT265">
            <v>0</v>
          </cell>
          <cell r="CU265">
            <v>0</v>
          </cell>
          <cell r="CV265">
            <v>0</v>
          </cell>
          <cell r="CW265">
            <v>0</v>
          </cell>
          <cell r="CX265" t="str">
            <v/>
          </cell>
          <cell r="CZ265">
            <v>0</v>
          </cell>
          <cell r="DA265">
            <v>0</v>
          </cell>
          <cell r="DB265">
            <v>0</v>
          </cell>
          <cell r="DC265">
            <v>0</v>
          </cell>
          <cell r="DD265">
            <v>0</v>
          </cell>
          <cell r="DE265">
            <v>0</v>
          </cell>
          <cell r="DF265">
            <v>0</v>
          </cell>
          <cell r="DG265">
            <v>0</v>
          </cell>
          <cell r="DH265" t="str">
            <v/>
          </cell>
          <cell r="DJ265">
            <v>0</v>
          </cell>
          <cell r="DK265">
            <v>0</v>
          </cell>
          <cell r="DL265">
            <v>0</v>
          </cell>
          <cell r="DM265">
            <v>0</v>
          </cell>
          <cell r="DN265">
            <v>0</v>
          </cell>
          <cell r="DO265">
            <v>0</v>
          </cell>
          <cell r="DP265">
            <v>0</v>
          </cell>
          <cell r="DQ265">
            <v>0</v>
          </cell>
          <cell r="DR265" t="str">
            <v/>
          </cell>
          <cell r="DT265">
            <v>0</v>
          </cell>
          <cell r="DU265">
            <v>0</v>
          </cell>
          <cell r="DV265">
            <v>0</v>
          </cell>
          <cell r="DW265">
            <v>0</v>
          </cell>
          <cell r="DX265">
            <v>0</v>
          </cell>
          <cell r="DY265">
            <v>0</v>
          </cell>
          <cell r="DZ265">
            <v>0</v>
          </cell>
          <cell r="EA265">
            <v>0</v>
          </cell>
          <cell r="EB265" t="str">
            <v/>
          </cell>
          <cell r="ED265">
            <v>0</v>
          </cell>
          <cell r="EE265">
            <v>0</v>
          </cell>
          <cell r="EF265">
            <v>0</v>
          </cell>
          <cell r="EG265">
            <v>0</v>
          </cell>
          <cell r="EH265">
            <v>0</v>
          </cell>
          <cell r="EI265">
            <v>0</v>
          </cell>
          <cell r="EJ265">
            <v>0</v>
          </cell>
          <cell r="EK265">
            <v>0</v>
          </cell>
          <cell r="EL265" t="str">
            <v/>
          </cell>
          <cell r="EN265">
            <v>0</v>
          </cell>
          <cell r="EO265">
            <v>0</v>
          </cell>
          <cell r="EP265">
            <v>0</v>
          </cell>
          <cell r="EQ265">
            <v>0</v>
          </cell>
          <cell r="ER265">
            <v>0</v>
          </cell>
          <cell r="ES265">
            <v>0</v>
          </cell>
          <cell r="ET265">
            <v>0</v>
          </cell>
          <cell r="EU265">
            <v>0</v>
          </cell>
          <cell r="EV265" t="str">
            <v/>
          </cell>
          <cell r="EX265">
            <v>0</v>
          </cell>
          <cell r="EY265">
            <v>0</v>
          </cell>
          <cell r="EZ265">
            <v>0</v>
          </cell>
          <cell r="FA265">
            <v>0</v>
          </cell>
          <cell r="FB265">
            <v>0</v>
          </cell>
          <cell r="FC265">
            <v>0</v>
          </cell>
          <cell r="FD265">
            <v>0</v>
          </cell>
          <cell r="FE265">
            <v>0</v>
          </cell>
          <cell r="FF265" t="str">
            <v/>
          </cell>
          <cell r="FH265">
            <v>0</v>
          </cell>
          <cell r="FI265">
            <v>0</v>
          </cell>
          <cell r="FJ265">
            <v>0</v>
          </cell>
          <cell r="FK265">
            <v>0</v>
          </cell>
          <cell r="FL265">
            <v>0</v>
          </cell>
          <cell r="FM265">
            <v>0</v>
          </cell>
          <cell r="FN265">
            <v>0</v>
          </cell>
          <cell r="FO265">
            <v>0</v>
          </cell>
          <cell r="FR265">
            <v>0</v>
          </cell>
          <cell r="FS265">
            <v>0</v>
          </cell>
          <cell r="FT265">
            <v>0</v>
          </cell>
          <cell r="FU265">
            <v>0</v>
          </cell>
          <cell r="FV265">
            <v>0</v>
          </cell>
          <cell r="FW265">
            <v>0</v>
          </cell>
          <cell r="FX265">
            <v>0</v>
          </cell>
          <cell r="FY265">
            <v>0</v>
          </cell>
          <cell r="GB265">
            <v>0</v>
          </cell>
          <cell r="GC265">
            <v>0</v>
          </cell>
          <cell r="GD265">
            <v>0</v>
          </cell>
          <cell r="GE265">
            <v>0</v>
          </cell>
          <cell r="GF265">
            <v>0</v>
          </cell>
          <cell r="GG265">
            <v>0</v>
          </cell>
          <cell r="GH265">
            <v>0</v>
          </cell>
          <cell r="GI265">
            <v>0</v>
          </cell>
          <cell r="GL265">
            <v>0</v>
          </cell>
          <cell r="GM265">
            <v>0</v>
          </cell>
          <cell r="GN265">
            <v>0</v>
          </cell>
          <cell r="GO265">
            <v>0</v>
          </cell>
          <cell r="GP265">
            <v>0</v>
          </cell>
          <cell r="GQ265">
            <v>0</v>
          </cell>
          <cell r="GR265">
            <v>0</v>
          </cell>
          <cell r="GS265">
            <v>0</v>
          </cell>
          <cell r="GU265" t="str">
            <v>Pain Nuage 2</v>
          </cell>
        </row>
        <row r="266">
          <cell r="E266" t="str">
            <v>Pain Perdu</v>
          </cell>
          <cell r="F266" t="str">
            <v>Dans un bol écrasez une banane et mélangez bien avec le lait jusqu'à ce que vous ayez une texture de purée.
Trempez la tranche de pain dans la purée mais pas trop longtemps sinon elle va trop ramollir.
Ajoutez l'huile dans une poêle et faîtes cuire la tranche 1 min de chaque côté. Continuez avec les autres.</v>
          </cell>
          <cell r="H266">
            <v>629.9</v>
          </cell>
          <cell r="I266">
            <v>37</v>
          </cell>
          <cell r="J266">
            <v>21.29</v>
          </cell>
          <cell r="K266">
            <v>67.3</v>
          </cell>
          <cell r="L266" t="str">
            <v>pain complet</v>
          </cell>
          <cell r="M266">
            <v>100</v>
          </cell>
          <cell r="N266">
            <v>234</v>
          </cell>
          <cell r="O266">
            <v>10</v>
          </cell>
          <cell r="P266">
            <v>1.5</v>
          </cell>
          <cell r="Q266">
            <v>41</v>
          </cell>
          <cell r="R266">
            <v>234</v>
          </cell>
          <cell r="S266">
            <v>10</v>
          </cell>
          <cell r="T266">
            <v>1.5</v>
          </cell>
          <cell r="U266">
            <v>41</v>
          </cell>
          <cell r="V266" t="str">
            <v>lait protéiné</v>
          </cell>
          <cell r="W266">
            <v>200</v>
          </cell>
          <cell r="X266">
            <v>78</v>
          </cell>
          <cell r="Y266">
            <v>14</v>
          </cell>
          <cell r="Z266">
            <v>0.2</v>
          </cell>
          <cell r="AA266">
            <v>5</v>
          </cell>
          <cell r="AB266">
            <v>39</v>
          </cell>
          <cell r="AC266">
            <v>7</v>
          </cell>
          <cell r="AD266">
            <v>0.1</v>
          </cell>
          <cell r="AE266">
            <v>2.5</v>
          </cell>
          <cell r="AF266" t="str">
            <v>huile D'Olive</v>
          </cell>
          <cell r="AG266">
            <v>10</v>
          </cell>
          <cell r="AH266">
            <v>80.900000000000006</v>
          </cell>
          <cell r="AI266">
            <v>0</v>
          </cell>
          <cell r="AJ266">
            <v>8.99</v>
          </cell>
          <cell r="AK266">
            <v>0</v>
          </cell>
          <cell r="AL266">
            <v>809</v>
          </cell>
          <cell r="AM266">
            <v>0</v>
          </cell>
          <cell r="AN266">
            <v>89.9</v>
          </cell>
          <cell r="AO266">
            <v>0</v>
          </cell>
          <cell r="AP266" t="str">
            <v>banane</v>
          </cell>
          <cell r="AQ266">
            <v>100</v>
          </cell>
          <cell r="AR266">
            <v>95</v>
          </cell>
          <cell r="AS266">
            <v>1.1000000000000001</v>
          </cell>
          <cell r="AT266">
            <v>0.3</v>
          </cell>
          <cell r="AU266">
            <v>21</v>
          </cell>
          <cell r="AV266">
            <v>95</v>
          </cell>
          <cell r="AW266">
            <v>1.1000000000000001</v>
          </cell>
          <cell r="AX266">
            <v>0.3</v>
          </cell>
          <cell r="AY266">
            <v>21</v>
          </cell>
          <cell r="AZ266" t="str">
            <v>œuf</v>
          </cell>
          <cell r="BA266">
            <v>100</v>
          </cell>
          <cell r="BB266">
            <v>142</v>
          </cell>
          <cell r="BC266">
            <v>11.9</v>
          </cell>
          <cell r="BD266">
            <v>10.3</v>
          </cell>
          <cell r="BE266">
            <v>0.3</v>
          </cell>
          <cell r="BF266">
            <v>142</v>
          </cell>
          <cell r="BG266">
            <v>11.9</v>
          </cell>
          <cell r="BH266">
            <v>10.3</v>
          </cell>
          <cell r="BI266">
            <v>0.3</v>
          </cell>
          <cell r="BL266">
            <v>0</v>
          </cell>
          <cell r="BM266">
            <v>0</v>
          </cell>
          <cell r="BN266">
            <v>0</v>
          </cell>
          <cell r="BO266">
            <v>0</v>
          </cell>
          <cell r="BP266">
            <v>0</v>
          </cell>
          <cell r="BQ266">
            <v>0</v>
          </cell>
          <cell r="BR266">
            <v>0</v>
          </cell>
          <cell r="BS266">
            <v>0</v>
          </cell>
          <cell r="BV266">
            <v>0</v>
          </cell>
          <cell r="BW266">
            <v>0</v>
          </cell>
          <cell r="BX266">
            <v>0</v>
          </cell>
          <cell r="BY266">
            <v>0</v>
          </cell>
          <cell r="BZ266">
            <v>0</v>
          </cell>
          <cell r="CA266">
            <v>0</v>
          </cell>
          <cell r="CB266">
            <v>0</v>
          </cell>
          <cell r="CC266">
            <v>0</v>
          </cell>
          <cell r="CF266">
            <v>0</v>
          </cell>
          <cell r="CG266">
            <v>0</v>
          </cell>
          <cell r="CH266">
            <v>0</v>
          </cell>
          <cell r="CI266">
            <v>0</v>
          </cell>
          <cell r="CJ266">
            <v>0</v>
          </cell>
          <cell r="CK266">
            <v>0</v>
          </cell>
          <cell r="CL266">
            <v>0</v>
          </cell>
          <cell r="CM266">
            <v>0</v>
          </cell>
          <cell r="CP266">
            <v>0</v>
          </cell>
          <cell r="CQ266">
            <v>0</v>
          </cell>
          <cell r="CR266">
            <v>0</v>
          </cell>
          <cell r="CS266">
            <v>0</v>
          </cell>
          <cell r="CT266">
            <v>0</v>
          </cell>
          <cell r="CU266">
            <v>0</v>
          </cell>
          <cell r="CV266">
            <v>0</v>
          </cell>
          <cell r="CW266">
            <v>0</v>
          </cell>
          <cell r="CZ266">
            <v>0</v>
          </cell>
          <cell r="DA266">
            <v>0</v>
          </cell>
          <cell r="DB266">
            <v>0</v>
          </cell>
          <cell r="DC266">
            <v>0</v>
          </cell>
          <cell r="DD266">
            <v>0</v>
          </cell>
          <cell r="DE266">
            <v>0</v>
          </cell>
          <cell r="DF266">
            <v>0</v>
          </cell>
          <cell r="DG266">
            <v>0</v>
          </cell>
          <cell r="DJ266">
            <v>0</v>
          </cell>
          <cell r="DK266">
            <v>0</v>
          </cell>
          <cell r="DL266">
            <v>0</v>
          </cell>
          <cell r="DM266">
            <v>0</v>
          </cell>
          <cell r="DN266">
            <v>0</v>
          </cell>
          <cell r="DO266">
            <v>0</v>
          </cell>
          <cell r="DP266">
            <v>0</v>
          </cell>
          <cell r="DQ266">
            <v>0</v>
          </cell>
          <cell r="DT266">
            <v>0</v>
          </cell>
          <cell r="DU266">
            <v>0</v>
          </cell>
          <cell r="DV266">
            <v>0</v>
          </cell>
          <cell r="DW266">
            <v>0</v>
          </cell>
          <cell r="DX266">
            <v>0</v>
          </cell>
          <cell r="DY266">
            <v>0</v>
          </cell>
          <cell r="DZ266">
            <v>0</v>
          </cell>
          <cell r="EA266">
            <v>0</v>
          </cell>
          <cell r="ED266">
            <v>0</v>
          </cell>
          <cell r="EE266">
            <v>0</v>
          </cell>
          <cell r="EF266">
            <v>0</v>
          </cell>
          <cell r="EG266">
            <v>0</v>
          </cell>
          <cell r="EH266">
            <v>0</v>
          </cell>
          <cell r="EI266">
            <v>0</v>
          </cell>
          <cell r="EJ266">
            <v>0</v>
          </cell>
          <cell r="EK266">
            <v>0</v>
          </cell>
          <cell r="EN266">
            <v>0</v>
          </cell>
          <cell r="EO266">
            <v>0</v>
          </cell>
          <cell r="EP266">
            <v>0</v>
          </cell>
          <cell r="EQ266">
            <v>0</v>
          </cell>
          <cell r="ER266">
            <v>0</v>
          </cell>
          <cell r="ES266">
            <v>0</v>
          </cell>
          <cell r="ET266">
            <v>0</v>
          </cell>
          <cell r="EU266">
            <v>0</v>
          </cell>
          <cell r="EX266">
            <v>0</v>
          </cell>
          <cell r="EY266">
            <v>0</v>
          </cell>
          <cell r="EZ266">
            <v>0</v>
          </cell>
          <cell r="FA266">
            <v>0</v>
          </cell>
          <cell r="FB266">
            <v>0</v>
          </cell>
          <cell r="FC266">
            <v>0</v>
          </cell>
          <cell r="FD266">
            <v>0</v>
          </cell>
          <cell r="FE266">
            <v>0</v>
          </cell>
          <cell r="FH266">
            <v>0</v>
          </cell>
          <cell r="FI266">
            <v>0</v>
          </cell>
          <cell r="FJ266">
            <v>0</v>
          </cell>
          <cell r="FK266">
            <v>0</v>
          </cell>
          <cell r="FL266">
            <v>0</v>
          </cell>
          <cell r="FM266">
            <v>0</v>
          </cell>
          <cell r="FN266">
            <v>0</v>
          </cell>
          <cell r="FO266">
            <v>0</v>
          </cell>
          <cell r="FR266">
            <v>0</v>
          </cell>
          <cell r="FS266">
            <v>0</v>
          </cell>
          <cell r="FT266">
            <v>0</v>
          </cell>
          <cell r="FU266">
            <v>0</v>
          </cell>
          <cell r="FV266">
            <v>0</v>
          </cell>
          <cell r="FW266">
            <v>0</v>
          </cell>
          <cell r="FX266">
            <v>0</v>
          </cell>
          <cell r="FY266">
            <v>0</v>
          </cell>
          <cell r="GB266">
            <v>0</v>
          </cell>
          <cell r="GC266">
            <v>0</v>
          </cell>
          <cell r="GD266">
            <v>0</v>
          </cell>
          <cell r="GE266">
            <v>0</v>
          </cell>
          <cell r="GF266">
            <v>0</v>
          </cell>
          <cell r="GG266">
            <v>0</v>
          </cell>
          <cell r="GH266">
            <v>0</v>
          </cell>
          <cell r="GI266">
            <v>0</v>
          </cell>
          <cell r="GL266">
            <v>0</v>
          </cell>
          <cell r="GM266">
            <v>0</v>
          </cell>
          <cell r="GN266">
            <v>0</v>
          </cell>
          <cell r="GO266">
            <v>0</v>
          </cell>
          <cell r="GP266">
            <v>0</v>
          </cell>
          <cell r="GQ266">
            <v>0</v>
          </cell>
          <cell r="GR266">
            <v>0</v>
          </cell>
          <cell r="GS266">
            <v>0</v>
          </cell>
          <cell r="GU266" t="str">
            <v>Pain Perdu</v>
          </cell>
        </row>
        <row r="267">
          <cell r="E267" t="str">
            <v>Pain Perdu Aux Fraises</v>
          </cell>
          <cell r="F267" t="str">
            <v>Dans un bol, mélangez l’œuf avec le lait, la cannelle et le miel.
Faites chauffer une poêle.
Trempez les tranches de pain dans le mélangez et déposez-les dans la poêle.
Faites cuire les tranches à feu doux de chaque côté.</v>
          </cell>
          <cell r="H267">
            <v>446.3</v>
          </cell>
          <cell r="I267">
            <v>17.625</v>
          </cell>
          <cell r="J267">
            <v>20.399999999999999</v>
          </cell>
          <cell r="K267">
            <v>21.65</v>
          </cell>
          <cell r="L267" t="str">
            <v>Pain Protéiné</v>
          </cell>
          <cell r="M267">
            <v>100</v>
          </cell>
          <cell r="N267">
            <v>289</v>
          </cell>
          <cell r="O267">
            <v>11</v>
          </cell>
          <cell r="P267">
            <v>15</v>
          </cell>
          <cell r="Q267">
            <v>6</v>
          </cell>
          <cell r="R267">
            <v>289</v>
          </cell>
          <cell r="S267">
            <v>11</v>
          </cell>
          <cell r="T267">
            <v>15</v>
          </cell>
          <cell r="U267">
            <v>6</v>
          </cell>
          <cell r="V267" t="str">
            <v>Œuf</v>
          </cell>
          <cell r="W267">
            <v>50</v>
          </cell>
          <cell r="X267">
            <v>71</v>
          </cell>
          <cell r="Y267">
            <v>5.95</v>
          </cell>
          <cell r="Z267">
            <v>5.15</v>
          </cell>
          <cell r="AA267">
            <v>0.15</v>
          </cell>
          <cell r="AB267">
            <v>142</v>
          </cell>
          <cell r="AC267">
            <v>11.9</v>
          </cell>
          <cell r="AD267">
            <v>10.3</v>
          </cell>
          <cell r="AE267">
            <v>0.3</v>
          </cell>
          <cell r="AF267" t="str">
            <v>Lait D'Amande Sans Sucre</v>
          </cell>
          <cell r="AG267">
            <v>50</v>
          </cell>
          <cell r="AH267">
            <v>18</v>
          </cell>
          <cell r="AI267">
            <v>0.25</v>
          </cell>
          <cell r="AJ267">
            <v>0</v>
          </cell>
          <cell r="AK267">
            <v>0</v>
          </cell>
          <cell r="AL267">
            <v>36</v>
          </cell>
          <cell r="AM267">
            <v>0.5</v>
          </cell>
          <cell r="AN267">
            <v>0</v>
          </cell>
          <cell r="AO267">
            <v>0</v>
          </cell>
          <cell r="AP267" t="str">
            <v>Miel</v>
          </cell>
          <cell r="AQ267">
            <v>15</v>
          </cell>
          <cell r="AR267">
            <v>48.3</v>
          </cell>
          <cell r="AS267">
            <v>7.4999999999999997E-2</v>
          </cell>
          <cell r="AT267">
            <v>0</v>
          </cell>
          <cell r="AU267">
            <v>12</v>
          </cell>
          <cell r="AV267">
            <v>322</v>
          </cell>
          <cell r="AW267">
            <v>0.5</v>
          </cell>
          <cell r="AX267">
            <v>0</v>
          </cell>
          <cell r="AY267">
            <v>80</v>
          </cell>
          <cell r="AZ267" t="str">
            <v>Fraise</v>
          </cell>
          <cell r="BA267">
            <v>50</v>
          </cell>
          <cell r="BB267">
            <v>20</v>
          </cell>
          <cell r="BC267">
            <v>0.35</v>
          </cell>
          <cell r="BD267">
            <v>0.25</v>
          </cell>
          <cell r="BE267">
            <v>3.5</v>
          </cell>
          <cell r="BF267">
            <v>40</v>
          </cell>
          <cell r="BG267">
            <v>0.7</v>
          </cell>
          <cell r="BH267">
            <v>0.5</v>
          </cell>
          <cell r="BI267">
            <v>7</v>
          </cell>
          <cell r="BJ267" t="str">
            <v>Epices : Cannelle À Volonté</v>
          </cell>
          <cell r="BL267">
            <v>0</v>
          </cell>
          <cell r="BM267">
            <v>0</v>
          </cell>
          <cell r="BN267">
            <v>0</v>
          </cell>
          <cell r="BO267">
            <v>0</v>
          </cell>
          <cell r="BP267">
            <v>0</v>
          </cell>
          <cell r="BQ267">
            <v>0</v>
          </cell>
          <cell r="BR267">
            <v>0</v>
          </cell>
          <cell r="BS267">
            <v>0</v>
          </cell>
          <cell r="BT267" t="str">
            <v/>
          </cell>
          <cell r="BV267">
            <v>0</v>
          </cell>
          <cell r="BW267">
            <v>0</v>
          </cell>
          <cell r="BX267">
            <v>0</v>
          </cell>
          <cell r="BY267">
            <v>0</v>
          </cell>
          <cell r="BZ267">
            <v>0</v>
          </cell>
          <cell r="CA267">
            <v>0</v>
          </cell>
          <cell r="CB267">
            <v>0</v>
          </cell>
          <cell r="CC267">
            <v>0</v>
          </cell>
          <cell r="CD267" t="str">
            <v/>
          </cell>
          <cell r="CF267">
            <v>0</v>
          </cell>
          <cell r="CG267">
            <v>0</v>
          </cell>
          <cell r="CH267">
            <v>0</v>
          </cell>
          <cell r="CI267">
            <v>0</v>
          </cell>
          <cell r="CJ267">
            <v>0</v>
          </cell>
          <cell r="CK267">
            <v>0</v>
          </cell>
          <cell r="CL267">
            <v>0</v>
          </cell>
          <cell r="CM267">
            <v>0</v>
          </cell>
          <cell r="CN267" t="str">
            <v/>
          </cell>
          <cell r="CP267">
            <v>0</v>
          </cell>
          <cell r="CQ267">
            <v>0</v>
          </cell>
          <cell r="CR267">
            <v>0</v>
          </cell>
          <cell r="CS267">
            <v>0</v>
          </cell>
          <cell r="CT267">
            <v>0</v>
          </cell>
          <cell r="CU267">
            <v>0</v>
          </cell>
          <cell r="CV267">
            <v>0</v>
          </cell>
          <cell r="CW267">
            <v>0</v>
          </cell>
          <cell r="CX267" t="str">
            <v/>
          </cell>
          <cell r="CZ267">
            <v>0</v>
          </cell>
          <cell r="DA267">
            <v>0</v>
          </cell>
          <cell r="DB267">
            <v>0</v>
          </cell>
          <cell r="DC267">
            <v>0</v>
          </cell>
          <cell r="DD267">
            <v>0</v>
          </cell>
          <cell r="DE267">
            <v>0</v>
          </cell>
          <cell r="DF267">
            <v>0</v>
          </cell>
          <cell r="DG267">
            <v>0</v>
          </cell>
          <cell r="DH267" t="str">
            <v/>
          </cell>
          <cell r="DJ267">
            <v>0</v>
          </cell>
          <cell r="DK267">
            <v>0</v>
          </cell>
          <cell r="DL267">
            <v>0</v>
          </cell>
          <cell r="DM267">
            <v>0</v>
          </cell>
          <cell r="DN267">
            <v>0</v>
          </cell>
          <cell r="DO267">
            <v>0</v>
          </cell>
          <cell r="DP267">
            <v>0</v>
          </cell>
          <cell r="DQ267">
            <v>0</v>
          </cell>
          <cell r="DR267" t="str">
            <v/>
          </cell>
          <cell r="DT267">
            <v>0</v>
          </cell>
          <cell r="DU267">
            <v>0</v>
          </cell>
          <cell r="DV267">
            <v>0</v>
          </cell>
          <cell r="DW267">
            <v>0</v>
          </cell>
          <cell r="DX267">
            <v>0</v>
          </cell>
          <cell r="DY267">
            <v>0</v>
          </cell>
          <cell r="DZ267">
            <v>0</v>
          </cell>
          <cell r="EA267">
            <v>0</v>
          </cell>
          <cell r="EB267" t="str">
            <v/>
          </cell>
          <cell r="ED267">
            <v>0</v>
          </cell>
          <cell r="EE267">
            <v>0</v>
          </cell>
          <cell r="EF267">
            <v>0</v>
          </cell>
          <cell r="EG267">
            <v>0</v>
          </cell>
          <cell r="EH267">
            <v>0</v>
          </cell>
          <cell r="EI267">
            <v>0</v>
          </cell>
          <cell r="EJ267">
            <v>0</v>
          </cell>
          <cell r="EK267">
            <v>0</v>
          </cell>
          <cell r="EL267" t="str">
            <v/>
          </cell>
          <cell r="EN267">
            <v>0</v>
          </cell>
          <cell r="EO267">
            <v>0</v>
          </cell>
          <cell r="EP267">
            <v>0</v>
          </cell>
          <cell r="EQ267">
            <v>0</v>
          </cell>
          <cell r="ER267">
            <v>0</v>
          </cell>
          <cell r="ES267">
            <v>0</v>
          </cell>
          <cell r="ET267">
            <v>0</v>
          </cell>
          <cell r="EU267">
            <v>0</v>
          </cell>
          <cell r="EV267" t="str">
            <v/>
          </cell>
          <cell r="EX267">
            <v>0</v>
          </cell>
          <cell r="EY267">
            <v>0</v>
          </cell>
          <cell r="EZ267">
            <v>0</v>
          </cell>
          <cell r="FA267">
            <v>0</v>
          </cell>
          <cell r="FB267">
            <v>0</v>
          </cell>
          <cell r="FC267">
            <v>0</v>
          </cell>
          <cell r="FD267">
            <v>0</v>
          </cell>
          <cell r="FE267">
            <v>0</v>
          </cell>
          <cell r="FF267" t="str">
            <v/>
          </cell>
          <cell r="FH267">
            <v>0</v>
          </cell>
          <cell r="FI267">
            <v>0</v>
          </cell>
          <cell r="FJ267">
            <v>0</v>
          </cell>
          <cell r="FK267">
            <v>0</v>
          </cell>
          <cell r="FL267">
            <v>0</v>
          </cell>
          <cell r="FM267">
            <v>0</v>
          </cell>
          <cell r="FN267">
            <v>0</v>
          </cell>
          <cell r="FO267">
            <v>0</v>
          </cell>
          <cell r="FR267">
            <v>0</v>
          </cell>
          <cell r="FS267">
            <v>0</v>
          </cell>
          <cell r="FT267">
            <v>0</v>
          </cell>
          <cell r="FU267">
            <v>0</v>
          </cell>
          <cell r="FV267">
            <v>0</v>
          </cell>
          <cell r="FW267">
            <v>0</v>
          </cell>
          <cell r="FX267">
            <v>0</v>
          </cell>
          <cell r="FY267">
            <v>0</v>
          </cell>
          <cell r="GB267">
            <v>0</v>
          </cell>
          <cell r="GC267">
            <v>0</v>
          </cell>
          <cell r="GD267">
            <v>0</v>
          </cell>
          <cell r="GE267">
            <v>0</v>
          </cell>
          <cell r="GF267">
            <v>0</v>
          </cell>
          <cell r="GG267">
            <v>0</v>
          </cell>
          <cell r="GH267">
            <v>0</v>
          </cell>
          <cell r="GI267">
            <v>0</v>
          </cell>
          <cell r="GL267">
            <v>0</v>
          </cell>
          <cell r="GM267">
            <v>0</v>
          </cell>
          <cell r="GN267">
            <v>0</v>
          </cell>
          <cell r="GO267">
            <v>0</v>
          </cell>
          <cell r="GP267">
            <v>0</v>
          </cell>
          <cell r="GQ267">
            <v>0</v>
          </cell>
          <cell r="GR267">
            <v>0</v>
          </cell>
          <cell r="GS267">
            <v>0</v>
          </cell>
          <cell r="GU267" t="str">
            <v>Pain Perdu Aux Fraises</v>
          </cell>
        </row>
        <row r="268">
          <cell r="E268" t="str">
            <v>Pain Protéiné Maison</v>
          </cell>
          <cell r="F268" t="str">
            <v>Moudre finement les graines de lin  mettre dans un grand bol. Ajouter les amandes et tous les ingrédients, eau comprise, bien mélanger, laisser reposer env. 30 min à couvert. 
Monter les blancs d'œufs en neige ferme avec le sel. Incorporer de la neige à la masse aux amandes, incorporer soigneusement le reste avec une spatule en caoutchouc. 
Remplir le moule chemisé. Parsemer de graines. 
Cuisson: env. 70 min dans la moitié inférieure du four préchauffé à 180° C.
Retirer, laisser tiédir un peu, démouler le pain, laisser refroidir sur une grille. 
Cette recette est pour plusieurs portions</v>
          </cell>
          <cell r="G268" t="str">
            <v>Pour plusieurs portions</v>
          </cell>
          <cell r="H268">
            <v>1061.25</v>
          </cell>
          <cell r="I268">
            <v>59.585000000000001</v>
          </cell>
          <cell r="J268">
            <v>79.309999999999988</v>
          </cell>
          <cell r="K268">
            <v>15.7</v>
          </cell>
          <cell r="L268" t="str">
            <v>Graine de lin</v>
          </cell>
          <cell r="M268">
            <v>40</v>
          </cell>
          <cell r="N268">
            <v>188.8</v>
          </cell>
          <cell r="O268">
            <v>7.16</v>
          </cell>
          <cell r="P268">
            <v>13.44</v>
          </cell>
          <cell r="Q268">
            <v>4.32</v>
          </cell>
          <cell r="R268">
            <v>472</v>
          </cell>
          <cell r="S268">
            <v>17.899999999999999</v>
          </cell>
          <cell r="T268">
            <v>33.6</v>
          </cell>
          <cell r="U268">
            <v>10.8</v>
          </cell>
          <cell r="V268" t="str">
            <v>Amande</v>
          </cell>
          <cell r="W268">
            <v>75</v>
          </cell>
          <cell r="X268">
            <v>432</v>
          </cell>
          <cell r="Y268">
            <v>15.9</v>
          </cell>
          <cell r="Z268">
            <v>37.424999999999997</v>
          </cell>
          <cell r="AA268">
            <v>3</v>
          </cell>
          <cell r="AB268">
            <v>576</v>
          </cell>
          <cell r="AC268">
            <v>21.2</v>
          </cell>
          <cell r="AD268">
            <v>49.9</v>
          </cell>
          <cell r="AE268">
            <v>4</v>
          </cell>
          <cell r="AF268" t="str">
            <v xml:space="preserve">Sel </v>
          </cell>
          <cell r="AH268">
            <v>0</v>
          </cell>
          <cell r="AI268">
            <v>0</v>
          </cell>
          <cell r="AJ268">
            <v>0</v>
          </cell>
          <cell r="AK268">
            <v>0</v>
          </cell>
          <cell r="AL268">
            <v>0</v>
          </cell>
          <cell r="AM268">
            <v>0</v>
          </cell>
          <cell r="AN268">
            <v>0</v>
          </cell>
          <cell r="AO268">
            <v>0</v>
          </cell>
          <cell r="AP268" t="str">
            <v>Skyr</v>
          </cell>
          <cell r="AQ268">
            <v>85</v>
          </cell>
          <cell r="AR268">
            <v>51.85</v>
          </cell>
          <cell r="AS268">
            <v>9.35</v>
          </cell>
          <cell r="AT268">
            <v>8.5000000000000006E-2</v>
          </cell>
          <cell r="AU268">
            <v>3.4</v>
          </cell>
          <cell r="AV268">
            <v>61</v>
          </cell>
          <cell r="AW268">
            <v>11</v>
          </cell>
          <cell r="AX268">
            <v>0.1</v>
          </cell>
          <cell r="AY268">
            <v>4</v>
          </cell>
          <cell r="AZ268" t="str">
            <v>Jaune D'Œuf</v>
          </cell>
          <cell r="BA268">
            <v>60</v>
          </cell>
          <cell r="BB268">
            <v>210</v>
          </cell>
          <cell r="BC268">
            <v>9.9</v>
          </cell>
          <cell r="BD268">
            <v>18.899999999999999</v>
          </cell>
          <cell r="BE268">
            <v>0.12</v>
          </cell>
          <cell r="BF268">
            <v>350</v>
          </cell>
          <cell r="BG268">
            <v>16.5</v>
          </cell>
          <cell r="BH268">
            <v>31.5</v>
          </cell>
          <cell r="BI268">
            <v>0.2</v>
          </cell>
          <cell r="BJ268" t="str">
            <v>Levure</v>
          </cell>
          <cell r="BK268">
            <v>5</v>
          </cell>
          <cell r="BL268">
            <v>19.8</v>
          </cell>
          <cell r="BM268">
            <v>2.1749999999999998</v>
          </cell>
          <cell r="BN268">
            <v>0.3</v>
          </cell>
          <cell r="BO268">
            <v>2.1</v>
          </cell>
          <cell r="BP268">
            <v>396</v>
          </cell>
          <cell r="BQ268">
            <v>43.5</v>
          </cell>
          <cell r="BR268">
            <v>6</v>
          </cell>
          <cell r="BS268">
            <v>42</v>
          </cell>
          <cell r="BT268" t="str">
            <v xml:space="preserve">Eau </v>
          </cell>
          <cell r="BU268">
            <v>10</v>
          </cell>
          <cell r="BV268">
            <v>0</v>
          </cell>
          <cell r="BW268">
            <v>0</v>
          </cell>
          <cell r="BX268">
            <v>0</v>
          </cell>
          <cell r="BY268">
            <v>0</v>
          </cell>
          <cell r="BZ268">
            <v>0</v>
          </cell>
          <cell r="CA268">
            <v>0</v>
          </cell>
          <cell r="CB268">
            <v>0</v>
          </cell>
          <cell r="CC268">
            <v>0</v>
          </cell>
          <cell r="CD268" t="str">
            <v>Blanc D'Œuf</v>
          </cell>
          <cell r="CE268">
            <v>60</v>
          </cell>
          <cell r="CF268">
            <v>45.6</v>
          </cell>
          <cell r="CG268">
            <v>9.9</v>
          </cell>
          <cell r="CH268">
            <v>0.06</v>
          </cell>
          <cell r="CI268">
            <v>0.96</v>
          </cell>
          <cell r="CJ268">
            <v>76</v>
          </cell>
          <cell r="CK268">
            <v>16.5</v>
          </cell>
          <cell r="CL268">
            <v>0.1</v>
          </cell>
          <cell r="CM268">
            <v>1.6</v>
          </cell>
          <cell r="CN268" t="str">
            <v>Sel</v>
          </cell>
          <cell r="CP268">
            <v>0</v>
          </cell>
          <cell r="CQ268">
            <v>0</v>
          </cell>
          <cell r="CR268">
            <v>0</v>
          </cell>
          <cell r="CS268">
            <v>0</v>
          </cell>
          <cell r="CT268">
            <v>0</v>
          </cell>
          <cell r="CU268">
            <v>0</v>
          </cell>
          <cell r="CV268">
            <v>0</v>
          </cell>
          <cell r="CW268">
            <v>0</v>
          </cell>
          <cell r="CX268" t="str">
            <v>Graines De Courge</v>
          </cell>
          <cell r="CY268">
            <v>20</v>
          </cell>
          <cell r="CZ268">
            <v>113.2</v>
          </cell>
          <cell r="DA268">
            <v>5.2</v>
          </cell>
          <cell r="DB268">
            <v>9.1</v>
          </cell>
          <cell r="DC268">
            <v>1.8</v>
          </cell>
          <cell r="DD268">
            <v>566</v>
          </cell>
          <cell r="DE268">
            <v>26</v>
          </cell>
          <cell r="DF268">
            <v>45.5</v>
          </cell>
          <cell r="DG268">
            <v>9</v>
          </cell>
          <cell r="DH268" t="str">
            <v/>
          </cell>
          <cell r="DJ268">
            <v>0</v>
          </cell>
          <cell r="DK268">
            <v>0</v>
          </cell>
          <cell r="DL268">
            <v>0</v>
          </cell>
          <cell r="DM268">
            <v>0</v>
          </cell>
          <cell r="DN268">
            <v>0</v>
          </cell>
          <cell r="DO268">
            <v>0</v>
          </cell>
          <cell r="DP268">
            <v>0</v>
          </cell>
          <cell r="DQ268">
            <v>0</v>
          </cell>
          <cell r="DR268" t="str">
            <v/>
          </cell>
          <cell r="DT268">
            <v>0</v>
          </cell>
          <cell r="DU268">
            <v>0</v>
          </cell>
          <cell r="DV268">
            <v>0</v>
          </cell>
          <cell r="DW268">
            <v>0</v>
          </cell>
          <cell r="DX268">
            <v>0</v>
          </cell>
          <cell r="DY268">
            <v>0</v>
          </cell>
          <cell r="DZ268">
            <v>0</v>
          </cell>
          <cell r="EA268">
            <v>0</v>
          </cell>
          <cell r="EB268" t="str">
            <v/>
          </cell>
          <cell r="ED268">
            <v>0</v>
          </cell>
          <cell r="EE268">
            <v>0</v>
          </cell>
          <cell r="EF268">
            <v>0</v>
          </cell>
          <cell r="EG268">
            <v>0</v>
          </cell>
          <cell r="EH268">
            <v>0</v>
          </cell>
          <cell r="EI268">
            <v>0</v>
          </cell>
          <cell r="EJ268">
            <v>0</v>
          </cell>
          <cell r="EK268">
            <v>0</v>
          </cell>
          <cell r="EL268" t="str">
            <v/>
          </cell>
          <cell r="EN268">
            <v>0</v>
          </cell>
          <cell r="EO268">
            <v>0</v>
          </cell>
          <cell r="EP268">
            <v>0</v>
          </cell>
          <cell r="EQ268">
            <v>0</v>
          </cell>
          <cell r="ER268">
            <v>0</v>
          </cell>
          <cell r="ES268">
            <v>0</v>
          </cell>
          <cell r="ET268">
            <v>0</v>
          </cell>
          <cell r="EU268">
            <v>0</v>
          </cell>
          <cell r="EV268" t="str">
            <v/>
          </cell>
          <cell r="EX268">
            <v>0</v>
          </cell>
          <cell r="EY268">
            <v>0</v>
          </cell>
          <cell r="EZ268">
            <v>0</v>
          </cell>
          <cell r="FA268">
            <v>0</v>
          </cell>
          <cell r="FB268">
            <v>0</v>
          </cell>
          <cell r="FC268">
            <v>0</v>
          </cell>
          <cell r="FD268">
            <v>0</v>
          </cell>
          <cell r="FE268">
            <v>0</v>
          </cell>
          <cell r="FF268" t="str">
            <v/>
          </cell>
          <cell r="FH268">
            <v>0</v>
          </cell>
          <cell r="FI268">
            <v>0</v>
          </cell>
          <cell r="FJ268">
            <v>0</v>
          </cell>
          <cell r="FK268">
            <v>0</v>
          </cell>
          <cell r="FL268">
            <v>0</v>
          </cell>
          <cell r="FM268">
            <v>0</v>
          </cell>
          <cell r="FN268">
            <v>0</v>
          </cell>
          <cell r="FO268">
            <v>0</v>
          </cell>
          <cell r="FR268">
            <v>0</v>
          </cell>
          <cell r="FS268">
            <v>0</v>
          </cell>
          <cell r="FT268">
            <v>0</v>
          </cell>
          <cell r="FU268">
            <v>0</v>
          </cell>
          <cell r="FV268">
            <v>0</v>
          </cell>
          <cell r="FW268">
            <v>0</v>
          </cell>
          <cell r="FX268">
            <v>0</v>
          </cell>
          <cell r="FY268">
            <v>0</v>
          </cell>
          <cell r="GB268">
            <v>0</v>
          </cell>
          <cell r="GC268">
            <v>0</v>
          </cell>
          <cell r="GD268">
            <v>0</v>
          </cell>
          <cell r="GE268">
            <v>0</v>
          </cell>
          <cell r="GF268">
            <v>0</v>
          </cell>
          <cell r="GG268">
            <v>0</v>
          </cell>
          <cell r="GH268">
            <v>0</v>
          </cell>
          <cell r="GI268">
            <v>0</v>
          </cell>
          <cell r="GL268">
            <v>0</v>
          </cell>
          <cell r="GM268">
            <v>0</v>
          </cell>
          <cell r="GN268">
            <v>0</v>
          </cell>
          <cell r="GO268">
            <v>0</v>
          </cell>
          <cell r="GP268">
            <v>0</v>
          </cell>
          <cell r="GQ268">
            <v>0</v>
          </cell>
          <cell r="GR268">
            <v>0</v>
          </cell>
          <cell r="GS268">
            <v>0</v>
          </cell>
          <cell r="GU268" t="str">
            <v>Pain Protéiné Maison</v>
          </cell>
        </row>
        <row r="269">
          <cell r="E269" t="str">
            <v xml:space="preserve">Pamplemousse Et Cottage Cheese </v>
          </cell>
          <cell r="F269" t="str">
            <v xml:space="preserve">Décalotter le pamplemousse aux deux extrémités et les peler à vif. 
Couper le pamplemousse en deux et en tranches, dresser avec le cottage Cheese. 
Parsemer de cerneaux de noix et d'amarante soufflée, arrosé d'un filet de miel, décorer de menthe. 
</v>
          </cell>
          <cell r="H269">
            <v>492.59999999999997</v>
          </cell>
          <cell r="I269">
            <v>32.33</v>
          </cell>
          <cell r="J269">
            <v>25.02</v>
          </cell>
          <cell r="K269">
            <v>32.5</v>
          </cell>
          <cell r="L269" t="str">
            <v>Pamplemousse</v>
          </cell>
          <cell r="M269">
            <v>100</v>
          </cell>
          <cell r="N269">
            <v>30</v>
          </cell>
          <cell r="O269">
            <v>0.7</v>
          </cell>
          <cell r="P269">
            <v>0.1</v>
          </cell>
          <cell r="Q269">
            <v>5.9</v>
          </cell>
          <cell r="R269">
            <v>30</v>
          </cell>
          <cell r="S269">
            <v>0.7</v>
          </cell>
          <cell r="T269">
            <v>0.1</v>
          </cell>
          <cell r="U269">
            <v>5.9</v>
          </cell>
          <cell r="V269" t="str">
            <v>Cottage Cheese</v>
          </cell>
          <cell r="W269">
            <v>200</v>
          </cell>
          <cell r="X269">
            <v>202</v>
          </cell>
          <cell r="Y269">
            <v>25.4</v>
          </cell>
          <cell r="Z269">
            <v>9</v>
          </cell>
          <cell r="AA269">
            <v>4.8</v>
          </cell>
          <cell r="AB269">
            <v>101</v>
          </cell>
          <cell r="AC269">
            <v>12.7</v>
          </cell>
          <cell r="AD269">
            <v>4.5</v>
          </cell>
          <cell r="AE269">
            <v>2.4</v>
          </cell>
          <cell r="AF269" t="str">
            <v>Noix</v>
          </cell>
          <cell r="AG269">
            <v>20</v>
          </cell>
          <cell r="AH269">
            <v>148.4</v>
          </cell>
          <cell r="AI269">
            <v>3.18</v>
          </cell>
          <cell r="AJ269">
            <v>14.16</v>
          </cell>
          <cell r="AK269">
            <v>1.4</v>
          </cell>
          <cell r="AL269">
            <v>742</v>
          </cell>
          <cell r="AM269">
            <v>15.9</v>
          </cell>
          <cell r="AN269">
            <v>70.8</v>
          </cell>
          <cell r="AO269">
            <v>7</v>
          </cell>
          <cell r="AP269" t="str">
            <v>Amarante Soufflée</v>
          </cell>
          <cell r="AQ269">
            <v>20</v>
          </cell>
          <cell r="AR269">
            <v>80</v>
          </cell>
          <cell r="AS269">
            <v>3</v>
          </cell>
          <cell r="AT269">
            <v>1.76</v>
          </cell>
          <cell r="AU269">
            <v>12.4</v>
          </cell>
          <cell r="AV269">
            <v>400</v>
          </cell>
          <cell r="AW269">
            <v>15</v>
          </cell>
          <cell r="AX269">
            <v>8.8000000000000007</v>
          </cell>
          <cell r="AY269">
            <v>62</v>
          </cell>
          <cell r="AZ269" t="str">
            <v>Miel</v>
          </cell>
          <cell r="BA269">
            <v>10</v>
          </cell>
          <cell r="BB269">
            <v>32.200000000000003</v>
          </cell>
          <cell r="BC269">
            <v>0.05</v>
          </cell>
          <cell r="BD269">
            <v>0</v>
          </cell>
          <cell r="BE269">
            <v>8</v>
          </cell>
          <cell r="BF269">
            <v>322</v>
          </cell>
          <cell r="BG269">
            <v>0.5</v>
          </cell>
          <cell r="BH269">
            <v>0</v>
          </cell>
          <cell r="BI269">
            <v>80</v>
          </cell>
          <cell r="BJ269" t="str">
            <v>Menthe</v>
          </cell>
          <cell r="BL269">
            <v>0</v>
          </cell>
          <cell r="BM269">
            <v>0</v>
          </cell>
          <cell r="BN269">
            <v>0</v>
          </cell>
          <cell r="BO269">
            <v>0</v>
          </cell>
          <cell r="BP269">
            <v>49</v>
          </cell>
          <cell r="BQ269">
            <v>3.8</v>
          </cell>
          <cell r="BR269">
            <v>0.7</v>
          </cell>
          <cell r="BS269">
            <v>5.3</v>
          </cell>
          <cell r="BT269" t="str">
            <v/>
          </cell>
          <cell r="BV269">
            <v>0</v>
          </cell>
          <cell r="BW269">
            <v>0</v>
          </cell>
          <cell r="BX269">
            <v>0</v>
          </cell>
          <cell r="BY269">
            <v>0</v>
          </cell>
          <cell r="BZ269">
            <v>0</v>
          </cell>
          <cell r="CA269">
            <v>0</v>
          </cell>
          <cell r="CB269">
            <v>0</v>
          </cell>
          <cell r="CC269">
            <v>0</v>
          </cell>
          <cell r="CD269" t="str">
            <v/>
          </cell>
          <cell r="CF269">
            <v>0</v>
          </cell>
          <cell r="CG269">
            <v>0</v>
          </cell>
          <cell r="CH269">
            <v>0</v>
          </cell>
          <cell r="CI269">
            <v>0</v>
          </cell>
          <cell r="CJ269">
            <v>0</v>
          </cell>
          <cell r="CK269">
            <v>0</v>
          </cell>
          <cell r="CL269">
            <v>0</v>
          </cell>
          <cell r="CM269">
            <v>0</v>
          </cell>
          <cell r="CN269" t="str">
            <v/>
          </cell>
          <cell r="CP269">
            <v>0</v>
          </cell>
          <cell r="CQ269">
            <v>0</v>
          </cell>
          <cell r="CR269">
            <v>0</v>
          </cell>
          <cell r="CS269">
            <v>0</v>
          </cell>
          <cell r="CT269">
            <v>0</v>
          </cell>
          <cell r="CU269">
            <v>0</v>
          </cell>
          <cell r="CV269">
            <v>0</v>
          </cell>
          <cell r="CW269">
            <v>0</v>
          </cell>
          <cell r="CX269" t="str">
            <v/>
          </cell>
          <cell r="CZ269">
            <v>0</v>
          </cell>
          <cell r="DA269">
            <v>0</v>
          </cell>
          <cell r="DB269">
            <v>0</v>
          </cell>
          <cell r="DC269">
            <v>0</v>
          </cell>
          <cell r="DD269">
            <v>0</v>
          </cell>
          <cell r="DE269">
            <v>0</v>
          </cell>
          <cell r="DF269">
            <v>0</v>
          </cell>
          <cell r="DG269">
            <v>0</v>
          </cell>
          <cell r="DH269" t="str">
            <v/>
          </cell>
          <cell r="DJ269">
            <v>0</v>
          </cell>
          <cell r="DK269">
            <v>0</v>
          </cell>
          <cell r="DL269">
            <v>0</v>
          </cell>
          <cell r="DM269">
            <v>0</v>
          </cell>
          <cell r="DN269">
            <v>0</v>
          </cell>
          <cell r="DO269">
            <v>0</v>
          </cell>
          <cell r="DP269">
            <v>0</v>
          </cell>
          <cell r="DQ269">
            <v>0</v>
          </cell>
          <cell r="DR269" t="str">
            <v/>
          </cell>
          <cell r="DT269">
            <v>0</v>
          </cell>
          <cell r="DU269">
            <v>0</v>
          </cell>
          <cell r="DV269">
            <v>0</v>
          </cell>
          <cell r="DW269">
            <v>0</v>
          </cell>
          <cell r="DX269">
            <v>0</v>
          </cell>
          <cell r="DY269">
            <v>0</v>
          </cell>
          <cell r="DZ269">
            <v>0</v>
          </cell>
          <cell r="EA269">
            <v>0</v>
          </cell>
          <cell r="EB269" t="str">
            <v/>
          </cell>
          <cell r="ED269">
            <v>0</v>
          </cell>
          <cell r="EE269">
            <v>0</v>
          </cell>
          <cell r="EF269">
            <v>0</v>
          </cell>
          <cell r="EG269">
            <v>0</v>
          </cell>
          <cell r="EH269">
            <v>0</v>
          </cell>
          <cell r="EI269">
            <v>0</v>
          </cell>
          <cell r="EJ269">
            <v>0</v>
          </cell>
          <cell r="EK269">
            <v>0</v>
          </cell>
          <cell r="EL269" t="str">
            <v/>
          </cell>
          <cell r="EN269">
            <v>0</v>
          </cell>
          <cell r="EO269">
            <v>0</v>
          </cell>
          <cell r="EP269">
            <v>0</v>
          </cell>
          <cell r="EQ269">
            <v>0</v>
          </cell>
          <cell r="ER269">
            <v>0</v>
          </cell>
          <cell r="ES269">
            <v>0</v>
          </cell>
          <cell r="ET269">
            <v>0</v>
          </cell>
          <cell r="EU269">
            <v>0</v>
          </cell>
          <cell r="EV269" t="str">
            <v/>
          </cell>
          <cell r="EX269">
            <v>0</v>
          </cell>
          <cell r="EY269">
            <v>0</v>
          </cell>
          <cell r="EZ269">
            <v>0</v>
          </cell>
          <cell r="FA269">
            <v>0</v>
          </cell>
          <cell r="FB269">
            <v>0</v>
          </cell>
          <cell r="FC269">
            <v>0</v>
          </cell>
          <cell r="FD269">
            <v>0</v>
          </cell>
          <cell r="FE269">
            <v>0</v>
          </cell>
          <cell r="FF269" t="str">
            <v/>
          </cell>
          <cell r="FH269">
            <v>0</v>
          </cell>
          <cell r="FI269">
            <v>0</v>
          </cell>
          <cell r="FJ269">
            <v>0</v>
          </cell>
          <cell r="FK269">
            <v>0</v>
          </cell>
          <cell r="FL269">
            <v>0</v>
          </cell>
          <cell r="FM269">
            <v>0</v>
          </cell>
          <cell r="FN269">
            <v>0</v>
          </cell>
          <cell r="FO269">
            <v>0</v>
          </cell>
          <cell r="FR269">
            <v>0</v>
          </cell>
          <cell r="FS269">
            <v>0</v>
          </cell>
          <cell r="FT269">
            <v>0</v>
          </cell>
          <cell r="FU269">
            <v>0</v>
          </cell>
          <cell r="FV269">
            <v>0</v>
          </cell>
          <cell r="FW269">
            <v>0</v>
          </cell>
          <cell r="FX269">
            <v>0</v>
          </cell>
          <cell r="FY269">
            <v>0</v>
          </cell>
          <cell r="GB269">
            <v>0</v>
          </cell>
          <cell r="GC269">
            <v>0</v>
          </cell>
          <cell r="GD269">
            <v>0</v>
          </cell>
          <cell r="GE269">
            <v>0</v>
          </cell>
          <cell r="GF269">
            <v>0</v>
          </cell>
          <cell r="GG269">
            <v>0</v>
          </cell>
          <cell r="GH269">
            <v>0</v>
          </cell>
          <cell r="GI269">
            <v>0</v>
          </cell>
          <cell r="GL269">
            <v>0</v>
          </cell>
          <cell r="GM269">
            <v>0</v>
          </cell>
          <cell r="GN269">
            <v>0</v>
          </cell>
          <cell r="GO269">
            <v>0</v>
          </cell>
          <cell r="GP269">
            <v>0</v>
          </cell>
          <cell r="GQ269">
            <v>0</v>
          </cell>
          <cell r="GR269">
            <v>0</v>
          </cell>
          <cell r="GS269">
            <v>0</v>
          </cell>
          <cell r="GU269" t="str">
            <v xml:space="preserve">Pamplemousse Et Cottage Cheese </v>
          </cell>
        </row>
        <row r="270">
          <cell r="E270" t="str">
            <v xml:space="preserve">Pamplemousse Et Fromage Blanc/Séré </v>
          </cell>
          <cell r="F270" t="str">
            <v>Décalottez le pamplemousse aux deux extrémités et les peler à vif. 
Coupez le pamplemousse en deux et en tranches, dressez avec le séré maigre. 
Parsemez de cerneaux de noix et d'amarante soufflée, arrosez d'un filet de miel.</v>
          </cell>
          <cell r="H270">
            <v>430.59999999999997</v>
          </cell>
          <cell r="I270">
            <v>27.63</v>
          </cell>
          <cell r="J270">
            <v>16.52</v>
          </cell>
          <cell r="K270">
            <v>42</v>
          </cell>
          <cell r="L270" t="str">
            <v>Pamplemousse</v>
          </cell>
          <cell r="M270">
            <v>200</v>
          </cell>
          <cell r="N270">
            <v>60</v>
          </cell>
          <cell r="O270">
            <v>1.4</v>
          </cell>
          <cell r="P270">
            <v>0.2</v>
          </cell>
          <cell r="Q270">
            <v>11.8</v>
          </cell>
          <cell r="R270">
            <v>30</v>
          </cell>
          <cell r="S270">
            <v>0.7</v>
          </cell>
          <cell r="T270">
            <v>0.1</v>
          </cell>
          <cell r="U270">
            <v>5.9</v>
          </cell>
          <cell r="V270" t="str">
            <v>Séré Maigre</v>
          </cell>
          <cell r="W270">
            <v>200</v>
          </cell>
          <cell r="X270">
            <v>110</v>
          </cell>
          <cell r="Y270">
            <v>20</v>
          </cell>
          <cell r="Z270">
            <v>0.4</v>
          </cell>
          <cell r="AA270">
            <v>8.4</v>
          </cell>
          <cell r="AB270">
            <v>55</v>
          </cell>
          <cell r="AC270">
            <v>10</v>
          </cell>
          <cell r="AD270">
            <v>0.2</v>
          </cell>
          <cell r="AE270">
            <v>4.2</v>
          </cell>
          <cell r="AF270" t="str">
            <v>Noix</v>
          </cell>
          <cell r="AG270">
            <v>20</v>
          </cell>
          <cell r="AH270">
            <v>148.4</v>
          </cell>
          <cell r="AI270">
            <v>3.18</v>
          </cell>
          <cell r="AJ270">
            <v>14.16</v>
          </cell>
          <cell r="AK270">
            <v>1.4</v>
          </cell>
          <cell r="AL270">
            <v>742</v>
          </cell>
          <cell r="AM270">
            <v>15.9</v>
          </cell>
          <cell r="AN270">
            <v>70.8</v>
          </cell>
          <cell r="AO270">
            <v>7</v>
          </cell>
          <cell r="AP270" t="str">
            <v>Amarante Soufflée</v>
          </cell>
          <cell r="AQ270">
            <v>20</v>
          </cell>
          <cell r="AR270">
            <v>80</v>
          </cell>
          <cell r="AS270">
            <v>3</v>
          </cell>
          <cell r="AT270">
            <v>1.76</v>
          </cell>
          <cell r="AU270">
            <v>12.4</v>
          </cell>
          <cell r="AV270">
            <v>400</v>
          </cell>
          <cell r="AW270">
            <v>15</v>
          </cell>
          <cell r="AX270">
            <v>8.8000000000000007</v>
          </cell>
          <cell r="AY270">
            <v>62</v>
          </cell>
          <cell r="AZ270" t="str">
            <v>Miel</v>
          </cell>
          <cell r="BA270">
            <v>10</v>
          </cell>
          <cell r="BB270">
            <v>32.200000000000003</v>
          </cell>
          <cell r="BC270">
            <v>0.05</v>
          </cell>
          <cell r="BD270">
            <v>0</v>
          </cell>
          <cell r="BE270">
            <v>8</v>
          </cell>
          <cell r="BF270">
            <v>322</v>
          </cell>
          <cell r="BG270">
            <v>0.5</v>
          </cell>
          <cell r="BH270">
            <v>0</v>
          </cell>
          <cell r="BI270">
            <v>80</v>
          </cell>
          <cell r="BJ270" t="str">
            <v>Menthe</v>
          </cell>
          <cell r="BL270">
            <v>0</v>
          </cell>
          <cell r="BM270">
            <v>0</v>
          </cell>
          <cell r="BN270">
            <v>0</v>
          </cell>
          <cell r="BO270">
            <v>0</v>
          </cell>
          <cell r="BP270">
            <v>49</v>
          </cell>
          <cell r="BQ270">
            <v>3.8</v>
          </cell>
          <cell r="BR270">
            <v>0.7</v>
          </cell>
          <cell r="BS270">
            <v>5.3</v>
          </cell>
          <cell r="BT270" t="str">
            <v/>
          </cell>
          <cell r="BV270">
            <v>0</v>
          </cell>
          <cell r="BW270">
            <v>0</v>
          </cell>
          <cell r="BX270">
            <v>0</v>
          </cell>
          <cell r="BY270">
            <v>0</v>
          </cell>
          <cell r="BZ270">
            <v>0</v>
          </cell>
          <cell r="CA270">
            <v>0</v>
          </cell>
          <cell r="CB270">
            <v>0</v>
          </cell>
          <cell r="CC270">
            <v>0</v>
          </cell>
          <cell r="CD270" t="str">
            <v/>
          </cell>
          <cell r="CF270">
            <v>0</v>
          </cell>
          <cell r="CG270">
            <v>0</v>
          </cell>
          <cell r="CH270">
            <v>0</v>
          </cell>
          <cell r="CI270">
            <v>0</v>
          </cell>
          <cell r="CJ270">
            <v>0</v>
          </cell>
          <cell r="CK270">
            <v>0</v>
          </cell>
          <cell r="CL270">
            <v>0</v>
          </cell>
          <cell r="CM270">
            <v>0</v>
          </cell>
          <cell r="CN270" t="str">
            <v/>
          </cell>
          <cell r="CP270">
            <v>0</v>
          </cell>
          <cell r="CQ270">
            <v>0</v>
          </cell>
          <cell r="CR270">
            <v>0</v>
          </cell>
          <cell r="CS270">
            <v>0</v>
          </cell>
          <cell r="CT270">
            <v>0</v>
          </cell>
          <cell r="CU270">
            <v>0</v>
          </cell>
          <cell r="CV270">
            <v>0</v>
          </cell>
          <cell r="CW270">
            <v>0</v>
          </cell>
          <cell r="CX270" t="str">
            <v/>
          </cell>
          <cell r="CZ270">
            <v>0</v>
          </cell>
          <cell r="DA270">
            <v>0</v>
          </cell>
          <cell r="DB270">
            <v>0</v>
          </cell>
          <cell r="DC270">
            <v>0</v>
          </cell>
          <cell r="DD270">
            <v>0</v>
          </cell>
          <cell r="DE270">
            <v>0</v>
          </cell>
          <cell r="DF270">
            <v>0</v>
          </cell>
          <cell r="DG270">
            <v>0</v>
          </cell>
          <cell r="DH270" t="str">
            <v/>
          </cell>
          <cell r="DJ270">
            <v>0</v>
          </cell>
          <cell r="DK270">
            <v>0</v>
          </cell>
          <cell r="DL270">
            <v>0</v>
          </cell>
          <cell r="DM270">
            <v>0</v>
          </cell>
          <cell r="DN270">
            <v>0</v>
          </cell>
          <cell r="DO270">
            <v>0</v>
          </cell>
          <cell r="DP270">
            <v>0</v>
          </cell>
          <cell r="DQ270">
            <v>0</v>
          </cell>
          <cell r="DR270" t="str">
            <v/>
          </cell>
          <cell r="DT270">
            <v>0</v>
          </cell>
          <cell r="DU270">
            <v>0</v>
          </cell>
          <cell r="DV270">
            <v>0</v>
          </cell>
          <cell r="DW270">
            <v>0</v>
          </cell>
          <cell r="DX270">
            <v>0</v>
          </cell>
          <cell r="DY270">
            <v>0</v>
          </cell>
          <cell r="DZ270">
            <v>0</v>
          </cell>
          <cell r="EA270">
            <v>0</v>
          </cell>
          <cell r="EB270" t="str">
            <v/>
          </cell>
          <cell r="ED270">
            <v>0</v>
          </cell>
          <cell r="EE270">
            <v>0</v>
          </cell>
          <cell r="EF270">
            <v>0</v>
          </cell>
          <cell r="EG270">
            <v>0</v>
          </cell>
          <cell r="EH270">
            <v>0</v>
          </cell>
          <cell r="EI270">
            <v>0</v>
          </cell>
          <cell r="EJ270">
            <v>0</v>
          </cell>
          <cell r="EK270">
            <v>0</v>
          </cell>
          <cell r="EL270" t="str">
            <v/>
          </cell>
          <cell r="EN270">
            <v>0</v>
          </cell>
          <cell r="EO270">
            <v>0</v>
          </cell>
          <cell r="EP270">
            <v>0</v>
          </cell>
          <cell r="EQ270">
            <v>0</v>
          </cell>
          <cell r="ER270">
            <v>0</v>
          </cell>
          <cell r="ES270">
            <v>0</v>
          </cell>
          <cell r="ET270">
            <v>0</v>
          </cell>
          <cell r="EU270">
            <v>0</v>
          </cell>
          <cell r="EV270" t="str">
            <v/>
          </cell>
          <cell r="EX270">
            <v>0</v>
          </cell>
          <cell r="EY270">
            <v>0</v>
          </cell>
          <cell r="EZ270">
            <v>0</v>
          </cell>
          <cell r="FA270">
            <v>0</v>
          </cell>
          <cell r="FB270">
            <v>0</v>
          </cell>
          <cell r="FC270">
            <v>0</v>
          </cell>
          <cell r="FD270">
            <v>0</v>
          </cell>
          <cell r="FE270">
            <v>0</v>
          </cell>
          <cell r="FF270" t="str">
            <v/>
          </cell>
          <cell r="FH270">
            <v>0</v>
          </cell>
          <cell r="FI270">
            <v>0</v>
          </cell>
          <cell r="FJ270">
            <v>0</v>
          </cell>
          <cell r="FK270">
            <v>0</v>
          </cell>
          <cell r="FL270">
            <v>0</v>
          </cell>
          <cell r="FM270">
            <v>0</v>
          </cell>
          <cell r="FN270">
            <v>0</v>
          </cell>
          <cell r="FO270">
            <v>0</v>
          </cell>
          <cell r="FR270">
            <v>0</v>
          </cell>
          <cell r="FS270">
            <v>0</v>
          </cell>
          <cell r="FT270">
            <v>0</v>
          </cell>
          <cell r="FU270">
            <v>0</v>
          </cell>
          <cell r="FV270">
            <v>0</v>
          </cell>
          <cell r="FW270">
            <v>0</v>
          </cell>
          <cell r="FX270">
            <v>0</v>
          </cell>
          <cell r="FY270">
            <v>0</v>
          </cell>
          <cell r="GB270">
            <v>0</v>
          </cell>
          <cell r="GC270">
            <v>0</v>
          </cell>
          <cell r="GD270">
            <v>0</v>
          </cell>
          <cell r="GE270">
            <v>0</v>
          </cell>
          <cell r="GF270">
            <v>0</v>
          </cell>
          <cell r="GG270">
            <v>0</v>
          </cell>
          <cell r="GH270">
            <v>0</v>
          </cell>
          <cell r="GI270">
            <v>0</v>
          </cell>
          <cell r="GL270">
            <v>0</v>
          </cell>
          <cell r="GM270">
            <v>0</v>
          </cell>
          <cell r="GN270">
            <v>0</v>
          </cell>
          <cell r="GO270">
            <v>0</v>
          </cell>
          <cell r="GP270">
            <v>0</v>
          </cell>
          <cell r="GQ270">
            <v>0</v>
          </cell>
          <cell r="GR270">
            <v>0</v>
          </cell>
          <cell r="GS270">
            <v>0</v>
          </cell>
          <cell r="GU270" t="str">
            <v xml:space="preserve">Pamplemousse Et Fromage Blanc/Séré </v>
          </cell>
        </row>
        <row r="271">
          <cell r="E271" t="str">
            <v xml:space="preserve">Pancake De Courgettes </v>
          </cell>
          <cell r="F271" t="str">
            <v xml:space="preserve">Coupez les courgettes en très fines lamelles.
Mélangez tous les ingrédients ensemble.
Faire cuire la préparation dans une poêle avec de l’huile d’olive.
</v>
          </cell>
          <cell r="H271">
            <v>203.85000000000002</v>
          </cell>
          <cell r="I271">
            <v>14.31</v>
          </cell>
          <cell r="J271">
            <v>13.824999999999999</v>
          </cell>
          <cell r="K271">
            <v>4.55</v>
          </cell>
          <cell r="L271" t="str">
            <v>Courgette</v>
          </cell>
          <cell r="M271">
            <v>150</v>
          </cell>
          <cell r="N271">
            <v>28.5</v>
          </cell>
          <cell r="O271">
            <v>2.7</v>
          </cell>
          <cell r="P271">
            <v>0.3</v>
          </cell>
          <cell r="Q271">
            <v>3</v>
          </cell>
          <cell r="R271">
            <v>19</v>
          </cell>
          <cell r="S271">
            <v>1.8</v>
          </cell>
          <cell r="T271">
            <v>0.2</v>
          </cell>
          <cell r="U271">
            <v>2</v>
          </cell>
          <cell r="V271" t="str">
            <v>Parmesan</v>
          </cell>
          <cell r="W271">
            <v>15</v>
          </cell>
          <cell r="X271">
            <v>56.1</v>
          </cell>
          <cell r="Y271">
            <v>5.4</v>
          </cell>
          <cell r="Z271">
            <v>3.84</v>
          </cell>
          <cell r="AA271">
            <v>0</v>
          </cell>
          <cell r="AB271">
            <v>374</v>
          </cell>
          <cell r="AC271">
            <v>36</v>
          </cell>
          <cell r="AD271">
            <v>25.6</v>
          </cell>
          <cell r="AE271">
            <v>0</v>
          </cell>
          <cell r="AF271" t="str">
            <v>Œuf</v>
          </cell>
          <cell r="AG271">
            <v>50</v>
          </cell>
          <cell r="AH271">
            <v>71</v>
          </cell>
          <cell r="AI271">
            <v>5.95</v>
          </cell>
          <cell r="AJ271">
            <v>5.15</v>
          </cell>
          <cell r="AK271">
            <v>0.15</v>
          </cell>
          <cell r="AL271">
            <v>142</v>
          </cell>
          <cell r="AM271">
            <v>11.9</v>
          </cell>
          <cell r="AN271">
            <v>10.3</v>
          </cell>
          <cell r="AO271">
            <v>0.3</v>
          </cell>
          <cell r="AP271" t="str">
            <v>Oignon</v>
          </cell>
          <cell r="AQ271">
            <v>20</v>
          </cell>
          <cell r="AR271">
            <v>7.8</v>
          </cell>
          <cell r="AS271">
            <v>0.26</v>
          </cell>
          <cell r="AT271">
            <v>0.04</v>
          </cell>
          <cell r="AU271">
            <v>1.4</v>
          </cell>
          <cell r="AV271">
            <v>39</v>
          </cell>
          <cell r="AW271">
            <v>1.3</v>
          </cell>
          <cell r="AX271">
            <v>0.2</v>
          </cell>
          <cell r="AY271">
            <v>7</v>
          </cell>
          <cell r="AZ271" t="str">
            <v>Huile D'Olive</v>
          </cell>
          <cell r="BA271">
            <v>5</v>
          </cell>
          <cell r="BB271">
            <v>40.450000000000003</v>
          </cell>
          <cell r="BC271">
            <v>0</v>
          </cell>
          <cell r="BD271">
            <v>4.4950000000000001</v>
          </cell>
          <cell r="BE271">
            <v>0</v>
          </cell>
          <cell r="BF271">
            <v>809</v>
          </cell>
          <cell r="BG271">
            <v>0</v>
          </cell>
          <cell r="BH271">
            <v>89.9</v>
          </cell>
          <cell r="BI271">
            <v>0</v>
          </cell>
          <cell r="BJ271" t="str">
            <v/>
          </cell>
          <cell r="BL271">
            <v>0</v>
          </cell>
          <cell r="BM271">
            <v>0</v>
          </cell>
          <cell r="BN271">
            <v>0</v>
          </cell>
          <cell r="BO271">
            <v>0</v>
          </cell>
          <cell r="BP271">
            <v>0</v>
          </cell>
          <cell r="BQ271">
            <v>0</v>
          </cell>
          <cell r="BR271">
            <v>0</v>
          </cell>
          <cell r="BS271">
            <v>0</v>
          </cell>
          <cell r="BT271" t="str">
            <v/>
          </cell>
          <cell r="BV271">
            <v>0</v>
          </cell>
          <cell r="BW271">
            <v>0</v>
          </cell>
          <cell r="BX271">
            <v>0</v>
          </cell>
          <cell r="BY271">
            <v>0</v>
          </cell>
          <cell r="BZ271">
            <v>0</v>
          </cell>
          <cell r="CA271">
            <v>0</v>
          </cell>
          <cell r="CB271">
            <v>0</v>
          </cell>
          <cell r="CC271">
            <v>0</v>
          </cell>
          <cell r="CD271" t="str">
            <v/>
          </cell>
          <cell r="CF271">
            <v>0</v>
          </cell>
          <cell r="CG271">
            <v>0</v>
          </cell>
          <cell r="CH271">
            <v>0</v>
          </cell>
          <cell r="CI271">
            <v>0</v>
          </cell>
          <cell r="CJ271">
            <v>0</v>
          </cell>
          <cell r="CK271">
            <v>0</v>
          </cell>
          <cell r="CL271">
            <v>0</v>
          </cell>
          <cell r="CM271">
            <v>0</v>
          </cell>
          <cell r="CN271" t="str">
            <v/>
          </cell>
          <cell r="CP271">
            <v>0</v>
          </cell>
          <cell r="CQ271">
            <v>0</v>
          </cell>
          <cell r="CR271">
            <v>0</v>
          </cell>
          <cell r="CS271">
            <v>0</v>
          </cell>
          <cell r="CT271">
            <v>0</v>
          </cell>
          <cell r="CU271">
            <v>0</v>
          </cell>
          <cell r="CV271">
            <v>0</v>
          </cell>
          <cell r="CW271">
            <v>0</v>
          </cell>
          <cell r="CX271" t="str">
            <v/>
          </cell>
          <cell r="CZ271">
            <v>0</v>
          </cell>
          <cell r="DA271">
            <v>0</v>
          </cell>
          <cell r="DB271">
            <v>0</v>
          </cell>
          <cell r="DC271">
            <v>0</v>
          </cell>
          <cell r="DD271">
            <v>0</v>
          </cell>
          <cell r="DE271">
            <v>0</v>
          </cell>
          <cell r="DF271">
            <v>0</v>
          </cell>
          <cell r="DG271">
            <v>0</v>
          </cell>
          <cell r="DH271" t="str">
            <v/>
          </cell>
          <cell r="DJ271">
            <v>0</v>
          </cell>
          <cell r="DK271">
            <v>0</v>
          </cell>
          <cell r="DL271">
            <v>0</v>
          </cell>
          <cell r="DM271">
            <v>0</v>
          </cell>
          <cell r="DN271">
            <v>0</v>
          </cell>
          <cell r="DO271">
            <v>0</v>
          </cell>
          <cell r="DP271">
            <v>0</v>
          </cell>
          <cell r="DQ271">
            <v>0</v>
          </cell>
          <cell r="DR271" t="str">
            <v/>
          </cell>
          <cell r="DT271">
            <v>0</v>
          </cell>
          <cell r="DU271">
            <v>0</v>
          </cell>
          <cell r="DV271">
            <v>0</v>
          </cell>
          <cell r="DW271">
            <v>0</v>
          </cell>
          <cell r="DX271">
            <v>0</v>
          </cell>
          <cell r="DY271">
            <v>0</v>
          </cell>
          <cell r="DZ271">
            <v>0</v>
          </cell>
          <cell r="EA271">
            <v>0</v>
          </cell>
          <cell r="EB271" t="str">
            <v/>
          </cell>
          <cell r="ED271">
            <v>0</v>
          </cell>
          <cell r="EE271">
            <v>0</v>
          </cell>
          <cell r="EF271">
            <v>0</v>
          </cell>
          <cell r="EG271">
            <v>0</v>
          </cell>
          <cell r="EH271">
            <v>0</v>
          </cell>
          <cell r="EI271">
            <v>0</v>
          </cell>
          <cell r="EJ271">
            <v>0</v>
          </cell>
          <cell r="EK271">
            <v>0</v>
          </cell>
          <cell r="EL271" t="str">
            <v/>
          </cell>
          <cell r="EN271">
            <v>0</v>
          </cell>
          <cell r="EO271">
            <v>0</v>
          </cell>
          <cell r="EP271">
            <v>0</v>
          </cell>
          <cell r="EQ271">
            <v>0</v>
          </cell>
          <cell r="ER271">
            <v>0</v>
          </cell>
          <cell r="ES271">
            <v>0</v>
          </cell>
          <cell r="ET271">
            <v>0</v>
          </cell>
          <cell r="EU271">
            <v>0</v>
          </cell>
          <cell r="EV271" t="str">
            <v/>
          </cell>
          <cell r="EX271">
            <v>0</v>
          </cell>
          <cell r="EY271">
            <v>0</v>
          </cell>
          <cell r="EZ271">
            <v>0</v>
          </cell>
          <cell r="FA271">
            <v>0</v>
          </cell>
          <cell r="FB271">
            <v>0</v>
          </cell>
          <cell r="FC271">
            <v>0</v>
          </cell>
          <cell r="FD271">
            <v>0</v>
          </cell>
          <cell r="FE271">
            <v>0</v>
          </cell>
          <cell r="FF271" t="str">
            <v/>
          </cell>
          <cell r="FH271">
            <v>0</v>
          </cell>
          <cell r="FI271">
            <v>0</v>
          </cell>
          <cell r="FJ271">
            <v>0</v>
          </cell>
          <cell r="FK271">
            <v>0</v>
          </cell>
          <cell r="FL271">
            <v>0</v>
          </cell>
          <cell r="FM271">
            <v>0</v>
          </cell>
          <cell r="FN271">
            <v>0</v>
          </cell>
          <cell r="FO271">
            <v>0</v>
          </cell>
          <cell r="FR271">
            <v>0</v>
          </cell>
          <cell r="FS271">
            <v>0</v>
          </cell>
          <cell r="FT271">
            <v>0</v>
          </cell>
          <cell r="FU271">
            <v>0</v>
          </cell>
          <cell r="FV271">
            <v>0</v>
          </cell>
          <cell r="FW271">
            <v>0</v>
          </cell>
          <cell r="FX271">
            <v>0</v>
          </cell>
          <cell r="FY271">
            <v>0</v>
          </cell>
          <cell r="GB271">
            <v>0</v>
          </cell>
          <cell r="GC271">
            <v>0</v>
          </cell>
          <cell r="GD271">
            <v>0</v>
          </cell>
          <cell r="GE271">
            <v>0</v>
          </cell>
          <cell r="GF271">
            <v>0</v>
          </cell>
          <cell r="GG271">
            <v>0</v>
          </cell>
          <cell r="GH271">
            <v>0</v>
          </cell>
          <cell r="GI271">
            <v>0</v>
          </cell>
          <cell r="GL271">
            <v>0</v>
          </cell>
          <cell r="GM271">
            <v>0</v>
          </cell>
          <cell r="GN271">
            <v>0</v>
          </cell>
          <cell r="GO271">
            <v>0</v>
          </cell>
          <cell r="GP271">
            <v>0</v>
          </cell>
          <cell r="GQ271">
            <v>0</v>
          </cell>
          <cell r="GR271">
            <v>0</v>
          </cell>
          <cell r="GS271">
            <v>0</v>
          </cell>
          <cell r="GU271" t="str">
            <v xml:space="preserve">Pancake De Courgettes </v>
          </cell>
        </row>
        <row r="272">
          <cell r="E272" t="str">
            <v xml:space="preserve">Pancake De Thon </v>
          </cell>
          <cell r="F272" t="str">
            <v xml:space="preserve">Mélangez tous les ingrédients ensemble.
Faites cuire la préparation dans une poêle avec de l’huile d’olive.
</v>
          </cell>
          <cell r="H272">
            <v>443.45</v>
          </cell>
          <cell r="I272">
            <v>46.029999999999994</v>
          </cell>
          <cell r="J272">
            <v>19.345000000000002</v>
          </cell>
          <cell r="K272">
            <v>19.510000000000002</v>
          </cell>
          <cell r="L272" t="str">
            <v>Thon Au Naturel</v>
          </cell>
          <cell r="M272">
            <v>100</v>
          </cell>
          <cell r="N272">
            <v>109</v>
          </cell>
          <cell r="O272">
            <v>25</v>
          </cell>
          <cell r="P272">
            <v>0.5</v>
          </cell>
          <cell r="Q272">
            <v>1</v>
          </cell>
          <cell r="R272">
            <v>109</v>
          </cell>
          <cell r="S272">
            <v>25</v>
          </cell>
          <cell r="T272">
            <v>0.5</v>
          </cell>
          <cell r="U272">
            <v>1</v>
          </cell>
          <cell r="V272" t="str">
            <v>Œuf</v>
          </cell>
          <cell r="W272">
            <v>100</v>
          </cell>
          <cell r="X272">
            <v>142</v>
          </cell>
          <cell r="Y272">
            <v>11.9</v>
          </cell>
          <cell r="Z272">
            <v>10.3</v>
          </cell>
          <cell r="AA272">
            <v>0.3</v>
          </cell>
          <cell r="AB272">
            <v>142</v>
          </cell>
          <cell r="AC272">
            <v>11.9</v>
          </cell>
          <cell r="AD272">
            <v>10.3</v>
          </cell>
          <cell r="AE272">
            <v>0.3</v>
          </cell>
          <cell r="AF272" t="str">
            <v>Épices : Poivre Ail Oignon À Volonté</v>
          </cell>
          <cell r="AG272">
            <v>0</v>
          </cell>
          <cell r="AH272">
            <v>0</v>
          </cell>
          <cell r="AI272">
            <v>0</v>
          </cell>
          <cell r="AJ272">
            <v>0</v>
          </cell>
          <cell r="AK272">
            <v>0</v>
          </cell>
          <cell r="AL272">
            <v>0</v>
          </cell>
          <cell r="AM272">
            <v>0</v>
          </cell>
          <cell r="AN272">
            <v>0</v>
          </cell>
          <cell r="AO272">
            <v>0</v>
          </cell>
          <cell r="AP272" t="str">
            <v>Avoine Flocons</v>
          </cell>
          <cell r="AQ272">
            <v>30</v>
          </cell>
          <cell r="AR272">
            <v>111.6</v>
          </cell>
          <cell r="AS272">
            <v>4.05</v>
          </cell>
          <cell r="AT272">
            <v>2.25</v>
          </cell>
          <cell r="AU272">
            <v>17.25</v>
          </cell>
          <cell r="AV272">
            <v>372</v>
          </cell>
          <cell r="AW272">
            <v>13.5</v>
          </cell>
          <cell r="AX272">
            <v>7.5</v>
          </cell>
          <cell r="AY272">
            <v>57.5</v>
          </cell>
          <cell r="AZ272" t="str">
            <v>Cottage Cheese</v>
          </cell>
          <cell r="BA272">
            <v>40</v>
          </cell>
          <cell r="BB272">
            <v>40.4</v>
          </cell>
          <cell r="BC272">
            <v>5.08</v>
          </cell>
          <cell r="BD272">
            <v>1.8</v>
          </cell>
          <cell r="BE272">
            <v>0.96</v>
          </cell>
          <cell r="BF272">
            <v>101</v>
          </cell>
          <cell r="BG272">
            <v>12.7</v>
          </cell>
          <cell r="BH272">
            <v>4.5</v>
          </cell>
          <cell r="BI272">
            <v>2.4</v>
          </cell>
          <cell r="BJ272" t="str">
            <v>Huile D'Olive</v>
          </cell>
          <cell r="BK272">
            <v>5</v>
          </cell>
          <cell r="BL272">
            <v>40.450000000000003</v>
          </cell>
          <cell r="BM272">
            <v>0</v>
          </cell>
          <cell r="BN272">
            <v>4.4950000000000001</v>
          </cell>
          <cell r="BO272">
            <v>0</v>
          </cell>
          <cell r="BP272">
            <v>809</v>
          </cell>
          <cell r="BQ272">
            <v>0</v>
          </cell>
          <cell r="BR272">
            <v>89.9</v>
          </cell>
          <cell r="BS272">
            <v>0</v>
          </cell>
          <cell r="BT272" t="str">
            <v xml:space="preserve"> </v>
          </cell>
          <cell r="BV272">
            <v>0</v>
          </cell>
          <cell r="BW272">
            <v>0</v>
          </cell>
          <cell r="BX272">
            <v>0</v>
          </cell>
          <cell r="BY272">
            <v>0</v>
          </cell>
          <cell r="BZ272">
            <v>0</v>
          </cell>
          <cell r="CA272">
            <v>0</v>
          </cell>
          <cell r="CB272">
            <v>0</v>
          </cell>
          <cell r="CC272">
            <v>0</v>
          </cell>
          <cell r="CD272" t="str">
            <v/>
          </cell>
          <cell r="CF272">
            <v>0</v>
          </cell>
          <cell r="CG272">
            <v>0</v>
          </cell>
          <cell r="CH272">
            <v>0</v>
          </cell>
          <cell r="CI272">
            <v>0</v>
          </cell>
          <cell r="CJ272">
            <v>0</v>
          </cell>
          <cell r="CK272">
            <v>0</v>
          </cell>
          <cell r="CL272">
            <v>0</v>
          </cell>
          <cell r="CM272">
            <v>0</v>
          </cell>
          <cell r="CN272" t="str">
            <v/>
          </cell>
          <cell r="CP272">
            <v>0</v>
          </cell>
          <cell r="CQ272">
            <v>0</v>
          </cell>
          <cell r="CR272">
            <v>0</v>
          </cell>
          <cell r="CS272">
            <v>0</v>
          </cell>
          <cell r="CT272">
            <v>0</v>
          </cell>
          <cell r="CU272">
            <v>0</v>
          </cell>
          <cell r="CV272">
            <v>0</v>
          </cell>
          <cell r="CW272">
            <v>0</v>
          </cell>
          <cell r="CX272" t="str">
            <v/>
          </cell>
          <cell r="CZ272">
            <v>0</v>
          </cell>
          <cell r="DA272">
            <v>0</v>
          </cell>
          <cell r="DB272">
            <v>0</v>
          </cell>
          <cell r="DC272">
            <v>0</v>
          </cell>
          <cell r="DD272">
            <v>0</v>
          </cell>
          <cell r="DE272">
            <v>0</v>
          </cell>
          <cell r="DF272">
            <v>0</v>
          </cell>
          <cell r="DG272">
            <v>0</v>
          </cell>
          <cell r="DH272" t="str">
            <v/>
          </cell>
          <cell r="DJ272">
            <v>0</v>
          </cell>
          <cell r="DK272">
            <v>0</v>
          </cell>
          <cell r="DL272">
            <v>0</v>
          </cell>
          <cell r="DM272">
            <v>0</v>
          </cell>
          <cell r="DN272">
            <v>0</v>
          </cell>
          <cell r="DO272">
            <v>0</v>
          </cell>
          <cell r="DP272">
            <v>0</v>
          </cell>
          <cell r="DQ272">
            <v>0</v>
          </cell>
          <cell r="DR272" t="str">
            <v/>
          </cell>
          <cell r="DT272">
            <v>0</v>
          </cell>
          <cell r="DU272">
            <v>0</v>
          </cell>
          <cell r="DV272">
            <v>0</v>
          </cell>
          <cell r="DW272">
            <v>0</v>
          </cell>
          <cell r="DX272">
            <v>0</v>
          </cell>
          <cell r="DY272">
            <v>0</v>
          </cell>
          <cell r="DZ272">
            <v>0</v>
          </cell>
          <cell r="EA272">
            <v>0</v>
          </cell>
          <cell r="EB272" t="str">
            <v/>
          </cell>
          <cell r="ED272">
            <v>0</v>
          </cell>
          <cell r="EE272">
            <v>0</v>
          </cell>
          <cell r="EF272">
            <v>0</v>
          </cell>
          <cell r="EG272">
            <v>0</v>
          </cell>
          <cell r="EH272">
            <v>0</v>
          </cell>
          <cell r="EI272">
            <v>0</v>
          </cell>
          <cell r="EJ272">
            <v>0</v>
          </cell>
          <cell r="EK272">
            <v>0</v>
          </cell>
          <cell r="EL272" t="str">
            <v/>
          </cell>
          <cell r="EN272">
            <v>0</v>
          </cell>
          <cell r="EO272">
            <v>0</v>
          </cell>
          <cell r="EP272">
            <v>0</v>
          </cell>
          <cell r="EQ272">
            <v>0</v>
          </cell>
          <cell r="ER272">
            <v>0</v>
          </cell>
          <cell r="ES272">
            <v>0</v>
          </cell>
          <cell r="ET272">
            <v>0</v>
          </cell>
          <cell r="EU272">
            <v>0</v>
          </cell>
          <cell r="EV272" t="str">
            <v/>
          </cell>
          <cell r="EX272">
            <v>0</v>
          </cell>
          <cell r="EY272">
            <v>0</v>
          </cell>
          <cell r="EZ272">
            <v>0</v>
          </cell>
          <cell r="FA272">
            <v>0</v>
          </cell>
          <cell r="FB272">
            <v>0</v>
          </cell>
          <cell r="FC272">
            <v>0</v>
          </cell>
          <cell r="FD272">
            <v>0</v>
          </cell>
          <cell r="FE272">
            <v>0</v>
          </cell>
          <cell r="FF272" t="str">
            <v/>
          </cell>
          <cell r="FH272">
            <v>0</v>
          </cell>
          <cell r="FI272">
            <v>0</v>
          </cell>
          <cell r="FJ272">
            <v>0</v>
          </cell>
          <cell r="FK272">
            <v>0</v>
          </cell>
          <cell r="FL272">
            <v>0</v>
          </cell>
          <cell r="FM272">
            <v>0</v>
          </cell>
          <cell r="FN272">
            <v>0</v>
          </cell>
          <cell r="FO272">
            <v>0</v>
          </cell>
          <cell r="FR272">
            <v>0</v>
          </cell>
          <cell r="FS272">
            <v>0</v>
          </cell>
          <cell r="FT272">
            <v>0</v>
          </cell>
          <cell r="FU272">
            <v>0</v>
          </cell>
          <cell r="FV272">
            <v>0</v>
          </cell>
          <cell r="FW272">
            <v>0</v>
          </cell>
          <cell r="FX272">
            <v>0</v>
          </cell>
          <cell r="FY272">
            <v>0</v>
          </cell>
          <cell r="GB272">
            <v>0</v>
          </cell>
          <cell r="GC272">
            <v>0</v>
          </cell>
          <cell r="GD272">
            <v>0</v>
          </cell>
          <cell r="GE272">
            <v>0</v>
          </cell>
          <cell r="GF272">
            <v>0</v>
          </cell>
          <cell r="GG272">
            <v>0</v>
          </cell>
          <cell r="GH272">
            <v>0</v>
          </cell>
          <cell r="GI272">
            <v>0</v>
          </cell>
          <cell r="GL272">
            <v>0</v>
          </cell>
          <cell r="GM272">
            <v>0</v>
          </cell>
          <cell r="GN272">
            <v>0</v>
          </cell>
          <cell r="GO272">
            <v>0</v>
          </cell>
          <cell r="GP272">
            <v>0</v>
          </cell>
          <cell r="GQ272">
            <v>0</v>
          </cell>
          <cell r="GR272">
            <v>0</v>
          </cell>
          <cell r="GS272">
            <v>0</v>
          </cell>
          <cell r="GU272" t="str">
            <v xml:space="preserve">Pancake De Thon </v>
          </cell>
        </row>
        <row r="273">
          <cell r="E273" t="str">
            <v>Pancake Protéiné Version 2</v>
          </cell>
          <cell r="F273" t="str">
            <v>Mélangez tous les ingrédients dans un saladier.
Faites cuire la préparation sous forme de pancake.</v>
          </cell>
          <cell r="H273">
            <v>314.09999999999997</v>
          </cell>
          <cell r="I273">
            <v>25.4</v>
          </cell>
          <cell r="J273">
            <v>13.205000000000002</v>
          </cell>
          <cell r="K273">
            <v>21.31</v>
          </cell>
          <cell r="L273" t="str">
            <v xml:space="preserve">Flocons D’Avoine </v>
          </cell>
          <cell r="M273">
            <v>30</v>
          </cell>
          <cell r="N273">
            <v>111.6</v>
          </cell>
          <cell r="O273">
            <v>4.05</v>
          </cell>
          <cell r="P273">
            <v>2.25</v>
          </cell>
          <cell r="Q273">
            <v>17.25</v>
          </cell>
          <cell r="R273">
            <v>372</v>
          </cell>
          <cell r="S273">
            <v>13.5</v>
          </cell>
          <cell r="T273">
            <v>7.5</v>
          </cell>
          <cell r="U273">
            <v>57.5</v>
          </cell>
          <cell r="V273" t="str">
            <v>Œuf</v>
          </cell>
          <cell r="W273">
            <v>50</v>
          </cell>
          <cell r="X273">
            <v>71</v>
          </cell>
          <cell r="Y273">
            <v>5.95</v>
          </cell>
          <cell r="Z273">
            <v>5.15</v>
          </cell>
          <cell r="AA273">
            <v>0.15</v>
          </cell>
          <cell r="AB273">
            <v>142</v>
          </cell>
          <cell r="AC273">
            <v>11.9</v>
          </cell>
          <cell r="AD273">
            <v>10.3</v>
          </cell>
          <cell r="AE273">
            <v>0.3</v>
          </cell>
          <cell r="AF273" t="str">
            <v>Blanc D'Œuf</v>
          </cell>
          <cell r="AG273">
            <v>60</v>
          </cell>
          <cell r="AH273">
            <v>45.6</v>
          </cell>
          <cell r="AI273">
            <v>9.9</v>
          </cell>
          <cell r="AJ273">
            <v>0.06</v>
          </cell>
          <cell r="AK273">
            <v>0.96</v>
          </cell>
          <cell r="AL273">
            <v>76</v>
          </cell>
          <cell r="AM273">
            <v>16.5</v>
          </cell>
          <cell r="AN273">
            <v>0.1</v>
          </cell>
          <cell r="AO273">
            <v>1.6</v>
          </cell>
          <cell r="AP273" t="str">
            <v>Philadelphia Balance</v>
          </cell>
          <cell r="AQ273">
            <v>50</v>
          </cell>
          <cell r="AR273">
            <v>45.45</v>
          </cell>
          <cell r="AS273">
            <v>5.5</v>
          </cell>
          <cell r="AT273">
            <v>1.25</v>
          </cell>
          <cell r="AU273">
            <v>2.95</v>
          </cell>
          <cell r="AV273">
            <v>90.9</v>
          </cell>
          <cell r="AW273">
            <v>11</v>
          </cell>
          <cell r="AX273">
            <v>2.5</v>
          </cell>
          <cell r="AY273">
            <v>5.9</v>
          </cell>
          <cell r="AZ273" t="str">
            <v>Huile D'Olive</v>
          </cell>
          <cell r="BA273">
            <v>5</v>
          </cell>
          <cell r="BB273">
            <v>40.450000000000003</v>
          </cell>
          <cell r="BC273">
            <v>0</v>
          </cell>
          <cell r="BD273">
            <v>4.4950000000000001</v>
          </cell>
          <cell r="BE273">
            <v>0</v>
          </cell>
          <cell r="BF273">
            <v>809</v>
          </cell>
          <cell r="BG273">
            <v>0</v>
          </cell>
          <cell r="BH273">
            <v>89.9</v>
          </cell>
          <cell r="BI273">
            <v>0</v>
          </cell>
          <cell r="BJ273" t="str">
            <v/>
          </cell>
          <cell r="BL273">
            <v>0</v>
          </cell>
          <cell r="BM273">
            <v>0</v>
          </cell>
          <cell r="BN273">
            <v>0</v>
          </cell>
          <cell r="BO273">
            <v>0</v>
          </cell>
          <cell r="BP273">
            <v>0</v>
          </cell>
          <cell r="BQ273">
            <v>0</v>
          </cell>
          <cell r="BR273">
            <v>0</v>
          </cell>
          <cell r="BS273">
            <v>0</v>
          </cell>
          <cell r="BT273" t="str">
            <v/>
          </cell>
          <cell r="BV273">
            <v>0</v>
          </cell>
          <cell r="BW273">
            <v>0</v>
          </cell>
          <cell r="BX273">
            <v>0</v>
          </cell>
          <cell r="BY273">
            <v>0</v>
          </cell>
          <cell r="BZ273">
            <v>0</v>
          </cell>
          <cell r="CA273">
            <v>0</v>
          </cell>
          <cell r="CB273">
            <v>0</v>
          </cell>
          <cell r="CC273">
            <v>0</v>
          </cell>
          <cell r="CD273" t="str">
            <v/>
          </cell>
          <cell r="CF273">
            <v>0</v>
          </cell>
          <cell r="CG273">
            <v>0</v>
          </cell>
          <cell r="CH273">
            <v>0</v>
          </cell>
          <cell r="CI273">
            <v>0</v>
          </cell>
          <cell r="CJ273">
            <v>0</v>
          </cell>
          <cell r="CK273">
            <v>0</v>
          </cell>
          <cell r="CL273">
            <v>0</v>
          </cell>
          <cell r="CM273">
            <v>0</v>
          </cell>
          <cell r="CN273" t="str">
            <v/>
          </cell>
          <cell r="CP273">
            <v>0</v>
          </cell>
          <cell r="CQ273">
            <v>0</v>
          </cell>
          <cell r="CR273">
            <v>0</v>
          </cell>
          <cell r="CS273">
            <v>0</v>
          </cell>
          <cell r="CT273">
            <v>0</v>
          </cell>
          <cell r="CU273">
            <v>0</v>
          </cell>
          <cell r="CV273">
            <v>0</v>
          </cell>
          <cell r="CW273">
            <v>0</v>
          </cell>
          <cell r="CX273" t="str">
            <v/>
          </cell>
          <cell r="CZ273">
            <v>0</v>
          </cell>
          <cell r="DA273">
            <v>0</v>
          </cell>
          <cell r="DB273">
            <v>0</v>
          </cell>
          <cell r="DC273">
            <v>0</v>
          </cell>
          <cell r="DD273">
            <v>0</v>
          </cell>
          <cell r="DE273">
            <v>0</v>
          </cell>
          <cell r="DF273">
            <v>0</v>
          </cell>
          <cell r="DG273">
            <v>0</v>
          </cell>
          <cell r="DH273" t="str">
            <v/>
          </cell>
          <cell r="DJ273">
            <v>0</v>
          </cell>
          <cell r="DK273">
            <v>0</v>
          </cell>
          <cell r="DL273">
            <v>0</v>
          </cell>
          <cell r="DM273">
            <v>0</v>
          </cell>
          <cell r="DN273">
            <v>0</v>
          </cell>
          <cell r="DO273">
            <v>0</v>
          </cell>
          <cell r="DP273">
            <v>0</v>
          </cell>
          <cell r="DQ273">
            <v>0</v>
          </cell>
          <cell r="DR273" t="str">
            <v/>
          </cell>
          <cell r="DT273">
            <v>0</v>
          </cell>
          <cell r="DU273">
            <v>0</v>
          </cell>
          <cell r="DV273">
            <v>0</v>
          </cell>
          <cell r="DW273">
            <v>0</v>
          </cell>
          <cell r="DX273">
            <v>0</v>
          </cell>
          <cell r="DY273">
            <v>0</v>
          </cell>
          <cell r="DZ273">
            <v>0</v>
          </cell>
          <cell r="EA273">
            <v>0</v>
          </cell>
          <cell r="EB273" t="str">
            <v/>
          </cell>
          <cell r="ED273">
            <v>0</v>
          </cell>
          <cell r="EE273">
            <v>0</v>
          </cell>
          <cell r="EF273">
            <v>0</v>
          </cell>
          <cell r="EG273">
            <v>0</v>
          </cell>
          <cell r="EH273">
            <v>0</v>
          </cell>
          <cell r="EI273">
            <v>0</v>
          </cell>
          <cell r="EJ273">
            <v>0</v>
          </cell>
          <cell r="EK273">
            <v>0</v>
          </cell>
          <cell r="EL273" t="str">
            <v/>
          </cell>
          <cell r="EN273">
            <v>0</v>
          </cell>
          <cell r="EO273">
            <v>0</v>
          </cell>
          <cell r="EP273">
            <v>0</v>
          </cell>
          <cell r="EQ273">
            <v>0</v>
          </cell>
          <cell r="ER273">
            <v>0</v>
          </cell>
          <cell r="ES273">
            <v>0</v>
          </cell>
          <cell r="ET273">
            <v>0</v>
          </cell>
          <cell r="EU273">
            <v>0</v>
          </cell>
          <cell r="EV273" t="str">
            <v/>
          </cell>
          <cell r="EX273">
            <v>0</v>
          </cell>
          <cell r="EY273">
            <v>0</v>
          </cell>
          <cell r="EZ273">
            <v>0</v>
          </cell>
          <cell r="FA273">
            <v>0</v>
          </cell>
          <cell r="FB273">
            <v>0</v>
          </cell>
          <cell r="FC273">
            <v>0</v>
          </cell>
          <cell r="FD273">
            <v>0</v>
          </cell>
          <cell r="FE273">
            <v>0</v>
          </cell>
          <cell r="FF273" t="str">
            <v/>
          </cell>
          <cell r="FH273">
            <v>0</v>
          </cell>
          <cell r="FI273">
            <v>0</v>
          </cell>
          <cell r="FJ273">
            <v>0</v>
          </cell>
          <cell r="FK273">
            <v>0</v>
          </cell>
          <cell r="FL273">
            <v>0</v>
          </cell>
          <cell r="FM273">
            <v>0</v>
          </cell>
          <cell r="FN273">
            <v>0</v>
          </cell>
          <cell r="FO273">
            <v>0</v>
          </cell>
          <cell r="FR273">
            <v>0</v>
          </cell>
          <cell r="FS273">
            <v>0</v>
          </cell>
          <cell r="FT273">
            <v>0</v>
          </cell>
          <cell r="FU273">
            <v>0</v>
          </cell>
          <cell r="FV273">
            <v>0</v>
          </cell>
          <cell r="FW273">
            <v>0</v>
          </cell>
          <cell r="FX273">
            <v>0</v>
          </cell>
          <cell r="FY273">
            <v>0</v>
          </cell>
          <cell r="GB273">
            <v>0</v>
          </cell>
          <cell r="GC273">
            <v>0</v>
          </cell>
          <cell r="GD273">
            <v>0</v>
          </cell>
          <cell r="GE273">
            <v>0</v>
          </cell>
          <cell r="GF273">
            <v>0</v>
          </cell>
          <cell r="GG273">
            <v>0</v>
          </cell>
          <cell r="GH273">
            <v>0</v>
          </cell>
          <cell r="GI273">
            <v>0</v>
          </cell>
          <cell r="GL273">
            <v>0</v>
          </cell>
          <cell r="GM273">
            <v>0</v>
          </cell>
          <cell r="GN273">
            <v>0</v>
          </cell>
          <cell r="GO273">
            <v>0</v>
          </cell>
          <cell r="GP273">
            <v>0</v>
          </cell>
          <cell r="GQ273">
            <v>0</v>
          </cell>
          <cell r="GR273">
            <v>0</v>
          </cell>
          <cell r="GS273">
            <v>0</v>
          </cell>
          <cell r="GU273" t="str">
            <v>Pancake Protéiné Version 2</v>
          </cell>
        </row>
        <row r="274">
          <cell r="E274" t="str">
            <v>Pancakes</v>
          </cell>
          <cell r="F274" t="str">
            <v>Mixez tous les ingrédients sauf le chocolat.
Ajoutez le chocolat en petits morceaux.
Ajoutez 2 c.à.s de la pâte dans la poêle chaude et étalez avec la cuillère.
Retournez quand vous voyez des petits trous se former.
Continuez avec les autres.</v>
          </cell>
          <cell r="H274">
            <v>284.7</v>
          </cell>
          <cell r="I274">
            <v>10.190000000000001</v>
          </cell>
          <cell r="J274">
            <v>11.84</v>
          </cell>
          <cell r="K274">
            <v>32.58</v>
          </cell>
          <cell r="L274" t="str">
            <v>banane</v>
          </cell>
          <cell r="M274">
            <v>100</v>
          </cell>
          <cell r="N274">
            <v>95</v>
          </cell>
          <cell r="O274">
            <v>1.1000000000000001</v>
          </cell>
          <cell r="P274">
            <v>0.3</v>
          </cell>
          <cell r="Q274">
            <v>21</v>
          </cell>
          <cell r="R274">
            <v>95</v>
          </cell>
          <cell r="S274">
            <v>1.1000000000000001</v>
          </cell>
          <cell r="T274">
            <v>0.3</v>
          </cell>
          <cell r="U274">
            <v>21</v>
          </cell>
          <cell r="V274" t="str">
            <v>ﬂocons d’avoine</v>
          </cell>
          <cell r="W274">
            <v>40</v>
          </cell>
          <cell r="X274">
            <v>0</v>
          </cell>
          <cell r="Y274">
            <v>0</v>
          </cell>
          <cell r="Z274">
            <v>0</v>
          </cell>
          <cell r="AA274">
            <v>0</v>
          </cell>
          <cell r="AB274">
            <v>0</v>
          </cell>
          <cell r="AC274">
            <v>0</v>
          </cell>
          <cell r="AD274">
            <v>0</v>
          </cell>
          <cell r="AE274">
            <v>0</v>
          </cell>
          <cell r="AF274" t="str">
            <v>œuf</v>
          </cell>
          <cell r="AG274">
            <v>50</v>
          </cell>
          <cell r="AH274">
            <v>71</v>
          </cell>
          <cell r="AI274">
            <v>5.95</v>
          </cell>
          <cell r="AJ274">
            <v>5.15</v>
          </cell>
          <cell r="AK274">
            <v>0.15</v>
          </cell>
          <cell r="AL274">
            <v>142</v>
          </cell>
          <cell r="AM274">
            <v>11.9</v>
          </cell>
          <cell r="AN274">
            <v>10.3</v>
          </cell>
          <cell r="AO274">
            <v>0.3</v>
          </cell>
          <cell r="AP274" t="str">
            <v>Lait Protéiné</v>
          </cell>
          <cell r="AQ274">
            <v>30</v>
          </cell>
          <cell r="AR274">
            <v>11.7</v>
          </cell>
          <cell r="AS274">
            <v>2.1</v>
          </cell>
          <cell r="AT274">
            <v>0.03</v>
          </cell>
          <cell r="AU274">
            <v>0.75</v>
          </cell>
          <cell r="AV274">
            <v>39</v>
          </cell>
          <cell r="AW274">
            <v>7</v>
          </cell>
          <cell r="AX274">
            <v>0.1</v>
          </cell>
          <cell r="AY274">
            <v>2.5</v>
          </cell>
          <cell r="AZ274" t="str">
            <v>Levure chimique</v>
          </cell>
          <cell r="BA274">
            <v>5</v>
          </cell>
          <cell r="BB274">
            <v>0</v>
          </cell>
          <cell r="BC274">
            <v>0</v>
          </cell>
          <cell r="BD274">
            <v>0</v>
          </cell>
          <cell r="BE274">
            <v>0</v>
          </cell>
          <cell r="BF274">
            <v>0</v>
          </cell>
          <cell r="BG274">
            <v>0</v>
          </cell>
          <cell r="BH274">
            <v>0</v>
          </cell>
          <cell r="BI274">
            <v>0</v>
          </cell>
          <cell r="BJ274" t="str">
            <v>chocolat noir</v>
          </cell>
          <cell r="BK274">
            <v>20</v>
          </cell>
          <cell r="BL274">
            <v>107</v>
          </cell>
          <cell r="BM274">
            <v>1.04</v>
          </cell>
          <cell r="BN274">
            <v>6.36</v>
          </cell>
          <cell r="BO274">
            <v>10.68</v>
          </cell>
          <cell r="BP274">
            <v>535</v>
          </cell>
          <cell r="BQ274">
            <v>5.2</v>
          </cell>
          <cell r="BR274">
            <v>31.8</v>
          </cell>
          <cell r="BS274">
            <v>53.4</v>
          </cell>
          <cell r="BV274">
            <v>0</v>
          </cell>
          <cell r="BW274">
            <v>0</v>
          </cell>
          <cell r="BX274">
            <v>0</v>
          </cell>
          <cell r="BY274">
            <v>0</v>
          </cell>
          <cell r="BZ274">
            <v>0</v>
          </cell>
          <cell r="CA274">
            <v>0</v>
          </cell>
          <cell r="CB274">
            <v>0</v>
          </cell>
          <cell r="CC274">
            <v>0</v>
          </cell>
          <cell r="CF274">
            <v>0</v>
          </cell>
          <cell r="CG274">
            <v>0</v>
          </cell>
          <cell r="CH274">
            <v>0</v>
          </cell>
          <cell r="CI274">
            <v>0</v>
          </cell>
          <cell r="CJ274">
            <v>0</v>
          </cell>
          <cell r="CK274">
            <v>0</v>
          </cell>
          <cell r="CL274">
            <v>0</v>
          </cell>
          <cell r="CM274">
            <v>0</v>
          </cell>
          <cell r="CP274">
            <v>0</v>
          </cell>
          <cell r="CQ274">
            <v>0</v>
          </cell>
          <cell r="CR274">
            <v>0</v>
          </cell>
          <cell r="CS274">
            <v>0</v>
          </cell>
          <cell r="CT274">
            <v>0</v>
          </cell>
          <cell r="CU274">
            <v>0</v>
          </cell>
          <cell r="CV274">
            <v>0</v>
          </cell>
          <cell r="CW274">
            <v>0</v>
          </cell>
          <cell r="CZ274">
            <v>0</v>
          </cell>
          <cell r="DA274">
            <v>0</v>
          </cell>
          <cell r="DB274">
            <v>0</v>
          </cell>
          <cell r="DC274">
            <v>0</v>
          </cell>
          <cell r="DD274">
            <v>0</v>
          </cell>
          <cell r="DE274">
            <v>0</v>
          </cell>
          <cell r="DF274">
            <v>0</v>
          </cell>
          <cell r="DG274">
            <v>0</v>
          </cell>
          <cell r="DJ274">
            <v>0</v>
          </cell>
          <cell r="DK274">
            <v>0</v>
          </cell>
          <cell r="DL274">
            <v>0</v>
          </cell>
          <cell r="DM274">
            <v>0</v>
          </cell>
          <cell r="DN274">
            <v>0</v>
          </cell>
          <cell r="DO274">
            <v>0</v>
          </cell>
          <cell r="DP274">
            <v>0</v>
          </cell>
          <cell r="DQ274">
            <v>0</v>
          </cell>
          <cell r="DT274">
            <v>0</v>
          </cell>
          <cell r="DU274">
            <v>0</v>
          </cell>
          <cell r="DV274">
            <v>0</v>
          </cell>
          <cell r="DW274">
            <v>0</v>
          </cell>
          <cell r="DX274">
            <v>0</v>
          </cell>
          <cell r="DY274">
            <v>0</v>
          </cell>
          <cell r="DZ274">
            <v>0</v>
          </cell>
          <cell r="EA274">
            <v>0</v>
          </cell>
          <cell r="ED274">
            <v>0</v>
          </cell>
          <cell r="EE274">
            <v>0</v>
          </cell>
          <cell r="EF274">
            <v>0</v>
          </cell>
          <cell r="EG274">
            <v>0</v>
          </cell>
          <cell r="EH274">
            <v>0</v>
          </cell>
          <cell r="EI274">
            <v>0</v>
          </cell>
          <cell r="EJ274">
            <v>0</v>
          </cell>
          <cell r="EK274">
            <v>0</v>
          </cell>
          <cell r="EN274">
            <v>0</v>
          </cell>
          <cell r="EO274">
            <v>0</v>
          </cell>
          <cell r="EP274">
            <v>0</v>
          </cell>
          <cell r="EQ274">
            <v>0</v>
          </cell>
          <cell r="ER274">
            <v>0</v>
          </cell>
          <cell r="ES274">
            <v>0</v>
          </cell>
          <cell r="ET274">
            <v>0</v>
          </cell>
          <cell r="EU274">
            <v>0</v>
          </cell>
          <cell r="EX274">
            <v>0</v>
          </cell>
          <cell r="EY274">
            <v>0</v>
          </cell>
          <cell r="EZ274">
            <v>0</v>
          </cell>
          <cell r="FA274">
            <v>0</v>
          </cell>
          <cell r="FB274">
            <v>0</v>
          </cell>
          <cell r="FC274">
            <v>0</v>
          </cell>
          <cell r="FD274">
            <v>0</v>
          </cell>
          <cell r="FE274">
            <v>0</v>
          </cell>
          <cell r="FH274">
            <v>0</v>
          </cell>
          <cell r="FI274">
            <v>0</v>
          </cell>
          <cell r="FJ274">
            <v>0</v>
          </cell>
          <cell r="FK274">
            <v>0</v>
          </cell>
          <cell r="FL274">
            <v>0</v>
          </cell>
          <cell r="FM274">
            <v>0</v>
          </cell>
          <cell r="FN274">
            <v>0</v>
          </cell>
          <cell r="FO274">
            <v>0</v>
          </cell>
          <cell r="FR274">
            <v>0</v>
          </cell>
          <cell r="FS274">
            <v>0</v>
          </cell>
          <cell r="FT274">
            <v>0</v>
          </cell>
          <cell r="FU274">
            <v>0</v>
          </cell>
          <cell r="FV274">
            <v>0</v>
          </cell>
          <cell r="FW274">
            <v>0</v>
          </cell>
          <cell r="FX274">
            <v>0</v>
          </cell>
          <cell r="FY274">
            <v>0</v>
          </cell>
          <cell r="GB274">
            <v>0</v>
          </cell>
          <cell r="GC274">
            <v>0</v>
          </cell>
          <cell r="GD274">
            <v>0</v>
          </cell>
          <cell r="GE274">
            <v>0</v>
          </cell>
          <cell r="GF274">
            <v>0</v>
          </cell>
          <cell r="GG274">
            <v>0</v>
          </cell>
          <cell r="GH274">
            <v>0</v>
          </cell>
          <cell r="GI274">
            <v>0</v>
          </cell>
          <cell r="GL274">
            <v>0</v>
          </cell>
          <cell r="GM274">
            <v>0</v>
          </cell>
          <cell r="GN274">
            <v>0</v>
          </cell>
          <cell r="GO274">
            <v>0</v>
          </cell>
          <cell r="GP274">
            <v>0</v>
          </cell>
          <cell r="GQ274">
            <v>0</v>
          </cell>
          <cell r="GR274">
            <v>0</v>
          </cell>
          <cell r="GS274">
            <v>0</v>
          </cell>
          <cell r="GU274" t="str">
            <v>Pancakes</v>
          </cell>
        </row>
        <row r="275">
          <cell r="E275" t="str">
            <v>Pancakes Healthy</v>
          </cell>
          <cell r="F275" t="str">
            <v>Bien faire chauffer un peu d'huile dans une poêle antiadhésive. 
Découper et écraser la demi-banane.
Mélanger tous les ingrédients (flocons d'avoine possible à la place du son) en réduisant bien la banane . 
Faire dorer à feux doux environ 1min par face (astuces : c'est bon quand ça bulle au dessus). 
Servir avec en plus 1 bonne CàS de fromage blanc (environ 30g), 25g de fruits rouges et un filet de sirop d'érable</v>
          </cell>
          <cell r="H275">
            <v>537.19000000000005</v>
          </cell>
          <cell r="I275">
            <v>34.604999999999997</v>
          </cell>
          <cell r="J275">
            <v>17.454999999999995</v>
          </cell>
          <cell r="K275">
            <v>55.620000000000005</v>
          </cell>
          <cell r="L275" t="str">
            <v>Son D'Avoine</v>
          </cell>
          <cell r="M275">
            <v>30</v>
          </cell>
          <cell r="N275">
            <v>109.8</v>
          </cell>
          <cell r="O275">
            <v>5.19</v>
          </cell>
          <cell r="P275">
            <v>2.1</v>
          </cell>
          <cell r="Q275">
            <v>15.24</v>
          </cell>
          <cell r="R275">
            <v>366</v>
          </cell>
          <cell r="S275">
            <v>17.3</v>
          </cell>
          <cell r="T275">
            <v>7</v>
          </cell>
          <cell r="U275">
            <v>50.8</v>
          </cell>
          <cell r="V275" t="str">
            <v>Œuf</v>
          </cell>
          <cell r="W275">
            <v>50</v>
          </cell>
          <cell r="X275">
            <v>71</v>
          </cell>
          <cell r="Y275">
            <v>5.95</v>
          </cell>
          <cell r="Z275">
            <v>5.15</v>
          </cell>
          <cell r="AA275">
            <v>0.15</v>
          </cell>
          <cell r="AB275">
            <v>142</v>
          </cell>
          <cell r="AC275">
            <v>11.9</v>
          </cell>
          <cell r="AD275">
            <v>10.3</v>
          </cell>
          <cell r="AE275">
            <v>0.3</v>
          </cell>
          <cell r="AF275" t="str">
            <v>Blanc D'Œuf</v>
          </cell>
          <cell r="AG275">
            <v>30</v>
          </cell>
          <cell r="AH275">
            <v>22.8</v>
          </cell>
          <cell r="AI275">
            <v>4.95</v>
          </cell>
          <cell r="AJ275">
            <v>0.03</v>
          </cell>
          <cell r="AK275">
            <v>0.48</v>
          </cell>
          <cell r="AL275">
            <v>76</v>
          </cell>
          <cell r="AM275">
            <v>16.5</v>
          </cell>
          <cell r="AN275">
            <v>0.1</v>
          </cell>
          <cell r="AO275">
            <v>1.6</v>
          </cell>
          <cell r="AP275" t="str">
            <v>Lait Protéiné</v>
          </cell>
          <cell r="AQ275">
            <v>20</v>
          </cell>
          <cell r="AR275">
            <v>7.8</v>
          </cell>
          <cell r="AS275">
            <v>1.4</v>
          </cell>
          <cell r="AT275">
            <v>0.02</v>
          </cell>
          <cell r="AU275">
            <v>0.5</v>
          </cell>
          <cell r="AV275">
            <v>39</v>
          </cell>
          <cell r="AW275">
            <v>7</v>
          </cell>
          <cell r="AX275">
            <v>0.1</v>
          </cell>
          <cell r="AY275">
            <v>2.5</v>
          </cell>
          <cell r="AZ275" t="str">
            <v>Farine Complète</v>
          </cell>
          <cell r="BA275">
            <v>20</v>
          </cell>
          <cell r="BB275">
            <v>70.2</v>
          </cell>
          <cell r="BC275">
            <v>2.8</v>
          </cell>
          <cell r="BD275">
            <v>0.6</v>
          </cell>
          <cell r="BE275">
            <v>13</v>
          </cell>
          <cell r="BF275">
            <v>351</v>
          </cell>
          <cell r="BG275">
            <v>14</v>
          </cell>
          <cell r="BH275">
            <v>3</v>
          </cell>
          <cell r="BI275">
            <v>65</v>
          </cell>
          <cell r="BJ275" t="str">
            <v>Noix De Coco</v>
          </cell>
          <cell r="BK275">
            <v>10</v>
          </cell>
          <cell r="BL275">
            <v>49.7</v>
          </cell>
          <cell r="BM275">
            <v>0.89</v>
          </cell>
          <cell r="BN275">
            <v>4.2</v>
          </cell>
          <cell r="BO275">
            <v>1.6</v>
          </cell>
          <cell r="BP275">
            <v>497</v>
          </cell>
          <cell r="BQ275">
            <v>8.9</v>
          </cell>
          <cell r="BR275">
            <v>42</v>
          </cell>
          <cell r="BS275">
            <v>16</v>
          </cell>
          <cell r="BT275" t="str">
            <v>Slimline Blanc Battu Nature</v>
          </cell>
          <cell r="BU275">
            <v>100</v>
          </cell>
          <cell r="BV275">
            <v>51.8</v>
          </cell>
          <cell r="BW275">
            <v>8</v>
          </cell>
          <cell r="BX275">
            <v>0.2</v>
          </cell>
          <cell r="BY275">
            <v>4.5</v>
          </cell>
          <cell r="BZ275">
            <v>51.8</v>
          </cell>
          <cell r="CA275">
            <v>8</v>
          </cell>
          <cell r="CB275">
            <v>0.2</v>
          </cell>
          <cell r="CC275">
            <v>4.5</v>
          </cell>
          <cell r="CD275" t="str">
            <v>Huile D'Olive</v>
          </cell>
          <cell r="CE275">
            <v>5</v>
          </cell>
          <cell r="CF275">
            <v>40.450000000000003</v>
          </cell>
          <cell r="CG275">
            <v>0</v>
          </cell>
          <cell r="CH275">
            <v>4.4950000000000001</v>
          </cell>
          <cell r="CI275">
            <v>0</v>
          </cell>
          <cell r="CJ275">
            <v>809</v>
          </cell>
          <cell r="CK275">
            <v>0</v>
          </cell>
          <cell r="CL275">
            <v>89.9</v>
          </cell>
          <cell r="CM275">
            <v>0</v>
          </cell>
          <cell r="CN275" t="str">
            <v>Framboise</v>
          </cell>
          <cell r="CO275">
            <v>25</v>
          </cell>
          <cell r="CP275">
            <v>13</v>
          </cell>
          <cell r="CQ275">
            <v>0.3</v>
          </cell>
          <cell r="CR275">
            <v>0.15</v>
          </cell>
          <cell r="CS275">
            <v>1.75</v>
          </cell>
          <cell r="CT275">
            <v>52</v>
          </cell>
          <cell r="CU275">
            <v>1.2</v>
          </cell>
          <cell r="CV275">
            <v>0.6</v>
          </cell>
          <cell r="CW275">
            <v>7</v>
          </cell>
          <cell r="CX275" t="str">
            <v>Sirop D'Érable</v>
          </cell>
          <cell r="CY275">
            <v>5</v>
          </cell>
          <cell r="CZ275">
            <v>17.8</v>
          </cell>
          <cell r="DA275">
            <v>0</v>
          </cell>
          <cell r="DB275">
            <v>0</v>
          </cell>
          <cell r="DC275">
            <v>4.45</v>
          </cell>
          <cell r="DD275">
            <v>356</v>
          </cell>
          <cell r="DE275">
            <v>0</v>
          </cell>
          <cell r="DF275">
            <v>0</v>
          </cell>
          <cell r="DG275">
            <v>89</v>
          </cell>
          <cell r="DH275" t="str">
            <v>Slimline Blanc Battu Nature</v>
          </cell>
          <cell r="DI275">
            <v>30</v>
          </cell>
          <cell r="DJ275">
            <v>15.54</v>
          </cell>
          <cell r="DK275">
            <v>2.4</v>
          </cell>
          <cell r="DL275">
            <v>0.06</v>
          </cell>
          <cell r="DM275">
            <v>1.35</v>
          </cell>
          <cell r="DN275">
            <v>51.8</v>
          </cell>
          <cell r="DO275">
            <v>8</v>
          </cell>
          <cell r="DP275">
            <v>0.2</v>
          </cell>
          <cell r="DQ275">
            <v>4.5</v>
          </cell>
          <cell r="DR275" t="str">
            <v>Canelle</v>
          </cell>
          <cell r="DS275">
            <v>5</v>
          </cell>
          <cell r="DT275">
            <v>0</v>
          </cell>
          <cell r="DU275">
            <v>0</v>
          </cell>
          <cell r="DV275">
            <v>0</v>
          </cell>
          <cell r="DW275">
            <v>0</v>
          </cell>
          <cell r="DX275">
            <v>0</v>
          </cell>
          <cell r="DY275">
            <v>0</v>
          </cell>
          <cell r="DZ275">
            <v>0</v>
          </cell>
          <cell r="EA275">
            <v>0</v>
          </cell>
          <cell r="EB275" t="str">
            <v>Banane</v>
          </cell>
          <cell r="EC275">
            <v>50</v>
          </cell>
          <cell r="ED275">
            <v>47.5</v>
          </cell>
          <cell r="EE275">
            <v>0.55000000000000004</v>
          </cell>
          <cell r="EF275">
            <v>0.15</v>
          </cell>
          <cell r="EG275">
            <v>10.5</v>
          </cell>
          <cell r="EH275">
            <v>95</v>
          </cell>
          <cell r="EI275">
            <v>1.1000000000000001</v>
          </cell>
          <cell r="EJ275">
            <v>0.3</v>
          </cell>
          <cell r="EK275">
            <v>21</v>
          </cell>
          <cell r="EL275" t="str">
            <v>Sel</v>
          </cell>
          <cell r="EN275">
            <v>0</v>
          </cell>
          <cell r="EO275">
            <v>0</v>
          </cell>
          <cell r="EP275">
            <v>0</v>
          </cell>
          <cell r="EQ275">
            <v>0</v>
          </cell>
          <cell r="ER275">
            <v>0</v>
          </cell>
          <cell r="ES275">
            <v>0</v>
          </cell>
          <cell r="ET275">
            <v>0</v>
          </cell>
          <cell r="EU275">
            <v>0</v>
          </cell>
          <cell r="EV275" t="str">
            <v>Levure</v>
          </cell>
          <cell r="EW275">
            <v>5</v>
          </cell>
          <cell r="EX275">
            <v>19.8</v>
          </cell>
          <cell r="EY275">
            <v>2.1749999999999998</v>
          </cell>
          <cell r="EZ275">
            <v>0.3</v>
          </cell>
          <cell r="FA275">
            <v>2.1</v>
          </cell>
          <cell r="FB275">
            <v>396</v>
          </cell>
          <cell r="FC275">
            <v>43.5</v>
          </cell>
          <cell r="FD275">
            <v>6</v>
          </cell>
          <cell r="FE275">
            <v>42</v>
          </cell>
          <cell r="FF275" t="str">
            <v>3 Gouttes D'Arôme Vanille (En Goutte)</v>
          </cell>
          <cell r="FH275">
            <v>0</v>
          </cell>
          <cell r="FI275">
            <v>0</v>
          </cell>
          <cell r="FJ275">
            <v>0</v>
          </cell>
          <cell r="FK275">
            <v>0</v>
          </cell>
          <cell r="FL275">
            <v>0</v>
          </cell>
          <cell r="FM275">
            <v>0</v>
          </cell>
          <cell r="FN275">
            <v>0</v>
          </cell>
          <cell r="FO275">
            <v>0</v>
          </cell>
          <cell r="FR275">
            <v>0</v>
          </cell>
          <cell r="FS275">
            <v>0</v>
          </cell>
          <cell r="FT275">
            <v>0</v>
          </cell>
          <cell r="FU275">
            <v>0</v>
          </cell>
          <cell r="FV275">
            <v>0</v>
          </cell>
          <cell r="FW275">
            <v>0</v>
          </cell>
          <cell r="FX275">
            <v>0</v>
          </cell>
          <cell r="FY275">
            <v>0</v>
          </cell>
          <cell r="GB275">
            <v>0</v>
          </cell>
          <cell r="GC275">
            <v>0</v>
          </cell>
          <cell r="GD275">
            <v>0</v>
          </cell>
          <cell r="GE275">
            <v>0</v>
          </cell>
          <cell r="GF275">
            <v>0</v>
          </cell>
          <cell r="GG275">
            <v>0</v>
          </cell>
          <cell r="GH275">
            <v>0</v>
          </cell>
          <cell r="GI275">
            <v>0</v>
          </cell>
          <cell r="GL275">
            <v>0</v>
          </cell>
          <cell r="GM275">
            <v>0</v>
          </cell>
          <cell r="GN275">
            <v>0</v>
          </cell>
          <cell r="GO275">
            <v>0</v>
          </cell>
          <cell r="GP275">
            <v>0</v>
          </cell>
          <cell r="GQ275">
            <v>0</v>
          </cell>
          <cell r="GR275">
            <v>0</v>
          </cell>
          <cell r="GS275">
            <v>0</v>
          </cell>
          <cell r="GU275" t="str">
            <v>Pancakes Healthy</v>
          </cell>
        </row>
        <row r="276">
          <cell r="E276" t="str">
            <v>Papillote De Cabillaud</v>
          </cell>
          <cell r="F276" t="str">
            <v>Coupez les courgettes en rondelles ; épluchez l’oignon et hachez-le finement.
Dans une poêle, faire rapidement cuire la sauce tomate, les courgettes, l’oignon et les épices.
Préchauffez le four à 190°.
Découpez une feuille de papier sulfurisé et déposez-y le poisson. Puis ajoutez-y le mélange de légumes.
Fermez les papillotes et cuire le tout une quinzaine de minutes.</v>
          </cell>
          <cell r="H276">
            <v>189.5</v>
          </cell>
          <cell r="I276">
            <v>37.814999999999998</v>
          </cell>
          <cell r="J276">
            <v>1.2249999999999999</v>
          </cell>
          <cell r="K276">
            <v>5.53</v>
          </cell>
          <cell r="L276" t="str">
            <v>Cabillaud</v>
          </cell>
          <cell r="M276">
            <v>150</v>
          </cell>
          <cell r="N276">
            <v>142.5</v>
          </cell>
          <cell r="O276">
            <v>33.9</v>
          </cell>
          <cell r="P276">
            <v>0.75</v>
          </cell>
          <cell r="Q276">
            <v>0</v>
          </cell>
          <cell r="R276">
            <v>95</v>
          </cell>
          <cell r="S276">
            <v>22.6</v>
          </cell>
          <cell r="T276">
            <v>0.5</v>
          </cell>
          <cell r="U276">
            <v>0</v>
          </cell>
          <cell r="V276" t="str">
            <v>Courgette</v>
          </cell>
          <cell r="W276">
            <v>200</v>
          </cell>
          <cell r="X276">
            <v>38</v>
          </cell>
          <cell r="Y276">
            <v>3.6</v>
          </cell>
          <cell r="Z276">
            <v>0.4</v>
          </cell>
          <cell r="AA276">
            <v>4</v>
          </cell>
          <cell r="AB276">
            <v>19</v>
          </cell>
          <cell r="AC276">
            <v>1.8</v>
          </cell>
          <cell r="AD276">
            <v>0.2</v>
          </cell>
          <cell r="AE276">
            <v>2</v>
          </cell>
          <cell r="AF276" t="str">
            <v>Tomate</v>
          </cell>
          <cell r="AG276">
            <v>15</v>
          </cell>
          <cell r="AH276">
            <v>3.15</v>
          </cell>
          <cell r="AI276">
            <v>0.12</v>
          </cell>
          <cell r="AJ276">
            <v>4.4999999999999998E-2</v>
          </cell>
          <cell r="AK276">
            <v>0.48</v>
          </cell>
          <cell r="AL276">
            <v>21</v>
          </cell>
          <cell r="AM276">
            <v>0.8</v>
          </cell>
          <cell r="AN276">
            <v>0.3</v>
          </cell>
          <cell r="AO276">
            <v>3.2</v>
          </cell>
          <cell r="AP276" t="str">
            <v>Oignon</v>
          </cell>
          <cell r="AQ276">
            <v>15</v>
          </cell>
          <cell r="AR276">
            <v>5.85</v>
          </cell>
          <cell r="AS276">
            <v>0.19500000000000001</v>
          </cell>
          <cell r="AT276">
            <v>0.03</v>
          </cell>
          <cell r="AU276">
            <v>1.05</v>
          </cell>
          <cell r="AV276">
            <v>39</v>
          </cell>
          <cell r="AW276">
            <v>1.3</v>
          </cell>
          <cell r="AX276">
            <v>0.2</v>
          </cell>
          <cell r="AY276">
            <v>7</v>
          </cell>
          <cell r="AZ276" t="str">
            <v>Epices  Basilic Oignon Ail Poivre À Volonté</v>
          </cell>
          <cell r="BB276">
            <v>0</v>
          </cell>
          <cell r="BC276">
            <v>0</v>
          </cell>
          <cell r="BD276">
            <v>0</v>
          </cell>
          <cell r="BE276">
            <v>0</v>
          </cell>
          <cell r="BF276">
            <v>0</v>
          </cell>
          <cell r="BG276">
            <v>0</v>
          </cell>
          <cell r="BH276">
            <v>0</v>
          </cell>
          <cell r="BI276">
            <v>0</v>
          </cell>
          <cell r="BJ276" t="str">
            <v/>
          </cell>
          <cell r="BL276">
            <v>0</v>
          </cell>
          <cell r="BM276">
            <v>0</v>
          </cell>
          <cell r="BN276">
            <v>0</v>
          </cell>
          <cell r="BO276">
            <v>0</v>
          </cell>
          <cell r="BP276">
            <v>0</v>
          </cell>
          <cell r="BQ276">
            <v>0</v>
          </cell>
          <cell r="BR276">
            <v>0</v>
          </cell>
          <cell r="BS276">
            <v>0</v>
          </cell>
          <cell r="BT276" t="str">
            <v/>
          </cell>
          <cell r="BV276">
            <v>0</v>
          </cell>
          <cell r="BW276">
            <v>0</v>
          </cell>
          <cell r="BX276">
            <v>0</v>
          </cell>
          <cell r="BY276">
            <v>0</v>
          </cell>
          <cell r="BZ276">
            <v>0</v>
          </cell>
          <cell r="CA276">
            <v>0</v>
          </cell>
          <cell r="CB276">
            <v>0</v>
          </cell>
          <cell r="CC276">
            <v>0</v>
          </cell>
          <cell r="CD276" t="str">
            <v/>
          </cell>
          <cell r="CF276">
            <v>0</v>
          </cell>
          <cell r="CG276">
            <v>0</v>
          </cell>
          <cell r="CH276">
            <v>0</v>
          </cell>
          <cell r="CI276">
            <v>0</v>
          </cell>
          <cell r="CJ276">
            <v>0</v>
          </cell>
          <cell r="CK276">
            <v>0</v>
          </cell>
          <cell r="CL276">
            <v>0</v>
          </cell>
          <cell r="CM276">
            <v>0</v>
          </cell>
          <cell r="CN276" t="str">
            <v/>
          </cell>
          <cell r="CP276">
            <v>0</v>
          </cell>
          <cell r="CQ276">
            <v>0</v>
          </cell>
          <cell r="CR276">
            <v>0</v>
          </cell>
          <cell r="CS276">
            <v>0</v>
          </cell>
          <cell r="CT276">
            <v>0</v>
          </cell>
          <cell r="CU276">
            <v>0</v>
          </cell>
          <cell r="CV276">
            <v>0</v>
          </cell>
          <cell r="CW276">
            <v>0</v>
          </cell>
          <cell r="CX276" t="str">
            <v/>
          </cell>
          <cell r="CZ276">
            <v>0</v>
          </cell>
          <cell r="DA276">
            <v>0</v>
          </cell>
          <cell r="DB276">
            <v>0</v>
          </cell>
          <cell r="DC276">
            <v>0</v>
          </cell>
          <cell r="DD276">
            <v>0</v>
          </cell>
          <cell r="DE276">
            <v>0</v>
          </cell>
          <cell r="DF276">
            <v>0</v>
          </cell>
          <cell r="DG276">
            <v>0</v>
          </cell>
          <cell r="DH276" t="str">
            <v/>
          </cell>
          <cell r="DJ276">
            <v>0</v>
          </cell>
          <cell r="DK276">
            <v>0</v>
          </cell>
          <cell r="DL276">
            <v>0</v>
          </cell>
          <cell r="DM276">
            <v>0</v>
          </cell>
          <cell r="DN276">
            <v>0</v>
          </cell>
          <cell r="DO276">
            <v>0</v>
          </cell>
          <cell r="DP276">
            <v>0</v>
          </cell>
          <cell r="DQ276">
            <v>0</v>
          </cell>
          <cell r="DR276" t="str">
            <v/>
          </cell>
          <cell r="DT276">
            <v>0</v>
          </cell>
          <cell r="DU276">
            <v>0</v>
          </cell>
          <cell r="DV276">
            <v>0</v>
          </cell>
          <cell r="DW276">
            <v>0</v>
          </cell>
          <cell r="DX276">
            <v>0</v>
          </cell>
          <cell r="DY276">
            <v>0</v>
          </cell>
          <cell r="DZ276">
            <v>0</v>
          </cell>
          <cell r="EA276">
            <v>0</v>
          </cell>
          <cell r="EB276" t="str">
            <v/>
          </cell>
          <cell r="ED276">
            <v>0</v>
          </cell>
          <cell r="EE276">
            <v>0</v>
          </cell>
          <cell r="EF276">
            <v>0</v>
          </cell>
          <cell r="EG276">
            <v>0</v>
          </cell>
          <cell r="EH276">
            <v>0</v>
          </cell>
          <cell r="EI276">
            <v>0</v>
          </cell>
          <cell r="EJ276">
            <v>0</v>
          </cell>
          <cell r="EK276">
            <v>0</v>
          </cell>
          <cell r="EL276" t="str">
            <v/>
          </cell>
          <cell r="EN276">
            <v>0</v>
          </cell>
          <cell r="EO276">
            <v>0</v>
          </cell>
          <cell r="EP276">
            <v>0</v>
          </cell>
          <cell r="EQ276">
            <v>0</v>
          </cell>
          <cell r="ER276">
            <v>0</v>
          </cell>
          <cell r="ES276">
            <v>0</v>
          </cell>
          <cell r="ET276">
            <v>0</v>
          </cell>
          <cell r="EU276">
            <v>0</v>
          </cell>
          <cell r="EV276" t="str">
            <v/>
          </cell>
          <cell r="EX276">
            <v>0</v>
          </cell>
          <cell r="EY276">
            <v>0</v>
          </cell>
          <cell r="EZ276">
            <v>0</v>
          </cell>
          <cell r="FA276">
            <v>0</v>
          </cell>
          <cell r="FB276">
            <v>0</v>
          </cell>
          <cell r="FC276">
            <v>0</v>
          </cell>
          <cell r="FD276">
            <v>0</v>
          </cell>
          <cell r="FE276">
            <v>0</v>
          </cell>
          <cell r="FF276" t="str">
            <v/>
          </cell>
          <cell r="FH276">
            <v>0</v>
          </cell>
          <cell r="FI276">
            <v>0</v>
          </cell>
          <cell r="FJ276">
            <v>0</v>
          </cell>
          <cell r="FK276">
            <v>0</v>
          </cell>
          <cell r="FL276">
            <v>0</v>
          </cell>
          <cell r="FM276">
            <v>0</v>
          </cell>
          <cell r="FN276">
            <v>0</v>
          </cell>
          <cell r="FO276">
            <v>0</v>
          </cell>
          <cell r="FR276">
            <v>0</v>
          </cell>
          <cell r="FS276">
            <v>0</v>
          </cell>
          <cell r="FT276">
            <v>0</v>
          </cell>
          <cell r="FU276">
            <v>0</v>
          </cell>
          <cell r="FV276">
            <v>0</v>
          </cell>
          <cell r="FW276">
            <v>0</v>
          </cell>
          <cell r="FX276">
            <v>0</v>
          </cell>
          <cell r="FY276">
            <v>0</v>
          </cell>
          <cell r="GB276">
            <v>0</v>
          </cell>
          <cell r="GC276">
            <v>0</v>
          </cell>
          <cell r="GD276">
            <v>0</v>
          </cell>
          <cell r="GE276">
            <v>0</v>
          </cell>
          <cell r="GF276">
            <v>0</v>
          </cell>
          <cell r="GG276">
            <v>0</v>
          </cell>
          <cell r="GH276">
            <v>0</v>
          </cell>
          <cell r="GI276">
            <v>0</v>
          </cell>
          <cell r="GL276">
            <v>0</v>
          </cell>
          <cell r="GM276">
            <v>0</v>
          </cell>
          <cell r="GN276">
            <v>0</v>
          </cell>
          <cell r="GO276">
            <v>0</v>
          </cell>
          <cell r="GP276">
            <v>0</v>
          </cell>
          <cell r="GQ276">
            <v>0</v>
          </cell>
          <cell r="GR276">
            <v>0</v>
          </cell>
          <cell r="GS276">
            <v>0</v>
          </cell>
          <cell r="GU276" t="str">
            <v>Papillote De Cabillaud</v>
          </cell>
        </row>
        <row r="277">
          <cell r="E277" t="str">
            <v>Papillote De Carrelet</v>
          </cell>
          <cell r="F277" t="str">
            <v>Préchauffez le four à 210°.
Découpez tous les légumes en petits cubes.
Mélangez les légumes ensemble, avec l’huile d’olive.
Découpez une feuille de papier d’aluminium ou sulfurisé ; déposez le carrelet au fond et répartir les légumes par-dessus.
Refermez hermétiquement la papillote et enfournez-la une quinzaine de minutes.</v>
          </cell>
          <cell r="H277">
            <v>280.45</v>
          </cell>
          <cell r="I277">
            <v>36.699999999999996</v>
          </cell>
          <cell r="J277">
            <v>8.995000000000001</v>
          </cell>
          <cell r="K277">
            <v>10.5</v>
          </cell>
          <cell r="L277" t="str">
            <v>Carrelet</v>
          </cell>
          <cell r="M277">
            <v>200</v>
          </cell>
          <cell r="N277">
            <v>172</v>
          </cell>
          <cell r="O277">
            <v>34.200000000000003</v>
          </cell>
          <cell r="P277">
            <v>3.8</v>
          </cell>
          <cell r="Q277">
            <v>0</v>
          </cell>
          <cell r="R277">
            <v>86</v>
          </cell>
          <cell r="S277">
            <v>17.100000000000001</v>
          </cell>
          <cell r="T277">
            <v>1.9</v>
          </cell>
          <cell r="U277">
            <v>0</v>
          </cell>
          <cell r="V277" t="str">
            <v>Carotte</v>
          </cell>
          <cell r="W277">
            <v>100</v>
          </cell>
          <cell r="X277">
            <v>38</v>
          </cell>
          <cell r="Y277">
            <v>0.8</v>
          </cell>
          <cell r="Z277">
            <v>0.3</v>
          </cell>
          <cell r="AA277">
            <v>6.6</v>
          </cell>
          <cell r="AB277">
            <v>38</v>
          </cell>
          <cell r="AC277">
            <v>0.8</v>
          </cell>
          <cell r="AD277">
            <v>0.3</v>
          </cell>
          <cell r="AE277">
            <v>6.6</v>
          </cell>
          <cell r="AF277" t="str">
            <v>Tomate</v>
          </cell>
          <cell r="AG277">
            <v>50</v>
          </cell>
          <cell r="AH277">
            <v>10.5</v>
          </cell>
          <cell r="AI277">
            <v>0.4</v>
          </cell>
          <cell r="AJ277">
            <v>0.15</v>
          </cell>
          <cell r="AK277">
            <v>1.6</v>
          </cell>
          <cell r="AL277">
            <v>21</v>
          </cell>
          <cell r="AM277">
            <v>0.8</v>
          </cell>
          <cell r="AN277">
            <v>0.3</v>
          </cell>
          <cell r="AO277">
            <v>3.2</v>
          </cell>
          <cell r="AP277" t="str">
            <v>Courgette</v>
          </cell>
          <cell r="AQ277">
            <v>50</v>
          </cell>
          <cell r="AR277">
            <v>9.5</v>
          </cell>
          <cell r="AS277">
            <v>0.9</v>
          </cell>
          <cell r="AT277">
            <v>0.1</v>
          </cell>
          <cell r="AU277">
            <v>1</v>
          </cell>
          <cell r="AV277">
            <v>19</v>
          </cell>
          <cell r="AW277">
            <v>1.8</v>
          </cell>
          <cell r="AX277">
            <v>0.2</v>
          </cell>
          <cell r="AY277">
            <v>2</v>
          </cell>
          <cell r="AZ277" t="str">
            <v>Poivron</v>
          </cell>
          <cell r="BA277">
            <v>50</v>
          </cell>
          <cell r="BB277">
            <v>10</v>
          </cell>
          <cell r="BC277">
            <v>0.4</v>
          </cell>
          <cell r="BD277">
            <v>0.15</v>
          </cell>
          <cell r="BE277">
            <v>1.3</v>
          </cell>
          <cell r="BF277">
            <v>20</v>
          </cell>
          <cell r="BG277">
            <v>0.8</v>
          </cell>
          <cell r="BH277">
            <v>0.3</v>
          </cell>
          <cell r="BI277">
            <v>2.6</v>
          </cell>
          <cell r="BJ277" t="str">
            <v>Huile D'Olive</v>
          </cell>
          <cell r="BK277">
            <v>5</v>
          </cell>
          <cell r="BL277">
            <v>40.450000000000003</v>
          </cell>
          <cell r="BM277">
            <v>0</v>
          </cell>
          <cell r="BN277">
            <v>4.4950000000000001</v>
          </cell>
          <cell r="BO277">
            <v>0</v>
          </cell>
          <cell r="BP277">
            <v>809</v>
          </cell>
          <cell r="BQ277">
            <v>0</v>
          </cell>
          <cell r="BR277">
            <v>89.9</v>
          </cell>
          <cell r="BS277">
            <v>0</v>
          </cell>
          <cell r="BT277" t="str">
            <v>Epices : Poivre Herbes De Ton Choix À Volonté</v>
          </cell>
          <cell r="BV277">
            <v>0</v>
          </cell>
          <cell r="BW277">
            <v>0</v>
          </cell>
          <cell r="BX277">
            <v>0</v>
          </cell>
          <cell r="BY277">
            <v>0</v>
          </cell>
          <cell r="BZ277">
            <v>0</v>
          </cell>
          <cell r="CA277">
            <v>0</v>
          </cell>
          <cell r="CB277">
            <v>0</v>
          </cell>
          <cell r="CC277">
            <v>0</v>
          </cell>
          <cell r="CD277" t="str">
            <v/>
          </cell>
          <cell r="CF277">
            <v>0</v>
          </cell>
          <cell r="CG277">
            <v>0</v>
          </cell>
          <cell r="CH277">
            <v>0</v>
          </cell>
          <cell r="CI277">
            <v>0</v>
          </cell>
          <cell r="CJ277">
            <v>0</v>
          </cell>
          <cell r="CK277">
            <v>0</v>
          </cell>
          <cell r="CL277">
            <v>0</v>
          </cell>
          <cell r="CM277">
            <v>0</v>
          </cell>
          <cell r="CN277" t="str">
            <v/>
          </cell>
          <cell r="CP277">
            <v>0</v>
          </cell>
          <cell r="CQ277">
            <v>0</v>
          </cell>
          <cell r="CR277">
            <v>0</v>
          </cell>
          <cell r="CS277">
            <v>0</v>
          </cell>
          <cell r="CT277">
            <v>0</v>
          </cell>
          <cell r="CU277">
            <v>0</v>
          </cell>
          <cell r="CV277">
            <v>0</v>
          </cell>
          <cell r="CW277">
            <v>0</v>
          </cell>
          <cell r="CX277" t="str">
            <v/>
          </cell>
          <cell r="CZ277">
            <v>0</v>
          </cell>
          <cell r="DA277">
            <v>0</v>
          </cell>
          <cell r="DB277">
            <v>0</v>
          </cell>
          <cell r="DC277">
            <v>0</v>
          </cell>
          <cell r="DD277">
            <v>0</v>
          </cell>
          <cell r="DE277">
            <v>0</v>
          </cell>
          <cell r="DF277">
            <v>0</v>
          </cell>
          <cell r="DG277">
            <v>0</v>
          </cell>
          <cell r="DH277" t="str">
            <v/>
          </cell>
          <cell r="DJ277">
            <v>0</v>
          </cell>
          <cell r="DK277">
            <v>0</v>
          </cell>
          <cell r="DL277">
            <v>0</v>
          </cell>
          <cell r="DM277">
            <v>0</v>
          </cell>
          <cell r="DN277">
            <v>0</v>
          </cell>
          <cell r="DO277">
            <v>0</v>
          </cell>
          <cell r="DP277">
            <v>0</v>
          </cell>
          <cell r="DQ277">
            <v>0</v>
          </cell>
          <cell r="DR277" t="str">
            <v/>
          </cell>
          <cell r="DT277">
            <v>0</v>
          </cell>
          <cell r="DU277">
            <v>0</v>
          </cell>
          <cell r="DV277">
            <v>0</v>
          </cell>
          <cell r="DW277">
            <v>0</v>
          </cell>
          <cell r="DX277">
            <v>0</v>
          </cell>
          <cell r="DY277">
            <v>0</v>
          </cell>
          <cell r="DZ277">
            <v>0</v>
          </cell>
          <cell r="EA277">
            <v>0</v>
          </cell>
          <cell r="EB277" t="str">
            <v/>
          </cell>
          <cell r="ED277">
            <v>0</v>
          </cell>
          <cell r="EE277">
            <v>0</v>
          </cell>
          <cell r="EF277">
            <v>0</v>
          </cell>
          <cell r="EG277">
            <v>0</v>
          </cell>
          <cell r="EH277">
            <v>0</v>
          </cell>
          <cell r="EI277">
            <v>0</v>
          </cell>
          <cell r="EJ277">
            <v>0</v>
          </cell>
          <cell r="EK277">
            <v>0</v>
          </cell>
          <cell r="EL277" t="str">
            <v/>
          </cell>
          <cell r="EN277">
            <v>0</v>
          </cell>
          <cell r="EO277">
            <v>0</v>
          </cell>
          <cell r="EP277">
            <v>0</v>
          </cell>
          <cell r="EQ277">
            <v>0</v>
          </cell>
          <cell r="ER277">
            <v>0</v>
          </cell>
          <cell r="ES277">
            <v>0</v>
          </cell>
          <cell r="ET277">
            <v>0</v>
          </cell>
          <cell r="EU277">
            <v>0</v>
          </cell>
          <cell r="EV277" t="str">
            <v/>
          </cell>
          <cell r="EX277">
            <v>0</v>
          </cell>
          <cell r="EY277">
            <v>0</v>
          </cell>
          <cell r="EZ277">
            <v>0</v>
          </cell>
          <cell r="FA277">
            <v>0</v>
          </cell>
          <cell r="FB277">
            <v>0</v>
          </cell>
          <cell r="FC277">
            <v>0</v>
          </cell>
          <cell r="FD277">
            <v>0</v>
          </cell>
          <cell r="FE277">
            <v>0</v>
          </cell>
          <cell r="FF277" t="str">
            <v/>
          </cell>
          <cell r="FH277">
            <v>0</v>
          </cell>
          <cell r="FI277">
            <v>0</v>
          </cell>
          <cell r="FJ277">
            <v>0</v>
          </cell>
          <cell r="FK277">
            <v>0</v>
          </cell>
          <cell r="FL277">
            <v>0</v>
          </cell>
          <cell r="FM277">
            <v>0</v>
          </cell>
          <cell r="FN277">
            <v>0</v>
          </cell>
          <cell r="FO277">
            <v>0</v>
          </cell>
          <cell r="FR277">
            <v>0</v>
          </cell>
          <cell r="FS277">
            <v>0</v>
          </cell>
          <cell r="FT277">
            <v>0</v>
          </cell>
          <cell r="FU277">
            <v>0</v>
          </cell>
          <cell r="FV277">
            <v>0</v>
          </cell>
          <cell r="FW277">
            <v>0</v>
          </cell>
          <cell r="FX277">
            <v>0</v>
          </cell>
          <cell r="FY277">
            <v>0</v>
          </cell>
          <cell r="GB277">
            <v>0</v>
          </cell>
          <cell r="GC277">
            <v>0</v>
          </cell>
          <cell r="GD277">
            <v>0</v>
          </cell>
          <cell r="GE277">
            <v>0</v>
          </cell>
          <cell r="GF277">
            <v>0</v>
          </cell>
          <cell r="GG277">
            <v>0</v>
          </cell>
          <cell r="GH277">
            <v>0</v>
          </cell>
          <cell r="GI277">
            <v>0</v>
          </cell>
          <cell r="GL277">
            <v>0</v>
          </cell>
          <cell r="GM277">
            <v>0</v>
          </cell>
          <cell r="GN277">
            <v>0</v>
          </cell>
          <cell r="GO277">
            <v>0</v>
          </cell>
          <cell r="GP277">
            <v>0</v>
          </cell>
          <cell r="GQ277">
            <v>0</v>
          </cell>
          <cell r="GR277">
            <v>0</v>
          </cell>
          <cell r="GS277">
            <v>0</v>
          </cell>
          <cell r="GU277" t="str">
            <v>Papillote De Carrelet</v>
          </cell>
        </row>
        <row r="278">
          <cell r="E278" t="str">
            <v>Parfait À La Pomme Et Au Yaourt À La Grecque</v>
          </cell>
          <cell r="F278" t="str">
            <v xml:space="preserve">Coupez les pommes en morceaux de la taille d'une bouchée.
Remplissez 1/3 d'un grand verre avec le yaourt à la grecque.
Ajoutez une couche de morceaux de pommes et de céréales croustillantes.
Répétez ces étapes jusqu'à ce que le verre soit rempli.
Enfin, saupoudrez d'un peu de cannelle sur le dessus.
</v>
          </cell>
          <cell r="H278">
            <v>338.8</v>
          </cell>
          <cell r="I278">
            <v>7.22</v>
          </cell>
          <cell r="J278">
            <v>21.37</v>
          </cell>
          <cell r="K278">
            <v>27.58</v>
          </cell>
          <cell r="L278" t="str">
            <v>Pomme</v>
          </cell>
          <cell r="M278">
            <v>90</v>
          </cell>
          <cell r="N278">
            <v>49.5</v>
          </cell>
          <cell r="O278">
            <v>0.27</v>
          </cell>
          <cell r="P278">
            <v>0.27</v>
          </cell>
          <cell r="Q278">
            <v>10.53</v>
          </cell>
          <cell r="R278">
            <v>55</v>
          </cell>
          <cell r="S278">
            <v>0.3</v>
          </cell>
          <cell r="T278">
            <v>0.3</v>
          </cell>
          <cell r="U278">
            <v>11.7</v>
          </cell>
          <cell r="V278" t="str">
            <v>Kellogg'S Muesli À La Noix De Coco &amp; Noix De Cajou</v>
          </cell>
          <cell r="W278">
            <v>20</v>
          </cell>
          <cell r="X278">
            <v>89.8</v>
          </cell>
          <cell r="Y278">
            <v>1.7</v>
          </cell>
          <cell r="Z278">
            <v>3.6</v>
          </cell>
          <cell r="AA278">
            <v>11.8</v>
          </cell>
          <cell r="AB278">
            <v>449</v>
          </cell>
          <cell r="AC278">
            <v>8.5</v>
          </cell>
          <cell r="AD278">
            <v>18</v>
          </cell>
          <cell r="AE278">
            <v>59</v>
          </cell>
          <cell r="AF278" t="str">
            <v>Cannelle</v>
          </cell>
          <cell r="AH278">
            <v>0</v>
          </cell>
          <cell r="AI278">
            <v>0</v>
          </cell>
          <cell r="AJ278">
            <v>0</v>
          </cell>
          <cell r="AK278">
            <v>0</v>
          </cell>
          <cell r="AL278">
            <v>297</v>
          </cell>
          <cell r="AM278">
            <v>3.8</v>
          </cell>
          <cell r="AN278">
            <v>1</v>
          </cell>
          <cell r="AO278">
            <v>27.2</v>
          </cell>
          <cell r="AP278" t="str">
            <v xml:space="preserve">Jogurt À La Grecque Nature </v>
          </cell>
          <cell r="AQ278">
            <v>175</v>
          </cell>
          <cell r="AR278">
            <v>199.5</v>
          </cell>
          <cell r="AS278">
            <v>5.25</v>
          </cell>
          <cell r="AT278">
            <v>17.5</v>
          </cell>
          <cell r="AU278">
            <v>5.25</v>
          </cell>
          <cell r="AV278">
            <v>114</v>
          </cell>
          <cell r="AW278">
            <v>3</v>
          </cell>
          <cell r="AX278">
            <v>10</v>
          </cell>
          <cell r="AY278">
            <v>3</v>
          </cell>
          <cell r="AZ278" t="str">
            <v/>
          </cell>
          <cell r="BB278">
            <v>0</v>
          </cell>
          <cell r="BC278">
            <v>0</v>
          </cell>
          <cell r="BD278">
            <v>0</v>
          </cell>
          <cell r="BE278">
            <v>0</v>
          </cell>
          <cell r="BF278">
            <v>0</v>
          </cell>
          <cell r="BG278">
            <v>0</v>
          </cell>
          <cell r="BH278">
            <v>0</v>
          </cell>
          <cell r="BI278">
            <v>0</v>
          </cell>
          <cell r="BJ278" t="str">
            <v/>
          </cell>
          <cell r="BL278">
            <v>0</v>
          </cell>
          <cell r="BM278">
            <v>0</v>
          </cell>
          <cell r="BN278">
            <v>0</v>
          </cell>
          <cell r="BO278">
            <v>0</v>
          </cell>
          <cell r="BP278">
            <v>0</v>
          </cell>
          <cell r="BQ278">
            <v>0</v>
          </cell>
          <cell r="BR278">
            <v>0</v>
          </cell>
          <cell r="BS278">
            <v>0</v>
          </cell>
          <cell r="BT278" t="str">
            <v/>
          </cell>
          <cell r="BV278">
            <v>0</v>
          </cell>
          <cell r="BW278">
            <v>0</v>
          </cell>
          <cell r="BX278">
            <v>0</v>
          </cell>
          <cell r="BY278">
            <v>0</v>
          </cell>
          <cell r="BZ278">
            <v>0</v>
          </cell>
          <cell r="CA278">
            <v>0</v>
          </cell>
          <cell r="CB278">
            <v>0</v>
          </cell>
          <cell r="CC278">
            <v>0</v>
          </cell>
          <cell r="CD278" t="str">
            <v/>
          </cell>
          <cell r="CF278">
            <v>0</v>
          </cell>
          <cell r="CG278">
            <v>0</v>
          </cell>
          <cell r="CH278">
            <v>0</v>
          </cell>
          <cell r="CI278">
            <v>0</v>
          </cell>
          <cell r="CJ278">
            <v>0</v>
          </cell>
          <cell r="CK278">
            <v>0</v>
          </cell>
          <cell r="CL278">
            <v>0</v>
          </cell>
          <cell r="CM278">
            <v>0</v>
          </cell>
          <cell r="CN278" t="str">
            <v/>
          </cell>
          <cell r="CP278">
            <v>0</v>
          </cell>
          <cell r="CQ278">
            <v>0</v>
          </cell>
          <cell r="CR278">
            <v>0</v>
          </cell>
          <cell r="CS278">
            <v>0</v>
          </cell>
          <cell r="CT278">
            <v>0</v>
          </cell>
          <cell r="CU278">
            <v>0</v>
          </cell>
          <cell r="CV278">
            <v>0</v>
          </cell>
          <cell r="CW278">
            <v>0</v>
          </cell>
          <cell r="CX278" t="str">
            <v/>
          </cell>
          <cell r="CZ278">
            <v>0</v>
          </cell>
          <cell r="DA278">
            <v>0</v>
          </cell>
          <cell r="DB278">
            <v>0</v>
          </cell>
          <cell r="DC278">
            <v>0</v>
          </cell>
          <cell r="DD278">
            <v>0</v>
          </cell>
          <cell r="DE278">
            <v>0</v>
          </cell>
          <cell r="DF278">
            <v>0</v>
          </cell>
          <cell r="DG278">
            <v>0</v>
          </cell>
          <cell r="DH278" t="str">
            <v/>
          </cell>
          <cell r="DJ278">
            <v>0</v>
          </cell>
          <cell r="DK278">
            <v>0</v>
          </cell>
          <cell r="DL278">
            <v>0</v>
          </cell>
          <cell r="DM278">
            <v>0</v>
          </cell>
          <cell r="DN278">
            <v>0</v>
          </cell>
          <cell r="DO278">
            <v>0</v>
          </cell>
          <cell r="DP278">
            <v>0</v>
          </cell>
          <cell r="DQ278">
            <v>0</v>
          </cell>
          <cell r="DR278" t="str">
            <v/>
          </cell>
          <cell r="DT278">
            <v>0</v>
          </cell>
          <cell r="DU278">
            <v>0</v>
          </cell>
          <cell r="DV278">
            <v>0</v>
          </cell>
          <cell r="DW278">
            <v>0</v>
          </cell>
          <cell r="DX278">
            <v>0</v>
          </cell>
          <cell r="DY278">
            <v>0</v>
          </cell>
          <cell r="DZ278">
            <v>0</v>
          </cell>
          <cell r="EA278">
            <v>0</v>
          </cell>
          <cell r="EB278" t="str">
            <v/>
          </cell>
          <cell r="ED278">
            <v>0</v>
          </cell>
          <cell r="EE278">
            <v>0</v>
          </cell>
          <cell r="EF278">
            <v>0</v>
          </cell>
          <cell r="EG278">
            <v>0</v>
          </cell>
          <cell r="EH278">
            <v>0</v>
          </cell>
          <cell r="EI278">
            <v>0</v>
          </cell>
          <cell r="EJ278">
            <v>0</v>
          </cell>
          <cell r="EK278">
            <v>0</v>
          </cell>
          <cell r="EL278" t="str">
            <v/>
          </cell>
          <cell r="EN278">
            <v>0</v>
          </cell>
          <cell r="EO278">
            <v>0</v>
          </cell>
          <cell r="EP278">
            <v>0</v>
          </cell>
          <cell r="EQ278">
            <v>0</v>
          </cell>
          <cell r="ER278">
            <v>0</v>
          </cell>
          <cell r="ES278">
            <v>0</v>
          </cell>
          <cell r="ET278">
            <v>0</v>
          </cell>
          <cell r="EU278">
            <v>0</v>
          </cell>
          <cell r="EV278" t="str">
            <v/>
          </cell>
          <cell r="EX278">
            <v>0</v>
          </cell>
          <cell r="EY278">
            <v>0</v>
          </cell>
          <cell r="EZ278">
            <v>0</v>
          </cell>
          <cell r="FA278">
            <v>0</v>
          </cell>
          <cell r="FB278">
            <v>0</v>
          </cell>
          <cell r="FC278">
            <v>0</v>
          </cell>
          <cell r="FD278">
            <v>0</v>
          </cell>
          <cell r="FE278">
            <v>0</v>
          </cell>
          <cell r="FF278" t="str">
            <v/>
          </cell>
          <cell r="FH278">
            <v>0</v>
          </cell>
          <cell r="FI278">
            <v>0</v>
          </cell>
          <cell r="FJ278">
            <v>0</v>
          </cell>
          <cell r="FK278">
            <v>0</v>
          </cell>
          <cell r="FL278">
            <v>0</v>
          </cell>
          <cell r="FM278">
            <v>0</v>
          </cell>
          <cell r="FN278">
            <v>0</v>
          </cell>
          <cell r="FO278">
            <v>0</v>
          </cell>
          <cell r="FR278">
            <v>0</v>
          </cell>
          <cell r="FS278">
            <v>0</v>
          </cell>
          <cell r="FT278">
            <v>0</v>
          </cell>
          <cell r="FU278">
            <v>0</v>
          </cell>
          <cell r="FV278">
            <v>0</v>
          </cell>
          <cell r="FW278">
            <v>0</v>
          </cell>
          <cell r="FX278">
            <v>0</v>
          </cell>
          <cell r="FY278">
            <v>0</v>
          </cell>
          <cell r="GB278">
            <v>0</v>
          </cell>
          <cell r="GC278">
            <v>0</v>
          </cell>
          <cell r="GD278">
            <v>0</v>
          </cell>
          <cell r="GE278">
            <v>0</v>
          </cell>
          <cell r="GF278">
            <v>0</v>
          </cell>
          <cell r="GG278">
            <v>0</v>
          </cell>
          <cell r="GH278">
            <v>0</v>
          </cell>
          <cell r="GI278">
            <v>0</v>
          </cell>
          <cell r="GL278">
            <v>0</v>
          </cell>
          <cell r="GM278">
            <v>0</v>
          </cell>
          <cell r="GN278">
            <v>0</v>
          </cell>
          <cell r="GO278">
            <v>0</v>
          </cell>
          <cell r="GP278">
            <v>0</v>
          </cell>
          <cell r="GQ278">
            <v>0</v>
          </cell>
          <cell r="GR278">
            <v>0</v>
          </cell>
          <cell r="GS278">
            <v>0</v>
          </cell>
          <cell r="GU278" t="str">
            <v>Parfait À La Pomme Et Au Yaourt À La Grecque</v>
          </cell>
        </row>
        <row r="279">
          <cell r="E279" t="str">
            <v>Pasta Alla Carbonara Au Poivron</v>
          </cell>
          <cell r="F279" t="str">
            <v>Cuire les spaghettis al dente dans l’eau salée, réserver env. 1 dl d’eau de cuisson, égoutter les spaghettis. Cuire les poivrons à la poêle. 
Faire chauffer l’huile dans une poêle antiadhésive. Faire rissoler lentement la viande séchée, ajouter l'oignon, faire rissoler env. 2 minutes. Ajouter les spaghettis et les poivrons, le temps de bien faire chauffer. 
Mélanger fromage frais, œufs et parmesan, verser sur les spaghettis avec l’eau de cuisson réservée. Éloigner la casserole du feu, mélanger, poivrer. </v>
          </cell>
          <cell r="H279">
            <v>548.75</v>
          </cell>
          <cell r="I279">
            <v>44.150000000000006</v>
          </cell>
          <cell r="J279">
            <v>21.3</v>
          </cell>
          <cell r="K279">
            <v>42.300000000000004</v>
          </cell>
          <cell r="L279" t="str">
            <v>Nouilles Œufs</v>
          </cell>
          <cell r="M279">
            <v>50</v>
          </cell>
          <cell r="N279">
            <v>178.5</v>
          </cell>
          <cell r="O279">
            <v>7.5</v>
          </cell>
          <cell r="P279">
            <v>1.25</v>
          </cell>
          <cell r="Q279">
            <v>33.5</v>
          </cell>
          <cell r="R279">
            <v>357</v>
          </cell>
          <cell r="S279">
            <v>15</v>
          </cell>
          <cell r="T279">
            <v>2.5</v>
          </cell>
          <cell r="U279">
            <v>67</v>
          </cell>
          <cell r="V279" t="str">
            <v>Poivron</v>
          </cell>
          <cell r="W279">
            <v>200</v>
          </cell>
          <cell r="X279">
            <v>40</v>
          </cell>
          <cell r="Y279">
            <v>1.6</v>
          </cell>
          <cell r="Z279">
            <v>0.6</v>
          </cell>
          <cell r="AA279">
            <v>5.2</v>
          </cell>
          <cell r="AB279">
            <v>20</v>
          </cell>
          <cell r="AC279">
            <v>0.8</v>
          </cell>
          <cell r="AD279">
            <v>0.3</v>
          </cell>
          <cell r="AE279">
            <v>2.6</v>
          </cell>
          <cell r="AF279" t="str">
            <v>Huile D'Olive</v>
          </cell>
          <cell r="AG279">
            <v>10</v>
          </cell>
          <cell r="AH279">
            <v>80.900000000000006</v>
          </cell>
          <cell r="AI279">
            <v>0</v>
          </cell>
          <cell r="AJ279">
            <v>8.99</v>
          </cell>
          <cell r="AK279">
            <v>0</v>
          </cell>
          <cell r="AL279">
            <v>809</v>
          </cell>
          <cell r="AM279">
            <v>0</v>
          </cell>
          <cell r="AN279">
            <v>89.9</v>
          </cell>
          <cell r="AO279">
            <v>0</v>
          </cell>
          <cell r="AP279" t="str">
            <v>Viande Des Grisons</v>
          </cell>
          <cell r="AQ279">
            <v>50</v>
          </cell>
          <cell r="AR279">
            <v>95.5</v>
          </cell>
          <cell r="AS279">
            <v>20</v>
          </cell>
          <cell r="AT279">
            <v>1.5</v>
          </cell>
          <cell r="AU279">
            <v>0.5</v>
          </cell>
          <cell r="AV279">
            <v>191</v>
          </cell>
          <cell r="AW279">
            <v>40</v>
          </cell>
          <cell r="AX279">
            <v>3</v>
          </cell>
          <cell r="AY279">
            <v>1</v>
          </cell>
          <cell r="AZ279" t="str">
            <v>Oignon</v>
          </cell>
          <cell r="BB279">
            <v>0</v>
          </cell>
          <cell r="BC279">
            <v>0</v>
          </cell>
          <cell r="BD279">
            <v>0</v>
          </cell>
          <cell r="BE279">
            <v>0</v>
          </cell>
          <cell r="BF279">
            <v>39</v>
          </cell>
          <cell r="BG279">
            <v>1.3</v>
          </cell>
          <cell r="BH279">
            <v>0.2</v>
          </cell>
          <cell r="BI279">
            <v>7</v>
          </cell>
          <cell r="BJ279" t="str">
            <v>Philadelphia Balance</v>
          </cell>
          <cell r="BK279">
            <v>50</v>
          </cell>
          <cell r="BL279">
            <v>45.45</v>
          </cell>
          <cell r="BM279">
            <v>5.5</v>
          </cell>
          <cell r="BN279">
            <v>1.25</v>
          </cell>
          <cell r="BO279">
            <v>2.95</v>
          </cell>
          <cell r="BP279">
            <v>90.9</v>
          </cell>
          <cell r="BQ279">
            <v>11</v>
          </cell>
          <cell r="BR279">
            <v>2.5</v>
          </cell>
          <cell r="BS279">
            <v>5.9</v>
          </cell>
          <cell r="BT279" t="str">
            <v>Œuf</v>
          </cell>
          <cell r="BU279">
            <v>50</v>
          </cell>
          <cell r="BV279">
            <v>71</v>
          </cell>
          <cell r="BW279">
            <v>5.95</v>
          </cell>
          <cell r="BX279">
            <v>5.15</v>
          </cell>
          <cell r="BY279">
            <v>0.15</v>
          </cell>
          <cell r="BZ279">
            <v>142</v>
          </cell>
          <cell r="CA279">
            <v>11.9</v>
          </cell>
          <cell r="CB279">
            <v>10.3</v>
          </cell>
          <cell r="CC279">
            <v>0.3</v>
          </cell>
          <cell r="CD279" t="str">
            <v>Parmesan</v>
          </cell>
          <cell r="CE279">
            <v>10</v>
          </cell>
          <cell r="CF279">
            <v>37.4</v>
          </cell>
          <cell r="CG279">
            <v>3.6</v>
          </cell>
          <cell r="CH279">
            <v>2.56</v>
          </cell>
          <cell r="CI279">
            <v>0</v>
          </cell>
          <cell r="CJ279">
            <v>374</v>
          </cell>
          <cell r="CK279">
            <v>36</v>
          </cell>
          <cell r="CL279">
            <v>25.6</v>
          </cell>
          <cell r="CM279">
            <v>0</v>
          </cell>
          <cell r="CN279" t="str">
            <v xml:space="preserve">Un Peu De Poivre </v>
          </cell>
          <cell r="CP279">
            <v>0</v>
          </cell>
          <cell r="CQ279">
            <v>0</v>
          </cell>
          <cell r="CR279">
            <v>0</v>
          </cell>
          <cell r="CS279">
            <v>0</v>
          </cell>
          <cell r="CT279">
            <v>0</v>
          </cell>
          <cell r="CU279">
            <v>0</v>
          </cell>
          <cell r="CV279">
            <v>0</v>
          </cell>
          <cell r="CW279">
            <v>0</v>
          </cell>
          <cell r="CX279" t="str">
            <v/>
          </cell>
          <cell r="CZ279">
            <v>0</v>
          </cell>
          <cell r="DA279">
            <v>0</v>
          </cell>
          <cell r="DB279">
            <v>0</v>
          </cell>
          <cell r="DC279">
            <v>0</v>
          </cell>
          <cell r="DD279">
            <v>0</v>
          </cell>
          <cell r="DE279">
            <v>0</v>
          </cell>
          <cell r="DF279">
            <v>0</v>
          </cell>
          <cell r="DG279">
            <v>0</v>
          </cell>
          <cell r="DH279" t="str">
            <v/>
          </cell>
          <cell r="DJ279">
            <v>0</v>
          </cell>
          <cell r="DK279">
            <v>0</v>
          </cell>
          <cell r="DL279">
            <v>0</v>
          </cell>
          <cell r="DM279">
            <v>0</v>
          </cell>
          <cell r="DN279">
            <v>0</v>
          </cell>
          <cell r="DO279">
            <v>0</v>
          </cell>
          <cell r="DP279">
            <v>0</v>
          </cell>
          <cell r="DQ279">
            <v>0</v>
          </cell>
          <cell r="DR279" t="str">
            <v/>
          </cell>
          <cell r="DT279">
            <v>0</v>
          </cell>
          <cell r="DU279">
            <v>0</v>
          </cell>
          <cell r="DV279">
            <v>0</v>
          </cell>
          <cell r="DW279">
            <v>0</v>
          </cell>
          <cell r="DX279">
            <v>0</v>
          </cell>
          <cell r="DY279">
            <v>0</v>
          </cell>
          <cell r="DZ279">
            <v>0</v>
          </cell>
          <cell r="EA279">
            <v>0</v>
          </cell>
          <cell r="EB279" t="str">
            <v/>
          </cell>
          <cell r="ED279">
            <v>0</v>
          </cell>
          <cell r="EE279">
            <v>0</v>
          </cell>
          <cell r="EF279">
            <v>0</v>
          </cell>
          <cell r="EG279">
            <v>0</v>
          </cell>
          <cell r="EH279">
            <v>0</v>
          </cell>
          <cell r="EI279">
            <v>0</v>
          </cell>
          <cell r="EJ279">
            <v>0</v>
          </cell>
          <cell r="EK279">
            <v>0</v>
          </cell>
          <cell r="EL279" t="str">
            <v/>
          </cell>
          <cell r="EN279">
            <v>0</v>
          </cell>
          <cell r="EO279">
            <v>0</v>
          </cell>
          <cell r="EP279">
            <v>0</v>
          </cell>
          <cell r="EQ279">
            <v>0</v>
          </cell>
          <cell r="ER279">
            <v>0</v>
          </cell>
          <cell r="ES279">
            <v>0</v>
          </cell>
          <cell r="ET279">
            <v>0</v>
          </cell>
          <cell r="EU279">
            <v>0</v>
          </cell>
          <cell r="EV279" t="str">
            <v/>
          </cell>
          <cell r="EX279">
            <v>0</v>
          </cell>
          <cell r="EY279">
            <v>0</v>
          </cell>
          <cell r="EZ279">
            <v>0</v>
          </cell>
          <cell r="FA279">
            <v>0</v>
          </cell>
          <cell r="FB279">
            <v>0</v>
          </cell>
          <cell r="FC279">
            <v>0</v>
          </cell>
          <cell r="FD279">
            <v>0</v>
          </cell>
          <cell r="FE279">
            <v>0</v>
          </cell>
          <cell r="FF279" t="str">
            <v/>
          </cell>
          <cell r="FH279">
            <v>0</v>
          </cell>
          <cell r="FI279">
            <v>0</v>
          </cell>
          <cell r="FJ279">
            <v>0</v>
          </cell>
          <cell r="FK279">
            <v>0</v>
          </cell>
          <cell r="FL279">
            <v>0</v>
          </cell>
          <cell r="FM279">
            <v>0</v>
          </cell>
          <cell r="FN279">
            <v>0</v>
          </cell>
          <cell r="FO279">
            <v>0</v>
          </cell>
          <cell r="FR279">
            <v>0</v>
          </cell>
          <cell r="FS279">
            <v>0</v>
          </cell>
          <cell r="FT279">
            <v>0</v>
          </cell>
          <cell r="FU279">
            <v>0</v>
          </cell>
          <cell r="FV279">
            <v>0</v>
          </cell>
          <cell r="FW279">
            <v>0</v>
          </cell>
          <cell r="FX279">
            <v>0</v>
          </cell>
          <cell r="FY279">
            <v>0</v>
          </cell>
          <cell r="GB279">
            <v>0</v>
          </cell>
          <cell r="GC279">
            <v>0</v>
          </cell>
          <cell r="GD279">
            <v>0</v>
          </cell>
          <cell r="GE279">
            <v>0</v>
          </cell>
          <cell r="GF279">
            <v>0</v>
          </cell>
          <cell r="GG279">
            <v>0</v>
          </cell>
          <cell r="GH279">
            <v>0</v>
          </cell>
          <cell r="GI279">
            <v>0</v>
          </cell>
          <cell r="GL279">
            <v>0</v>
          </cell>
          <cell r="GM279">
            <v>0</v>
          </cell>
          <cell r="GN279">
            <v>0</v>
          </cell>
          <cell r="GO279">
            <v>0</v>
          </cell>
          <cell r="GP279">
            <v>0</v>
          </cell>
          <cell r="GQ279">
            <v>0</v>
          </cell>
          <cell r="GR279">
            <v>0</v>
          </cell>
          <cell r="GS279">
            <v>0</v>
          </cell>
          <cell r="GU279" t="str">
            <v>Pasta Alla Carbonara Au Poivron</v>
          </cell>
        </row>
        <row r="280">
          <cell r="E280" t="str">
            <v>Pasta Primavera</v>
          </cell>
          <cell r="F280" t="str">
            <v>Faîtes cuire vos pâtes dans une casserole d’eau
Mélangez tous les ingrédients ensemble dans un saladier</v>
          </cell>
          <cell r="H280">
            <v>376.95</v>
          </cell>
          <cell r="I280">
            <v>33.79</v>
          </cell>
          <cell r="J280">
            <v>7.455000000000001</v>
          </cell>
          <cell r="K280">
            <v>38.790000000000006</v>
          </cell>
          <cell r="L280" t="str">
            <v>pâtes complètes</v>
          </cell>
          <cell r="M280">
            <v>30</v>
          </cell>
          <cell r="N280">
            <v>106.5</v>
          </cell>
          <cell r="O280">
            <v>3.54</v>
          </cell>
          <cell r="P280">
            <v>0.66</v>
          </cell>
          <cell r="Q280">
            <v>20.34</v>
          </cell>
          <cell r="R280">
            <v>355</v>
          </cell>
          <cell r="S280">
            <v>11.8</v>
          </cell>
          <cell r="T280">
            <v>2.2000000000000002</v>
          </cell>
          <cell r="U280">
            <v>67.8</v>
          </cell>
          <cell r="V280" t="str">
            <v>Petit-pois</v>
          </cell>
          <cell r="W280">
            <v>50</v>
          </cell>
          <cell r="X280">
            <v>44</v>
          </cell>
          <cell r="Y280">
            <v>2.4</v>
          </cell>
          <cell r="Z280">
            <v>0.4</v>
          </cell>
          <cell r="AA280">
            <v>6.4</v>
          </cell>
          <cell r="AB280">
            <v>88</v>
          </cell>
          <cell r="AC280">
            <v>4.8</v>
          </cell>
          <cell r="AD280">
            <v>0.8</v>
          </cell>
          <cell r="AE280">
            <v>12.8</v>
          </cell>
          <cell r="AF280" t="str">
            <v>oignon</v>
          </cell>
          <cell r="AG280">
            <v>50</v>
          </cell>
          <cell r="AH280">
            <v>19.5</v>
          </cell>
          <cell r="AI280">
            <v>0.65</v>
          </cell>
          <cell r="AJ280">
            <v>0.1</v>
          </cell>
          <cell r="AK280">
            <v>3.5</v>
          </cell>
          <cell r="AL280">
            <v>39</v>
          </cell>
          <cell r="AM280">
            <v>1.3</v>
          </cell>
          <cell r="AN280">
            <v>0.2</v>
          </cell>
          <cell r="AO280">
            <v>7</v>
          </cell>
          <cell r="AP280" t="str">
            <v>Basilic</v>
          </cell>
          <cell r="AR280">
            <v>0</v>
          </cell>
          <cell r="AS280">
            <v>0</v>
          </cell>
          <cell r="AT280">
            <v>0</v>
          </cell>
          <cell r="AU280">
            <v>0</v>
          </cell>
          <cell r="AV280">
            <v>0</v>
          </cell>
          <cell r="AW280">
            <v>0</v>
          </cell>
          <cell r="AX280">
            <v>0</v>
          </cell>
          <cell r="AY280">
            <v>0</v>
          </cell>
          <cell r="AZ280" t="str">
            <v>tomate</v>
          </cell>
          <cell r="BA280">
            <v>100</v>
          </cell>
          <cell r="BB280">
            <v>21</v>
          </cell>
          <cell r="BC280">
            <v>0.8</v>
          </cell>
          <cell r="BD280">
            <v>0.3</v>
          </cell>
          <cell r="BE280">
            <v>3.2</v>
          </cell>
          <cell r="BF280">
            <v>21</v>
          </cell>
          <cell r="BG280">
            <v>0.8</v>
          </cell>
          <cell r="BH280">
            <v>0.3</v>
          </cell>
          <cell r="BI280">
            <v>3.2</v>
          </cell>
          <cell r="BJ280" t="str">
            <v>Asperge</v>
          </cell>
          <cell r="BK280">
            <v>150</v>
          </cell>
          <cell r="BL280">
            <v>40.5</v>
          </cell>
          <cell r="BM280">
            <v>3.3</v>
          </cell>
          <cell r="BN280">
            <v>0.3</v>
          </cell>
          <cell r="BO280">
            <v>4.95</v>
          </cell>
          <cell r="BP280">
            <v>27</v>
          </cell>
          <cell r="BQ280">
            <v>2.2000000000000002</v>
          </cell>
          <cell r="BR280">
            <v>0.2</v>
          </cell>
          <cell r="BS280">
            <v>3.3</v>
          </cell>
          <cell r="BT280" t="str">
            <v>1 citron pressé</v>
          </cell>
          <cell r="BV280">
            <v>0</v>
          </cell>
          <cell r="BW280">
            <v>0</v>
          </cell>
          <cell r="BX280">
            <v>0</v>
          </cell>
          <cell r="BY280">
            <v>0</v>
          </cell>
          <cell r="BZ280">
            <v>0</v>
          </cell>
          <cell r="CA280">
            <v>0</v>
          </cell>
          <cell r="CB280">
            <v>0</v>
          </cell>
          <cell r="CC280">
            <v>0</v>
          </cell>
          <cell r="CD280" t="str">
            <v>huile d’olive</v>
          </cell>
          <cell r="CE280">
            <v>5</v>
          </cell>
          <cell r="CF280">
            <v>40.450000000000003</v>
          </cell>
          <cell r="CG280">
            <v>0</v>
          </cell>
          <cell r="CH280">
            <v>4.4950000000000001</v>
          </cell>
          <cell r="CI280">
            <v>0</v>
          </cell>
          <cell r="CJ280">
            <v>809</v>
          </cell>
          <cell r="CK280">
            <v>0</v>
          </cell>
          <cell r="CL280">
            <v>89.9</v>
          </cell>
          <cell r="CM280">
            <v>0</v>
          </cell>
          <cell r="CN280" t="str">
            <v>poulet</v>
          </cell>
          <cell r="CO280">
            <v>100</v>
          </cell>
          <cell r="CP280">
            <v>105</v>
          </cell>
          <cell r="CQ280">
            <v>23.1</v>
          </cell>
          <cell r="CR280">
            <v>1.2</v>
          </cell>
          <cell r="CS280">
            <v>0.4</v>
          </cell>
          <cell r="CT280">
            <v>105</v>
          </cell>
          <cell r="CU280">
            <v>23.1</v>
          </cell>
          <cell r="CV280">
            <v>1.2</v>
          </cell>
          <cell r="CW280">
            <v>0.4</v>
          </cell>
          <cell r="CZ280">
            <v>0</v>
          </cell>
          <cell r="DA280">
            <v>0</v>
          </cell>
          <cell r="DB280">
            <v>0</v>
          </cell>
          <cell r="DC280">
            <v>0</v>
          </cell>
          <cell r="DD280">
            <v>0</v>
          </cell>
          <cell r="DE280">
            <v>0</v>
          </cell>
          <cell r="DF280">
            <v>0</v>
          </cell>
          <cell r="DG280">
            <v>0</v>
          </cell>
          <cell r="DJ280">
            <v>0</v>
          </cell>
          <cell r="DK280">
            <v>0</v>
          </cell>
          <cell r="DL280">
            <v>0</v>
          </cell>
          <cell r="DM280">
            <v>0</v>
          </cell>
          <cell r="DN280">
            <v>0</v>
          </cell>
          <cell r="DO280">
            <v>0</v>
          </cell>
          <cell r="DP280">
            <v>0</v>
          </cell>
          <cell r="DQ280">
            <v>0</v>
          </cell>
          <cell r="DT280">
            <v>0</v>
          </cell>
          <cell r="DU280">
            <v>0</v>
          </cell>
          <cell r="DV280">
            <v>0</v>
          </cell>
          <cell r="DW280">
            <v>0</v>
          </cell>
          <cell r="DX280">
            <v>0</v>
          </cell>
          <cell r="DY280">
            <v>0</v>
          </cell>
          <cell r="DZ280">
            <v>0</v>
          </cell>
          <cell r="EA280">
            <v>0</v>
          </cell>
          <cell r="ED280">
            <v>0</v>
          </cell>
          <cell r="EE280">
            <v>0</v>
          </cell>
          <cell r="EF280">
            <v>0</v>
          </cell>
          <cell r="EG280">
            <v>0</v>
          </cell>
          <cell r="EH280">
            <v>0</v>
          </cell>
          <cell r="EI280">
            <v>0</v>
          </cell>
          <cell r="EJ280">
            <v>0</v>
          </cell>
          <cell r="EK280">
            <v>0</v>
          </cell>
          <cell r="EN280">
            <v>0</v>
          </cell>
          <cell r="EO280">
            <v>0</v>
          </cell>
          <cell r="EP280">
            <v>0</v>
          </cell>
          <cell r="EQ280">
            <v>0</v>
          </cell>
          <cell r="ER280">
            <v>0</v>
          </cell>
          <cell r="ES280">
            <v>0</v>
          </cell>
          <cell r="ET280">
            <v>0</v>
          </cell>
          <cell r="EU280">
            <v>0</v>
          </cell>
          <cell r="EX280">
            <v>0</v>
          </cell>
          <cell r="EY280">
            <v>0</v>
          </cell>
          <cell r="EZ280">
            <v>0</v>
          </cell>
          <cell r="FA280">
            <v>0</v>
          </cell>
          <cell r="FB280">
            <v>0</v>
          </cell>
          <cell r="FC280">
            <v>0</v>
          </cell>
          <cell r="FD280">
            <v>0</v>
          </cell>
          <cell r="FE280">
            <v>0</v>
          </cell>
          <cell r="FH280">
            <v>0</v>
          </cell>
          <cell r="FI280">
            <v>0</v>
          </cell>
          <cell r="FJ280">
            <v>0</v>
          </cell>
          <cell r="FK280">
            <v>0</v>
          </cell>
          <cell r="FL280">
            <v>0</v>
          </cell>
          <cell r="FM280">
            <v>0</v>
          </cell>
          <cell r="FN280">
            <v>0</v>
          </cell>
          <cell r="FO280">
            <v>0</v>
          </cell>
          <cell r="FR280">
            <v>0</v>
          </cell>
          <cell r="FS280">
            <v>0</v>
          </cell>
          <cell r="FT280">
            <v>0</v>
          </cell>
          <cell r="FU280">
            <v>0</v>
          </cell>
          <cell r="FV280">
            <v>0</v>
          </cell>
          <cell r="FW280">
            <v>0</v>
          </cell>
          <cell r="FX280">
            <v>0</v>
          </cell>
          <cell r="FY280">
            <v>0</v>
          </cell>
          <cell r="GB280">
            <v>0</v>
          </cell>
          <cell r="GC280">
            <v>0</v>
          </cell>
          <cell r="GD280">
            <v>0</v>
          </cell>
          <cell r="GE280">
            <v>0</v>
          </cell>
          <cell r="GF280">
            <v>0</v>
          </cell>
          <cell r="GG280">
            <v>0</v>
          </cell>
          <cell r="GH280">
            <v>0</v>
          </cell>
          <cell r="GI280">
            <v>0</v>
          </cell>
          <cell r="GL280">
            <v>0</v>
          </cell>
          <cell r="GM280">
            <v>0</v>
          </cell>
          <cell r="GN280">
            <v>0</v>
          </cell>
          <cell r="GO280">
            <v>0</v>
          </cell>
          <cell r="GP280">
            <v>0</v>
          </cell>
          <cell r="GQ280">
            <v>0</v>
          </cell>
          <cell r="GR280">
            <v>0</v>
          </cell>
          <cell r="GS280">
            <v>0</v>
          </cell>
          <cell r="GU280" t="str">
            <v>Pasta Primavera</v>
          </cell>
        </row>
        <row r="281">
          <cell r="E281" t="str">
            <v>Pâtes À La Grecque</v>
          </cell>
          <cell r="F281" t="str">
            <v>Dans une casserole d’eau faites cuire vos pâtes. Dans un saladier mélangez tous les ingrédients avec les pâtes.</v>
          </cell>
          <cell r="H281">
            <v>179.45</v>
          </cell>
          <cell r="I281">
            <v>5.6899999999999995</v>
          </cell>
          <cell r="J281">
            <v>5.6550000000000002</v>
          </cell>
          <cell r="K281">
            <v>23.939999999999998</v>
          </cell>
          <cell r="L281" t="str">
            <v>pâtes complètes</v>
          </cell>
          <cell r="M281">
            <v>30</v>
          </cell>
          <cell r="N281">
            <v>106.5</v>
          </cell>
          <cell r="O281">
            <v>3.54</v>
          </cell>
          <cell r="P281">
            <v>0.66</v>
          </cell>
          <cell r="Q281">
            <v>20.34</v>
          </cell>
          <cell r="R281">
            <v>355</v>
          </cell>
          <cell r="S281">
            <v>11.8</v>
          </cell>
          <cell r="T281">
            <v>2.2000000000000002</v>
          </cell>
          <cell r="U281">
            <v>67.8</v>
          </cell>
          <cell r="V281" t="str">
            <v>Tomate</v>
          </cell>
          <cell r="W281">
            <v>100</v>
          </cell>
          <cell r="X281">
            <v>21</v>
          </cell>
          <cell r="Y281">
            <v>0.8</v>
          </cell>
          <cell r="Z281">
            <v>0.3</v>
          </cell>
          <cell r="AA281">
            <v>3.2</v>
          </cell>
          <cell r="AB281">
            <v>21</v>
          </cell>
          <cell r="AC281">
            <v>0.8</v>
          </cell>
          <cell r="AD281">
            <v>0.3</v>
          </cell>
          <cell r="AE281">
            <v>3.2</v>
          </cell>
          <cell r="AF281" t="str">
            <v>fêta</v>
          </cell>
          <cell r="AG281">
            <v>50</v>
          </cell>
          <cell r="AH281">
            <v>0</v>
          </cell>
          <cell r="AI281">
            <v>0</v>
          </cell>
          <cell r="AJ281">
            <v>0</v>
          </cell>
          <cell r="AK281">
            <v>0</v>
          </cell>
          <cell r="AL281">
            <v>0</v>
          </cell>
          <cell r="AM281">
            <v>0</v>
          </cell>
          <cell r="AN281">
            <v>0</v>
          </cell>
          <cell r="AO281">
            <v>0</v>
          </cell>
          <cell r="AP281" t="str">
            <v>Épinard frais</v>
          </cell>
          <cell r="AQ281">
            <v>50</v>
          </cell>
          <cell r="AR281">
            <v>11.5</v>
          </cell>
          <cell r="AS281">
            <v>1.35</v>
          </cell>
          <cell r="AT281">
            <v>0.2</v>
          </cell>
          <cell r="AU281">
            <v>0.4</v>
          </cell>
          <cell r="AV281">
            <v>23</v>
          </cell>
          <cell r="AW281">
            <v>2.7</v>
          </cell>
          <cell r="AX281">
            <v>0.4</v>
          </cell>
          <cell r="AY281">
            <v>0.8</v>
          </cell>
          <cell r="AZ281" t="str">
            <v xml:space="preserve">olives noires </v>
          </cell>
          <cell r="BA281">
            <v>15</v>
          </cell>
          <cell r="BB281">
            <v>0</v>
          </cell>
          <cell r="BC281">
            <v>0</v>
          </cell>
          <cell r="BD281">
            <v>0</v>
          </cell>
          <cell r="BE281">
            <v>0</v>
          </cell>
          <cell r="BF281">
            <v>0</v>
          </cell>
          <cell r="BG281">
            <v>0</v>
          </cell>
          <cell r="BH281">
            <v>0</v>
          </cell>
          <cell r="BI281">
            <v>0</v>
          </cell>
          <cell r="BJ281" t="str">
            <v>huile d’olive</v>
          </cell>
          <cell r="BK281">
            <v>5</v>
          </cell>
          <cell r="BL281">
            <v>40.450000000000003</v>
          </cell>
          <cell r="BM281">
            <v>0</v>
          </cell>
          <cell r="BN281">
            <v>4.4950000000000001</v>
          </cell>
          <cell r="BO281">
            <v>0</v>
          </cell>
          <cell r="BP281">
            <v>809</v>
          </cell>
          <cell r="BQ281">
            <v>0</v>
          </cell>
          <cell r="BR281">
            <v>89.9</v>
          </cell>
          <cell r="BS281">
            <v>0</v>
          </cell>
          <cell r="BT281" t="str">
            <v>Basilic</v>
          </cell>
          <cell r="BV281">
            <v>0</v>
          </cell>
          <cell r="BW281">
            <v>0</v>
          </cell>
          <cell r="BX281">
            <v>0</v>
          </cell>
          <cell r="BY281">
            <v>0</v>
          </cell>
          <cell r="BZ281">
            <v>0</v>
          </cell>
          <cell r="CA281">
            <v>0</v>
          </cell>
          <cell r="CB281">
            <v>0</v>
          </cell>
          <cell r="CC281">
            <v>0</v>
          </cell>
          <cell r="CF281">
            <v>0</v>
          </cell>
          <cell r="CG281">
            <v>0</v>
          </cell>
          <cell r="CH281">
            <v>0</v>
          </cell>
          <cell r="CI281">
            <v>0</v>
          </cell>
          <cell r="CJ281">
            <v>0</v>
          </cell>
          <cell r="CK281">
            <v>0</v>
          </cell>
          <cell r="CL281">
            <v>0</v>
          </cell>
          <cell r="CM281">
            <v>0</v>
          </cell>
          <cell r="CP281">
            <v>0</v>
          </cell>
          <cell r="CQ281">
            <v>0</v>
          </cell>
          <cell r="CR281">
            <v>0</v>
          </cell>
          <cell r="CS281">
            <v>0</v>
          </cell>
          <cell r="CT281">
            <v>0</v>
          </cell>
          <cell r="CU281">
            <v>0</v>
          </cell>
          <cell r="CV281">
            <v>0</v>
          </cell>
          <cell r="CW281">
            <v>0</v>
          </cell>
          <cell r="CZ281">
            <v>0</v>
          </cell>
          <cell r="DA281">
            <v>0</v>
          </cell>
          <cell r="DB281">
            <v>0</v>
          </cell>
          <cell r="DC281">
            <v>0</v>
          </cell>
          <cell r="DD281">
            <v>0</v>
          </cell>
          <cell r="DE281">
            <v>0</v>
          </cell>
          <cell r="DF281">
            <v>0</v>
          </cell>
          <cell r="DG281">
            <v>0</v>
          </cell>
          <cell r="DJ281">
            <v>0</v>
          </cell>
          <cell r="DK281">
            <v>0</v>
          </cell>
          <cell r="DL281">
            <v>0</v>
          </cell>
          <cell r="DM281">
            <v>0</v>
          </cell>
          <cell r="DN281">
            <v>0</v>
          </cell>
          <cell r="DO281">
            <v>0</v>
          </cell>
          <cell r="DP281">
            <v>0</v>
          </cell>
          <cell r="DQ281">
            <v>0</v>
          </cell>
          <cell r="DT281">
            <v>0</v>
          </cell>
          <cell r="DU281">
            <v>0</v>
          </cell>
          <cell r="DV281">
            <v>0</v>
          </cell>
          <cell r="DW281">
            <v>0</v>
          </cell>
          <cell r="DX281">
            <v>0</v>
          </cell>
          <cell r="DY281">
            <v>0</v>
          </cell>
          <cell r="DZ281">
            <v>0</v>
          </cell>
          <cell r="EA281">
            <v>0</v>
          </cell>
          <cell r="ED281">
            <v>0</v>
          </cell>
          <cell r="EE281">
            <v>0</v>
          </cell>
          <cell r="EF281">
            <v>0</v>
          </cell>
          <cell r="EG281">
            <v>0</v>
          </cell>
          <cell r="EH281">
            <v>0</v>
          </cell>
          <cell r="EI281">
            <v>0</v>
          </cell>
          <cell r="EJ281">
            <v>0</v>
          </cell>
          <cell r="EK281">
            <v>0</v>
          </cell>
          <cell r="EN281">
            <v>0</v>
          </cell>
          <cell r="EO281">
            <v>0</v>
          </cell>
          <cell r="EP281">
            <v>0</v>
          </cell>
          <cell r="EQ281">
            <v>0</v>
          </cell>
          <cell r="ER281">
            <v>0</v>
          </cell>
          <cell r="ES281">
            <v>0</v>
          </cell>
          <cell r="ET281">
            <v>0</v>
          </cell>
          <cell r="EU281">
            <v>0</v>
          </cell>
          <cell r="EX281">
            <v>0</v>
          </cell>
          <cell r="EY281">
            <v>0</v>
          </cell>
          <cell r="EZ281">
            <v>0</v>
          </cell>
          <cell r="FA281">
            <v>0</v>
          </cell>
          <cell r="FB281">
            <v>0</v>
          </cell>
          <cell r="FC281">
            <v>0</v>
          </cell>
          <cell r="FD281">
            <v>0</v>
          </cell>
          <cell r="FE281">
            <v>0</v>
          </cell>
          <cell r="FH281">
            <v>0</v>
          </cell>
          <cell r="FI281">
            <v>0</v>
          </cell>
          <cell r="FJ281">
            <v>0</v>
          </cell>
          <cell r="FK281">
            <v>0</v>
          </cell>
          <cell r="FL281">
            <v>0</v>
          </cell>
          <cell r="FM281">
            <v>0</v>
          </cell>
          <cell r="FN281">
            <v>0</v>
          </cell>
          <cell r="FO281">
            <v>0</v>
          </cell>
          <cell r="FR281">
            <v>0</v>
          </cell>
          <cell r="FS281">
            <v>0</v>
          </cell>
          <cell r="FT281">
            <v>0</v>
          </cell>
          <cell r="FU281">
            <v>0</v>
          </cell>
          <cell r="FV281">
            <v>0</v>
          </cell>
          <cell r="FW281">
            <v>0</v>
          </cell>
          <cell r="FX281">
            <v>0</v>
          </cell>
          <cell r="FY281">
            <v>0</v>
          </cell>
          <cell r="GB281">
            <v>0</v>
          </cell>
          <cell r="GC281">
            <v>0</v>
          </cell>
          <cell r="GD281">
            <v>0</v>
          </cell>
          <cell r="GE281">
            <v>0</v>
          </cell>
          <cell r="GF281">
            <v>0</v>
          </cell>
          <cell r="GG281">
            <v>0</v>
          </cell>
          <cell r="GH281">
            <v>0</v>
          </cell>
          <cell r="GI281">
            <v>0</v>
          </cell>
          <cell r="GL281">
            <v>0</v>
          </cell>
          <cell r="GM281">
            <v>0</v>
          </cell>
          <cell r="GN281">
            <v>0</v>
          </cell>
          <cell r="GO281">
            <v>0</v>
          </cell>
          <cell r="GP281">
            <v>0</v>
          </cell>
          <cell r="GQ281">
            <v>0</v>
          </cell>
          <cell r="GR281">
            <v>0</v>
          </cell>
          <cell r="GS281">
            <v>0</v>
          </cell>
          <cell r="GU281" t="str">
            <v>Pâtes À La Grecque</v>
          </cell>
        </row>
        <row r="282">
          <cell r="E282" t="str">
            <v>Pâtes Aux Brocolis Au Poulet Et Aux Brocolis</v>
          </cell>
          <cell r="F282" t="str">
            <v>Cuire les pâtes al dente dans l'eau salée, selon les instructions de l'emballage. 
Éplucher et émincer l'oignon. 
Rincer, essuyer et détailler le filet de poulet en lanières. 
Laver le brocoli et détacher les fleurettes.
Chauffer l'huile dans une poêle et faire revenir l’oignon dans l'huile chaude.
Ajouter les lanières de poulet, du sel et du poivre, et cuire environ 2 minutes. 
Ajouter les fleurettes de brocoli, mouiller avec le bouillon et laisser mijoter environ 5 minutes
Délayer la farine dans le bouillon restant et Ajouter suivre la cuisson à feu doux environ 3 minutes. 
Bien égoutter les pâtes. Les mélanger avec la sauce et le persil. Réchauffer brièvement et servir</v>
          </cell>
          <cell r="H282">
            <v>541.17999999999995</v>
          </cell>
          <cell r="I282">
            <v>44.001999999999995</v>
          </cell>
          <cell r="J282">
            <v>16.89</v>
          </cell>
          <cell r="K282">
            <v>48.56</v>
          </cell>
          <cell r="L282" t="str">
            <v>Nouilles Œufs</v>
          </cell>
          <cell r="M282">
            <v>50</v>
          </cell>
          <cell r="N282">
            <v>178.5</v>
          </cell>
          <cell r="O282">
            <v>7.5</v>
          </cell>
          <cell r="P282">
            <v>1.25</v>
          </cell>
          <cell r="Q282">
            <v>33.5</v>
          </cell>
          <cell r="R282">
            <v>357</v>
          </cell>
          <cell r="S282">
            <v>15</v>
          </cell>
          <cell r="T282">
            <v>2.5</v>
          </cell>
          <cell r="U282">
            <v>67</v>
          </cell>
          <cell r="V282" t="str">
            <v>Bouillon De Légumes</v>
          </cell>
          <cell r="W282">
            <v>12</v>
          </cell>
          <cell r="X282">
            <v>26.04</v>
          </cell>
          <cell r="Y282">
            <v>1.1639999999999999</v>
          </cell>
          <cell r="Z282">
            <v>0.64800000000000013</v>
          </cell>
          <cell r="AA282">
            <v>3.84</v>
          </cell>
          <cell r="AB282">
            <v>217</v>
          </cell>
          <cell r="AC282">
            <v>9.6999999999999993</v>
          </cell>
          <cell r="AD282">
            <v>5.4</v>
          </cell>
          <cell r="AE282">
            <v>32</v>
          </cell>
          <cell r="AF282" t="str">
            <v>Sel &amp; Poivre</v>
          </cell>
          <cell r="AH282">
            <v>0</v>
          </cell>
          <cell r="AI282">
            <v>0</v>
          </cell>
          <cell r="AJ282">
            <v>0</v>
          </cell>
          <cell r="AK282">
            <v>0</v>
          </cell>
          <cell r="AL282">
            <v>0</v>
          </cell>
          <cell r="AM282">
            <v>0</v>
          </cell>
          <cell r="AN282">
            <v>0</v>
          </cell>
          <cell r="AO282">
            <v>0</v>
          </cell>
          <cell r="AP282" t="str">
            <v xml:space="preserve">Oignon </v>
          </cell>
          <cell r="AQ282">
            <v>1</v>
          </cell>
          <cell r="AR282">
            <v>0.39</v>
          </cell>
          <cell r="AS282">
            <v>1.3000000000000001E-2</v>
          </cell>
          <cell r="AT282">
            <v>2E-3</v>
          </cell>
          <cell r="AU282">
            <v>7.0000000000000007E-2</v>
          </cell>
          <cell r="AV282">
            <v>39</v>
          </cell>
          <cell r="AW282">
            <v>1.3</v>
          </cell>
          <cell r="AX282">
            <v>0.2</v>
          </cell>
          <cell r="AY282">
            <v>7</v>
          </cell>
          <cell r="AZ282" t="str">
            <v>Poulet</v>
          </cell>
          <cell r="BA282">
            <v>125</v>
          </cell>
          <cell r="BB282">
            <v>131.25</v>
          </cell>
          <cell r="BC282">
            <v>28.875</v>
          </cell>
          <cell r="BD282">
            <v>1.5</v>
          </cell>
          <cell r="BE282">
            <v>0.5</v>
          </cell>
          <cell r="BF282">
            <v>105</v>
          </cell>
          <cell r="BG282">
            <v>23.1</v>
          </cell>
          <cell r="BH282">
            <v>1.2</v>
          </cell>
          <cell r="BI282">
            <v>0.4</v>
          </cell>
          <cell r="BJ282" t="str">
            <v>Brocoli</v>
          </cell>
          <cell r="BK282">
            <v>150</v>
          </cell>
          <cell r="BL282">
            <v>46.5</v>
          </cell>
          <cell r="BM282">
            <v>4.5</v>
          </cell>
          <cell r="BN282">
            <v>0.6</v>
          </cell>
          <cell r="BO282">
            <v>3.6</v>
          </cell>
          <cell r="BP282">
            <v>31</v>
          </cell>
          <cell r="BQ282">
            <v>3</v>
          </cell>
          <cell r="BR282">
            <v>0.4</v>
          </cell>
          <cell r="BS282">
            <v>2.4</v>
          </cell>
          <cell r="BT282" t="str">
            <v>Huile D'Olive</v>
          </cell>
          <cell r="BU282">
            <v>10</v>
          </cell>
          <cell r="BV282">
            <v>80.900000000000006</v>
          </cell>
          <cell r="BW282">
            <v>0</v>
          </cell>
          <cell r="BX282">
            <v>8.99</v>
          </cell>
          <cell r="BY282">
            <v>0</v>
          </cell>
          <cell r="BZ282">
            <v>809</v>
          </cell>
          <cell r="CA282">
            <v>0</v>
          </cell>
          <cell r="CB282">
            <v>89.9</v>
          </cell>
          <cell r="CC282">
            <v>0</v>
          </cell>
          <cell r="CD282" t="str">
            <v>Farine Complète</v>
          </cell>
          <cell r="CE282">
            <v>10</v>
          </cell>
          <cell r="CF282">
            <v>35.1</v>
          </cell>
          <cell r="CG282">
            <v>1.4</v>
          </cell>
          <cell r="CH282">
            <v>0.3</v>
          </cell>
          <cell r="CI282">
            <v>6.5</v>
          </cell>
          <cell r="CJ282">
            <v>351</v>
          </cell>
          <cell r="CK282">
            <v>14</v>
          </cell>
          <cell r="CL282">
            <v>3</v>
          </cell>
          <cell r="CM282">
            <v>65</v>
          </cell>
          <cell r="CN282" t="str">
            <v>Crème Rama 7%</v>
          </cell>
          <cell r="CO282">
            <v>50</v>
          </cell>
          <cell r="CP282">
            <v>42.5</v>
          </cell>
          <cell r="CQ282">
            <v>0.55000000000000004</v>
          </cell>
          <cell r="CR282">
            <v>3.6</v>
          </cell>
          <cell r="CS282">
            <v>0.55000000000000004</v>
          </cell>
          <cell r="CT282">
            <v>85</v>
          </cell>
          <cell r="CU282">
            <v>1.1000000000000001</v>
          </cell>
          <cell r="CV282">
            <v>7.2</v>
          </cell>
          <cell r="CW282">
            <v>1.1000000000000001</v>
          </cell>
          <cell r="CX282" t="str">
            <v>Persil</v>
          </cell>
          <cell r="CZ282">
            <v>0</v>
          </cell>
          <cell r="DA282">
            <v>0</v>
          </cell>
          <cell r="DB282">
            <v>0</v>
          </cell>
          <cell r="DC282">
            <v>0</v>
          </cell>
          <cell r="DD282">
            <v>0</v>
          </cell>
          <cell r="DE282">
            <v>0</v>
          </cell>
          <cell r="DF282">
            <v>0</v>
          </cell>
          <cell r="DG282">
            <v>0</v>
          </cell>
          <cell r="DH282" t="str">
            <v/>
          </cell>
          <cell r="DJ282">
            <v>0</v>
          </cell>
          <cell r="DK282">
            <v>0</v>
          </cell>
          <cell r="DL282">
            <v>0</v>
          </cell>
          <cell r="DM282">
            <v>0</v>
          </cell>
          <cell r="DN282">
            <v>0</v>
          </cell>
          <cell r="DO282">
            <v>0</v>
          </cell>
          <cell r="DP282">
            <v>0</v>
          </cell>
          <cell r="DQ282">
            <v>0</v>
          </cell>
          <cell r="DR282" t="str">
            <v/>
          </cell>
          <cell r="DT282">
            <v>0</v>
          </cell>
          <cell r="DU282">
            <v>0</v>
          </cell>
          <cell r="DV282">
            <v>0</v>
          </cell>
          <cell r="DW282">
            <v>0</v>
          </cell>
          <cell r="DX282">
            <v>0</v>
          </cell>
          <cell r="DY282">
            <v>0</v>
          </cell>
          <cell r="DZ282">
            <v>0</v>
          </cell>
          <cell r="EA282">
            <v>0</v>
          </cell>
          <cell r="EB282" t="str">
            <v/>
          </cell>
          <cell r="ED282">
            <v>0</v>
          </cell>
          <cell r="EE282">
            <v>0</v>
          </cell>
          <cell r="EF282">
            <v>0</v>
          </cell>
          <cell r="EG282">
            <v>0</v>
          </cell>
          <cell r="EH282">
            <v>0</v>
          </cell>
          <cell r="EI282">
            <v>0</v>
          </cell>
          <cell r="EJ282">
            <v>0</v>
          </cell>
          <cell r="EK282">
            <v>0</v>
          </cell>
          <cell r="EL282" t="str">
            <v/>
          </cell>
          <cell r="EN282">
            <v>0</v>
          </cell>
          <cell r="EO282">
            <v>0</v>
          </cell>
          <cell r="EP282">
            <v>0</v>
          </cell>
          <cell r="EQ282">
            <v>0</v>
          </cell>
          <cell r="ER282">
            <v>0</v>
          </cell>
          <cell r="ES282">
            <v>0</v>
          </cell>
          <cell r="ET282">
            <v>0</v>
          </cell>
          <cell r="EU282">
            <v>0</v>
          </cell>
          <cell r="EV282" t="str">
            <v/>
          </cell>
          <cell r="EX282">
            <v>0</v>
          </cell>
          <cell r="EY282">
            <v>0</v>
          </cell>
          <cell r="EZ282">
            <v>0</v>
          </cell>
          <cell r="FA282">
            <v>0</v>
          </cell>
          <cell r="FB282">
            <v>0</v>
          </cell>
          <cell r="FC282">
            <v>0</v>
          </cell>
          <cell r="FD282">
            <v>0</v>
          </cell>
          <cell r="FE282">
            <v>0</v>
          </cell>
          <cell r="FF282" t="str">
            <v/>
          </cell>
          <cell r="FH282">
            <v>0</v>
          </cell>
          <cell r="FI282">
            <v>0</v>
          </cell>
          <cell r="FJ282">
            <v>0</v>
          </cell>
          <cell r="FK282">
            <v>0</v>
          </cell>
          <cell r="FL282">
            <v>0</v>
          </cell>
          <cell r="FM282">
            <v>0</v>
          </cell>
          <cell r="FN282">
            <v>0</v>
          </cell>
          <cell r="FO282">
            <v>0</v>
          </cell>
          <cell r="FR282">
            <v>0</v>
          </cell>
          <cell r="FS282">
            <v>0</v>
          </cell>
          <cell r="FT282">
            <v>0</v>
          </cell>
          <cell r="FU282">
            <v>0</v>
          </cell>
          <cell r="FV282">
            <v>0</v>
          </cell>
          <cell r="FW282">
            <v>0</v>
          </cell>
          <cell r="FX282">
            <v>0</v>
          </cell>
          <cell r="FY282">
            <v>0</v>
          </cell>
          <cell r="GB282">
            <v>0</v>
          </cell>
          <cell r="GC282">
            <v>0</v>
          </cell>
          <cell r="GD282">
            <v>0</v>
          </cell>
          <cell r="GE282">
            <v>0</v>
          </cell>
          <cell r="GF282">
            <v>0</v>
          </cell>
          <cell r="GG282">
            <v>0</v>
          </cell>
          <cell r="GH282">
            <v>0</v>
          </cell>
          <cell r="GI282">
            <v>0</v>
          </cell>
          <cell r="GL282">
            <v>0</v>
          </cell>
          <cell r="GM282">
            <v>0</v>
          </cell>
          <cell r="GN282">
            <v>0</v>
          </cell>
          <cell r="GO282">
            <v>0</v>
          </cell>
          <cell r="GP282">
            <v>0</v>
          </cell>
          <cell r="GQ282">
            <v>0</v>
          </cell>
          <cell r="GR282">
            <v>0</v>
          </cell>
          <cell r="GS282">
            <v>0</v>
          </cell>
          <cell r="GU282" t="str">
            <v>Pâtes Aux Brocolis Au Poulet Et Aux Brocolis</v>
          </cell>
        </row>
        <row r="283">
          <cell r="E283" t="str">
            <v>Pâtes Aux Poivrons &amp; Crevettes</v>
          </cell>
          <cell r="F283" t="str">
            <v>Faire cuire les pâtes (9/10 min). 
Faites revenir les crevettes dans l'huile. Puis ajoutez les poivrons. 
Epicez et assaisonnez. Ajoutez le jus de citron.
Mélangez les pâtes et la préparation crevette/poivron</v>
          </cell>
          <cell r="H283">
            <v>392</v>
          </cell>
          <cell r="I283">
            <v>26.72</v>
          </cell>
          <cell r="J283">
            <v>11.355</v>
          </cell>
          <cell r="K283">
            <v>43.755000000000003</v>
          </cell>
          <cell r="L283" t="str">
            <v>Crevette</v>
          </cell>
          <cell r="M283">
            <v>150</v>
          </cell>
          <cell r="N283">
            <v>84</v>
          </cell>
          <cell r="O283">
            <v>17.100000000000001</v>
          </cell>
          <cell r="P283">
            <v>0.9</v>
          </cell>
          <cell r="Q283">
            <v>1.8</v>
          </cell>
          <cell r="R283">
            <v>56</v>
          </cell>
          <cell r="S283">
            <v>11.4</v>
          </cell>
          <cell r="T283">
            <v>0.6</v>
          </cell>
          <cell r="U283">
            <v>1.2</v>
          </cell>
          <cell r="V283" t="str">
            <v>Pâtes À L'Épeautre</v>
          </cell>
          <cell r="W283">
            <v>50</v>
          </cell>
          <cell r="X283">
            <v>180</v>
          </cell>
          <cell r="Y283">
            <v>8</v>
          </cell>
          <cell r="Z283">
            <v>1</v>
          </cell>
          <cell r="AA283">
            <v>34</v>
          </cell>
          <cell r="AB283">
            <v>360</v>
          </cell>
          <cell r="AC283">
            <v>16</v>
          </cell>
          <cell r="AD283">
            <v>2</v>
          </cell>
          <cell r="AE283">
            <v>68</v>
          </cell>
          <cell r="AF283" t="str">
            <v>Poivron Rouge</v>
          </cell>
          <cell r="AG283">
            <v>100</v>
          </cell>
          <cell r="AH283">
            <v>32</v>
          </cell>
          <cell r="AI283">
            <v>0.9</v>
          </cell>
          <cell r="AJ283">
            <v>0.4</v>
          </cell>
          <cell r="AK283">
            <v>5.2</v>
          </cell>
          <cell r="AL283">
            <v>32</v>
          </cell>
          <cell r="AM283">
            <v>0.9</v>
          </cell>
          <cell r="AN283">
            <v>0.4</v>
          </cell>
          <cell r="AO283">
            <v>5.2</v>
          </cell>
          <cell r="AP283" t="str">
            <v>Ail</v>
          </cell>
          <cell r="AQ283">
            <v>10</v>
          </cell>
          <cell r="AR283">
            <v>13.6</v>
          </cell>
          <cell r="AS283">
            <v>0.7</v>
          </cell>
          <cell r="AT283">
            <v>0.05</v>
          </cell>
          <cell r="AU283">
            <v>2.4500000000000002</v>
          </cell>
          <cell r="AV283">
            <v>136</v>
          </cell>
          <cell r="AW283">
            <v>7</v>
          </cell>
          <cell r="AX283">
            <v>0.5</v>
          </cell>
          <cell r="AY283">
            <v>24.5</v>
          </cell>
          <cell r="AZ283" t="str">
            <v>Epices</v>
          </cell>
          <cell r="BB283">
            <v>0</v>
          </cell>
          <cell r="BC283">
            <v>0</v>
          </cell>
          <cell r="BD283">
            <v>0</v>
          </cell>
          <cell r="BE283">
            <v>0</v>
          </cell>
          <cell r="BF283">
            <v>0</v>
          </cell>
          <cell r="BG283">
            <v>0</v>
          </cell>
          <cell r="BH283">
            <v>0</v>
          </cell>
          <cell r="BI283">
            <v>0</v>
          </cell>
          <cell r="BJ283" t="str">
            <v>Sel</v>
          </cell>
          <cell r="BL283">
            <v>0</v>
          </cell>
          <cell r="BM283">
            <v>0</v>
          </cell>
          <cell r="BN283">
            <v>0</v>
          </cell>
          <cell r="BO283">
            <v>0</v>
          </cell>
          <cell r="BP283">
            <v>0</v>
          </cell>
          <cell r="BQ283">
            <v>0</v>
          </cell>
          <cell r="BR283">
            <v>0</v>
          </cell>
          <cell r="BS283">
            <v>0</v>
          </cell>
          <cell r="BT283" t="str">
            <v>Jus De Citron</v>
          </cell>
          <cell r="BU283">
            <v>5</v>
          </cell>
          <cell r="BV283">
            <v>1.5</v>
          </cell>
          <cell r="BW283">
            <v>0.02</v>
          </cell>
          <cell r="BX283">
            <v>1.4999999999999999E-2</v>
          </cell>
          <cell r="BY283">
            <v>0.30499999999999999</v>
          </cell>
          <cell r="BZ283">
            <v>30</v>
          </cell>
          <cell r="CA283">
            <v>0.4</v>
          </cell>
          <cell r="CB283">
            <v>0.3</v>
          </cell>
          <cell r="CC283">
            <v>6.1</v>
          </cell>
          <cell r="CD283" t="str">
            <v>Basilic</v>
          </cell>
          <cell r="CF283">
            <v>0</v>
          </cell>
          <cell r="CG283">
            <v>0</v>
          </cell>
          <cell r="CH283">
            <v>0</v>
          </cell>
          <cell r="CI283">
            <v>0</v>
          </cell>
          <cell r="CJ283">
            <v>0</v>
          </cell>
          <cell r="CK283">
            <v>0</v>
          </cell>
          <cell r="CL283">
            <v>0</v>
          </cell>
          <cell r="CM283">
            <v>0</v>
          </cell>
          <cell r="CN283" t="str">
            <v>Huile D'Olive</v>
          </cell>
          <cell r="CO283">
            <v>10</v>
          </cell>
          <cell r="CP283">
            <v>80.900000000000006</v>
          </cell>
          <cell r="CQ283">
            <v>0</v>
          </cell>
          <cell r="CR283">
            <v>8.99</v>
          </cell>
          <cell r="CS283">
            <v>0</v>
          </cell>
          <cell r="CT283">
            <v>809</v>
          </cell>
          <cell r="CU283">
            <v>0</v>
          </cell>
          <cell r="CV283">
            <v>89.9</v>
          </cell>
          <cell r="CW283">
            <v>0</v>
          </cell>
          <cell r="CX283" t="str">
            <v/>
          </cell>
          <cell r="CZ283">
            <v>0</v>
          </cell>
          <cell r="DA283">
            <v>0</v>
          </cell>
          <cell r="DB283">
            <v>0</v>
          </cell>
          <cell r="DC283">
            <v>0</v>
          </cell>
          <cell r="DD283">
            <v>0</v>
          </cell>
          <cell r="DE283">
            <v>0</v>
          </cell>
          <cell r="DF283">
            <v>0</v>
          </cell>
          <cell r="DG283">
            <v>0</v>
          </cell>
          <cell r="DH283" t="str">
            <v/>
          </cell>
          <cell r="DJ283">
            <v>0</v>
          </cell>
          <cell r="DK283">
            <v>0</v>
          </cell>
          <cell r="DL283">
            <v>0</v>
          </cell>
          <cell r="DM283">
            <v>0</v>
          </cell>
          <cell r="DN283">
            <v>0</v>
          </cell>
          <cell r="DO283">
            <v>0</v>
          </cell>
          <cell r="DP283">
            <v>0</v>
          </cell>
          <cell r="DQ283">
            <v>0</v>
          </cell>
          <cell r="DR283" t="str">
            <v/>
          </cell>
          <cell r="DT283">
            <v>0</v>
          </cell>
          <cell r="DU283">
            <v>0</v>
          </cell>
          <cell r="DV283">
            <v>0</v>
          </cell>
          <cell r="DW283">
            <v>0</v>
          </cell>
          <cell r="DX283">
            <v>0</v>
          </cell>
          <cell r="DY283">
            <v>0</v>
          </cell>
          <cell r="DZ283">
            <v>0</v>
          </cell>
          <cell r="EA283">
            <v>0</v>
          </cell>
          <cell r="EB283" t="str">
            <v/>
          </cell>
          <cell r="ED283">
            <v>0</v>
          </cell>
          <cell r="EE283">
            <v>0</v>
          </cell>
          <cell r="EF283">
            <v>0</v>
          </cell>
          <cell r="EG283">
            <v>0</v>
          </cell>
          <cell r="EH283">
            <v>0</v>
          </cell>
          <cell r="EI283">
            <v>0</v>
          </cell>
          <cell r="EJ283">
            <v>0</v>
          </cell>
          <cell r="EK283">
            <v>0</v>
          </cell>
          <cell r="EL283" t="str">
            <v/>
          </cell>
          <cell r="EN283">
            <v>0</v>
          </cell>
          <cell r="EO283">
            <v>0</v>
          </cell>
          <cell r="EP283">
            <v>0</v>
          </cell>
          <cell r="EQ283">
            <v>0</v>
          </cell>
          <cell r="ER283">
            <v>0</v>
          </cell>
          <cell r="ES283">
            <v>0</v>
          </cell>
          <cell r="ET283">
            <v>0</v>
          </cell>
          <cell r="EU283">
            <v>0</v>
          </cell>
          <cell r="EV283" t="str">
            <v/>
          </cell>
          <cell r="EX283">
            <v>0</v>
          </cell>
          <cell r="EY283">
            <v>0</v>
          </cell>
          <cell r="EZ283">
            <v>0</v>
          </cell>
          <cell r="FA283">
            <v>0</v>
          </cell>
          <cell r="FB283">
            <v>0</v>
          </cell>
          <cell r="FC283">
            <v>0</v>
          </cell>
          <cell r="FD283">
            <v>0</v>
          </cell>
          <cell r="FE283">
            <v>0</v>
          </cell>
          <cell r="FF283" t="str">
            <v/>
          </cell>
          <cell r="FH283">
            <v>0</v>
          </cell>
          <cell r="FI283">
            <v>0</v>
          </cell>
          <cell r="FJ283">
            <v>0</v>
          </cell>
          <cell r="FK283">
            <v>0</v>
          </cell>
          <cell r="FL283">
            <v>0</v>
          </cell>
          <cell r="FM283">
            <v>0</v>
          </cell>
          <cell r="FN283">
            <v>0</v>
          </cell>
          <cell r="FO283">
            <v>0</v>
          </cell>
          <cell r="FR283">
            <v>0</v>
          </cell>
          <cell r="FS283">
            <v>0</v>
          </cell>
          <cell r="FT283">
            <v>0</v>
          </cell>
          <cell r="FU283">
            <v>0</v>
          </cell>
          <cell r="FV283">
            <v>0</v>
          </cell>
          <cell r="FW283">
            <v>0</v>
          </cell>
          <cell r="FX283">
            <v>0</v>
          </cell>
          <cell r="FY283">
            <v>0</v>
          </cell>
          <cell r="GB283">
            <v>0</v>
          </cell>
          <cell r="GC283">
            <v>0</v>
          </cell>
          <cell r="GD283">
            <v>0</v>
          </cell>
          <cell r="GE283">
            <v>0</v>
          </cell>
          <cell r="GF283">
            <v>0</v>
          </cell>
          <cell r="GG283">
            <v>0</v>
          </cell>
          <cell r="GH283">
            <v>0</v>
          </cell>
          <cell r="GI283">
            <v>0</v>
          </cell>
          <cell r="GL283">
            <v>0</v>
          </cell>
          <cell r="GM283">
            <v>0</v>
          </cell>
          <cell r="GN283">
            <v>0</v>
          </cell>
          <cell r="GO283">
            <v>0</v>
          </cell>
          <cell r="GP283">
            <v>0</v>
          </cell>
          <cell r="GQ283">
            <v>0</v>
          </cell>
          <cell r="GR283">
            <v>0</v>
          </cell>
          <cell r="GS283">
            <v>0</v>
          </cell>
          <cell r="GU283" t="str">
            <v>Pâtes Aux Poivrons &amp; Crevettes</v>
          </cell>
        </row>
        <row r="284">
          <cell r="E284" t="str">
            <v>Pâtes Mozzarella One pot</v>
          </cell>
          <cell r="F284" t="str">
            <v xml:space="preserve">Coupez le poulet en morceaux de la taille d'une bouchée, et assaisonnez-le à l'aide de sel et de poivre.
Faites cuire le poulet dans une poêle antiadhésive sans huile pendant environ 5 minutes.
Pendant ce temps, coupez les tomates-cerise en quartiers.
Ajoutez le pesto au poulet et mélangez bien.
Ajoutez les pâtes, la sauce tomate et l'eau à la poêle et laissez mijoter pendant environ 15 minutes.
Ajoutez la mozzarella et cuisez pendant encore 2 minutes.
Servez dans une assiette et garnissez de basilic.
</v>
          </cell>
          <cell r="H284">
            <v>353.4</v>
          </cell>
          <cell r="I284">
            <v>34.035000000000004</v>
          </cell>
          <cell r="J284">
            <v>6.46</v>
          </cell>
          <cell r="K284">
            <v>31.55</v>
          </cell>
          <cell r="L284" t="str">
            <v>Poulet</v>
          </cell>
          <cell r="M284">
            <v>100</v>
          </cell>
          <cell r="N284">
            <v>105</v>
          </cell>
          <cell r="O284">
            <v>23.1</v>
          </cell>
          <cell r="P284">
            <v>1.2</v>
          </cell>
          <cell r="Q284">
            <v>0.4</v>
          </cell>
          <cell r="R284">
            <v>105</v>
          </cell>
          <cell r="S284">
            <v>23.1</v>
          </cell>
          <cell r="T284">
            <v>1.2</v>
          </cell>
          <cell r="U284">
            <v>0.4</v>
          </cell>
          <cell r="V284" t="str">
            <v>Sel &amp; Poivre</v>
          </cell>
          <cell r="X284">
            <v>0</v>
          </cell>
          <cell r="Y284">
            <v>0</v>
          </cell>
          <cell r="Z284">
            <v>0</v>
          </cell>
          <cell r="AA284">
            <v>0</v>
          </cell>
          <cell r="AB284">
            <v>0</v>
          </cell>
          <cell r="AC284">
            <v>0</v>
          </cell>
          <cell r="AD284">
            <v>0</v>
          </cell>
          <cell r="AE284">
            <v>0</v>
          </cell>
          <cell r="AF284" t="str">
            <v>Tomate</v>
          </cell>
          <cell r="AG284">
            <v>50</v>
          </cell>
          <cell r="AH284">
            <v>10.5</v>
          </cell>
          <cell r="AI284">
            <v>0.4</v>
          </cell>
          <cell r="AJ284">
            <v>0.15</v>
          </cell>
          <cell r="AK284">
            <v>1.6</v>
          </cell>
          <cell r="AL284">
            <v>21</v>
          </cell>
          <cell r="AM284">
            <v>0.8</v>
          </cell>
          <cell r="AN284">
            <v>0.3</v>
          </cell>
          <cell r="AO284">
            <v>3.2</v>
          </cell>
          <cell r="AP284" t="str">
            <v>Pesto Rosso</v>
          </cell>
          <cell r="AQ284">
            <v>10</v>
          </cell>
          <cell r="AR284">
            <v>35.299999999999997</v>
          </cell>
          <cell r="AS284">
            <v>1.8</v>
          </cell>
          <cell r="AT284">
            <v>0</v>
          </cell>
          <cell r="AU284">
            <v>0</v>
          </cell>
          <cell r="AV284">
            <v>353</v>
          </cell>
          <cell r="AW284">
            <v>18</v>
          </cell>
          <cell r="AX284">
            <v>0</v>
          </cell>
          <cell r="AY284">
            <v>0</v>
          </cell>
          <cell r="AZ284" t="str">
            <v>Pain D'Épeautre</v>
          </cell>
          <cell r="BA284">
            <v>40</v>
          </cell>
          <cell r="BB284">
            <v>106</v>
          </cell>
          <cell r="BC284">
            <v>4.4000000000000004</v>
          </cell>
          <cell r="BD284">
            <v>0.4</v>
          </cell>
          <cell r="BE284">
            <v>21.2</v>
          </cell>
          <cell r="BF284">
            <v>265</v>
          </cell>
          <cell r="BG284">
            <v>11</v>
          </cell>
          <cell r="BH284">
            <v>1</v>
          </cell>
          <cell r="BI284">
            <v>53</v>
          </cell>
          <cell r="BJ284" t="str">
            <v>Sauce Tomate</v>
          </cell>
          <cell r="BK284">
            <v>85</v>
          </cell>
          <cell r="BL284">
            <v>58.65</v>
          </cell>
          <cell r="BM284">
            <v>1.53</v>
          </cell>
          <cell r="BN284">
            <v>1.7849999999999999</v>
          </cell>
          <cell r="BO284">
            <v>8.2449999999999992</v>
          </cell>
          <cell r="BP284">
            <v>69</v>
          </cell>
          <cell r="BQ284">
            <v>1.8</v>
          </cell>
          <cell r="BR284">
            <v>2.1</v>
          </cell>
          <cell r="BS284">
            <v>9.6999999999999993</v>
          </cell>
          <cell r="BT284" t="str">
            <v>Eau</v>
          </cell>
          <cell r="BU284">
            <v>85</v>
          </cell>
          <cell r="BV284">
            <v>0</v>
          </cell>
          <cell r="BW284">
            <v>0</v>
          </cell>
          <cell r="BX284">
            <v>0</v>
          </cell>
          <cell r="BY284">
            <v>0</v>
          </cell>
          <cell r="BZ284">
            <v>0</v>
          </cell>
          <cell r="CA284">
            <v>0</v>
          </cell>
          <cell r="CB284">
            <v>0</v>
          </cell>
          <cell r="CC284">
            <v>0</v>
          </cell>
          <cell r="CD284" t="str">
            <v>Mozzarella</v>
          </cell>
          <cell r="CE284">
            <v>15</v>
          </cell>
          <cell r="CF284">
            <v>37.950000000000003</v>
          </cell>
          <cell r="CG284">
            <v>2.8050000000000002</v>
          </cell>
          <cell r="CH284">
            <v>2.9249999999999998</v>
          </cell>
          <cell r="CI284">
            <v>0.105</v>
          </cell>
          <cell r="CJ284">
            <v>253</v>
          </cell>
          <cell r="CK284">
            <v>18.7</v>
          </cell>
          <cell r="CL284">
            <v>19.5</v>
          </cell>
          <cell r="CM284">
            <v>0.7</v>
          </cell>
          <cell r="CN284" t="str">
            <v>Basilic Frais</v>
          </cell>
          <cell r="CP284">
            <v>0</v>
          </cell>
          <cell r="CQ284">
            <v>0</v>
          </cell>
          <cell r="CR284">
            <v>0</v>
          </cell>
          <cell r="CS284">
            <v>0</v>
          </cell>
          <cell r="CT284">
            <v>0</v>
          </cell>
          <cell r="CU284">
            <v>0</v>
          </cell>
          <cell r="CV284">
            <v>0</v>
          </cell>
          <cell r="CW284">
            <v>0</v>
          </cell>
          <cell r="CX284" t="str">
            <v/>
          </cell>
          <cell r="CZ284">
            <v>0</v>
          </cell>
          <cell r="DA284">
            <v>0</v>
          </cell>
          <cell r="DB284">
            <v>0</v>
          </cell>
          <cell r="DC284">
            <v>0</v>
          </cell>
          <cell r="DD284">
            <v>0</v>
          </cell>
          <cell r="DE284">
            <v>0</v>
          </cell>
          <cell r="DF284">
            <v>0</v>
          </cell>
          <cell r="DG284">
            <v>0</v>
          </cell>
          <cell r="DH284" t="str">
            <v/>
          </cell>
          <cell r="DJ284">
            <v>0</v>
          </cell>
          <cell r="DK284">
            <v>0</v>
          </cell>
          <cell r="DL284">
            <v>0</v>
          </cell>
          <cell r="DM284">
            <v>0</v>
          </cell>
          <cell r="DN284">
            <v>0</v>
          </cell>
          <cell r="DO284">
            <v>0</v>
          </cell>
          <cell r="DP284">
            <v>0</v>
          </cell>
          <cell r="DQ284">
            <v>0</v>
          </cell>
          <cell r="DR284" t="str">
            <v/>
          </cell>
          <cell r="DT284">
            <v>0</v>
          </cell>
          <cell r="DU284">
            <v>0</v>
          </cell>
          <cell r="DV284">
            <v>0</v>
          </cell>
          <cell r="DW284">
            <v>0</v>
          </cell>
          <cell r="DX284">
            <v>0</v>
          </cell>
          <cell r="DY284">
            <v>0</v>
          </cell>
          <cell r="DZ284">
            <v>0</v>
          </cell>
          <cell r="EA284">
            <v>0</v>
          </cell>
          <cell r="EB284" t="str">
            <v/>
          </cell>
          <cell r="ED284">
            <v>0</v>
          </cell>
          <cell r="EE284">
            <v>0</v>
          </cell>
          <cell r="EF284">
            <v>0</v>
          </cell>
          <cell r="EG284">
            <v>0</v>
          </cell>
          <cell r="EH284">
            <v>0</v>
          </cell>
          <cell r="EI284">
            <v>0</v>
          </cell>
          <cell r="EJ284">
            <v>0</v>
          </cell>
          <cell r="EK284">
            <v>0</v>
          </cell>
          <cell r="EL284" t="str">
            <v/>
          </cell>
          <cell r="EN284">
            <v>0</v>
          </cell>
          <cell r="EO284">
            <v>0</v>
          </cell>
          <cell r="EP284">
            <v>0</v>
          </cell>
          <cell r="EQ284">
            <v>0</v>
          </cell>
          <cell r="ER284">
            <v>0</v>
          </cell>
          <cell r="ES284">
            <v>0</v>
          </cell>
          <cell r="ET284">
            <v>0</v>
          </cell>
          <cell r="EU284">
            <v>0</v>
          </cell>
          <cell r="EV284" t="str">
            <v/>
          </cell>
          <cell r="EX284">
            <v>0</v>
          </cell>
          <cell r="EY284">
            <v>0</v>
          </cell>
          <cell r="EZ284">
            <v>0</v>
          </cell>
          <cell r="FA284">
            <v>0</v>
          </cell>
          <cell r="FB284">
            <v>0</v>
          </cell>
          <cell r="FC284">
            <v>0</v>
          </cell>
          <cell r="FD284">
            <v>0</v>
          </cell>
          <cell r="FE284">
            <v>0</v>
          </cell>
          <cell r="FF284" t="str">
            <v/>
          </cell>
          <cell r="FH284">
            <v>0</v>
          </cell>
          <cell r="FI284">
            <v>0</v>
          </cell>
          <cell r="FJ284">
            <v>0</v>
          </cell>
          <cell r="FK284">
            <v>0</v>
          </cell>
          <cell r="FL284">
            <v>0</v>
          </cell>
          <cell r="FM284">
            <v>0</v>
          </cell>
          <cell r="FN284">
            <v>0</v>
          </cell>
          <cell r="FO284">
            <v>0</v>
          </cell>
          <cell r="FR284">
            <v>0</v>
          </cell>
          <cell r="FS284">
            <v>0</v>
          </cell>
          <cell r="FT284">
            <v>0</v>
          </cell>
          <cell r="FU284">
            <v>0</v>
          </cell>
          <cell r="FV284">
            <v>0</v>
          </cell>
          <cell r="FW284">
            <v>0</v>
          </cell>
          <cell r="FX284">
            <v>0</v>
          </cell>
          <cell r="FY284">
            <v>0</v>
          </cell>
          <cell r="GB284">
            <v>0</v>
          </cell>
          <cell r="GC284">
            <v>0</v>
          </cell>
          <cell r="GD284">
            <v>0</v>
          </cell>
          <cell r="GE284">
            <v>0</v>
          </cell>
          <cell r="GF284">
            <v>0</v>
          </cell>
          <cell r="GG284">
            <v>0</v>
          </cell>
          <cell r="GH284">
            <v>0</v>
          </cell>
          <cell r="GI284">
            <v>0</v>
          </cell>
          <cell r="GL284">
            <v>0</v>
          </cell>
          <cell r="GM284">
            <v>0</v>
          </cell>
          <cell r="GN284">
            <v>0</v>
          </cell>
          <cell r="GO284">
            <v>0</v>
          </cell>
          <cell r="GP284">
            <v>0</v>
          </cell>
          <cell r="GQ284">
            <v>0</v>
          </cell>
          <cell r="GR284">
            <v>0</v>
          </cell>
          <cell r="GS284">
            <v>0</v>
          </cell>
          <cell r="GT284" t="str">
            <v>C:\\Users\\kenou\\OneDrive\\2019_MNFC_Recettes\\Image\\you-mozzarella.jpg</v>
          </cell>
          <cell r="GU284" t="str">
            <v>Pâtes Mozzarella One Pot</v>
          </cell>
        </row>
        <row r="285">
          <cell r="E285" t="str">
            <v>Pavé De Saumon &amp; purée de Choux-ﬂeur</v>
          </cell>
          <cell r="F285" t="str">
            <v>Dans une poêle faîtes cuire votre saumon avec une c.à.c d’huile de coco.
Mettez l’eau à bouillir et ajoutez le chou ﬂeur, laissez cuire 10 minutes.
Mixer le chou ﬂeur, la crème de coco,</v>
          </cell>
          <cell r="H285">
            <v>359.7</v>
          </cell>
          <cell r="I285">
            <v>30.914999999999999</v>
          </cell>
          <cell r="J285">
            <v>22.45</v>
          </cell>
          <cell r="K285">
            <v>5.75</v>
          </cell>
          <cell r="L285" t="str">
            <v>Saumon</v>
          </cell>
          <cell r="M285">
            <v>125</v>
          </cell>
          <cell r="N285">
            <v>250</v>
          </cell>
          <cell r="O285">
            <v>24.875</v>
          </cell>
          <cell r="P285">
            <v>16.75</v>
          </cell>
          <cell r="Q285">
            <v>0</v>
          </cell>
          <cell r="R285">
            <v>200</v>
          </cell>
          <cell r="S285">
            <v>19.899999999999999</v>
          </cell>
          <cell r="T285">
            <v>13.4</v>
          </cell>
          <cell r="U285">
            <v>0</v>
          </cell>
          <cell r="V285" t="str">
            <v>Chou-fleur</v>
          </cell>
          <cell r="W285">
            <v>250</v>
          </cell>
          <cell r="X285">
            <v>65</v>
          </cell>
          <cell r="Y285">
            <v>6</v>
          </cell>
          <cell r="Z285">
            <v>0.75</v>
          </cell>
          <cell r="AA285">
            <v>5.75</v>
          </cell>
          <cell r="AB285">
            <v>26</v>
          </cell>
          <cell r="AC285">
            <v>2.4</v>
          </cell>
          <cell r="AD285">
            <v>0.3</v>
          </cell>
          <cell r="AE285">
            <v>2.2999999999999998</v>
          </cell>
          <cell r="AF285" t="str">
            <v>lait de coco allégé</v>
          </cell>
          <cell r="AG285">
            <v>10</v>
          </cell>
          <cell r="AH285">
            <v>0</v>
          </cell>
          <cell r="AI285">
            <v>0</v>
          </cell>
          <cell r="AJ285">
            <v>0</v>
          </cell>
          <cell r="AK285">
            <v>0</v>
          </cell>
          <cell r="AL285">
            <v>0</v>
          </cell>
          <cell r="AM285">
            <v>0</v>
          </cell>
          <cell r="AN285">
            <v>0</v>
          </cell>
          <cell r="AO285">
            <v>0</v>
          </cell>
          <cell r="AP285" t="str">
            <v>huile de coco</v>
          </cell>
          <cell r="AQ285">
            <v>5</v>
          </cell>
          <cell r="AR285">
            <v>44.7</v>
          </cell>
          <cell r="AS285">
            <v>0.04</v>
          </cell>
          <cell r="AT285">
            <v>4.95</v>
          </cell>
          <cell r="AU285">
            <v>0</v>
          </cell>
          <cell r="AV285">
            <v>894</v>
          </cell>
          <cell r="AW285">
            <v>0.8</v>
          </cell>
          <cell r="AX285">
            <v>99</v>
          </cell>
          <cell r="AY285">
            <v>0</v>
          </cell>
          <cell r="BB285">
            <v>0</v>
          </cell>
          <cell r="BC285">
            <v>0</v>
          </cell>
          <cell r="BD285">
            <v>0</v>
          </cell>
          <cell r="BE285">
            <v>0</v>
          </cell>
          <cell r="BF285">
            <v>0</v>
          </cell>
          <cell r="BG285">
            <v>0</v>
          </cell>
          <cell r="BH285">
            <v>0</v>
          </cell>
          <cell r="BI285">
            <v>0</v>
          </cell>
          <cell r="BL285">
            <v>0</v>
          </cell>
          <cell r="BM285">
            <v>0</v>
          </cell>
          <cell r="BN285">
            <v>0</v>
          </cell>
          <cell r="BO285">
            <v>0</v>
          </cell>
          <cell r="BP285">
            <v>0</v>
          </cell>
          <cell r="BQ285">
            <v>0</v>
          </cell>
          <cell r="BR285">
            <v>0</v>
          </cell>
          <cell r="BS285">
            <v>0</v>
          </cell>
          <cell r="BV285">
            <v>0</v>
          </cell>
          <cell r="BW285">
            <v>0</v>
          </cell>
          <cell r="BX285">
            <v>0</v>
          </cell>
          <cell r="BY285">
            <v>0</v>
          </cell>
          <cell r="BZ285">
            <v>0</v>
          </cell>
          <cell r="CA285">
            <v>0</v>
          </cell>
          <cell r="CB285">
            <v>0</v>
          </cell>
          <cell r="CC285">
            <v>0</v>
          </cell>
          <cell r="CF285">
            <v>0</v>
          </cell>
          <cell r="CG285">
            <v>0</v>
          </cell>
          <cell r="CH285">
            <v>0</v>
          </cell>
          <cell r="CI285">
            <v>0</v>
          </cell>
          <cell r="CJ285">
            <v>0</v>
          </cell>
          <cell r="CK285">
            <v>0</v>
          </cell>
          <cell r="CL285">
            <v>0</v>
          </cell>
          <cell r="CM285">
            <v>0</v>
          </cell>
          <cell r="CP285">
            <v>0</v>
          </cell>
          <cell r="CQ285">
            <v>0</v>
          </cell>
          <cell r="CR285">
            <v>0</v>
          </cell>
          <cell r="CS285">
            <v>0</v>
          </cell>
          <cell r="CT285">
            <v>0</v>
          </cell>
          <cell r="CU285">
            <v>0</v>
          </cell>
          <cell r="CV285">
            <v>0</v>
          </cell>
          <cell r="CW285">
            <v>0</v>
          </cell>
          <cell r="CZ285">
            <v>0</v>
          </cell>
          <cell r="DA285">
            <v>0</v>
          </cell>
          <cell r="DB285">
            <v>0</v>
          </cell>
          <cell r="DC285">
            <v>0</v>
          </cell>
          <cell r="DD285">
            <v>0</v>
          </cell>
          <cell r="DE285">
            <v>0</v>
          </cell>
          <cell r="DF285">
            <v>0</v>
          </cell>
          <cell r="DG285">
            <v>0</v>
          </cell>
          <cell r="DJ285">
            <v>0</v>
          </cell>
          <cell r="DK285">
            <v>0</v>
          </cell>
          <cell r="DL285">
            <v>0</v>
          </cell>
          <cell r="DM285">
            <v>0</v>
          </cell>
          <cell r="DN285">
            <v>0</v>
          </cell>
          <cell r="DO285">
            <v>0</v>
          </cell>
          <cell r="DP285">
            <v>0</v>
          </cell>
          <cell r="DQ285">
            <v>0</v>
          </cell>
          <cell r="DT285">
            <v>0</v>
          </cell>
          <cell r="DU285">
            <v>0</v>
          </cell>
          <cell r="DV285">
            <v>0</v>
          </cell>
          <cell r="DW285">
            <v>0</v>
          </cell>
          <cell r="DX285">
            <v>0</v>
          </cell>
          <cell r="DY285">
            <v>0</v>
          </cell>
          <cell r="DZ285">
            <v>0</v>
          </cell>
          <cell r="EA285">
            <v>0</v>
          </cell>
          <cell r="ED285">
            <v>0</v>
          </cell>
          <cell r="EE285">
            <v>0</v>
          </cell>
          <cell r="EF285">
            <v>0</v>
          </cell>
          <cell r="EG285">
            <v>0</v>
          </cell>
          <cell r="EH285">
            <v>0</v>
          </cell>
          <cell r="EI285">
            <v>0</v>
          </cell>
          <cell r="EJ285">
            <v>0</v>
          </cell>
          <cell r="EK285">
            <v>0</v>
          </cell>
          <cell r="EN285">
            <v>0</v>
          </cell>
          <cell r="EO285">
            <v>0</v>
          </cell>
          <cell r="EP285">
            <v>0</v>
          </cell>
          <cell r="EQ285">
            <v>0</v>
          </cell>
          <cell r="ER285">
            <v>0</v>
          </cell>
          <cell r="ES285">
            <v>0</v>
          </cell>
          <cell r="ET285">
            <v>0</v>
          </cell>
          <cell r="EU285">
            <v>0</v>
          </cell>
          <cell r="EX285">
            <v>0</v>
          </cell>
          <cell r="EY285">
            <v>0</v>
          </cell>
          <cell r="EZ285">
            <v>0</v>
          </cell>
          <cell r="FA285">
            <v>0</v>
          </cell>
          <cell r="FB285">
            <v>0</v>
          </cell>
          <cell r="FC285">
            <v>0</v>
          </cell>
          <cell r="FD285">
            <v>0</v>
          </cell>
          <cell r="FE285">
            <v>0</v>
          </cell>
          <cell r="FH285">
            <v>0</v>
          </cell>
          <cell r="FI285">
            <v>0</v>
          </cell>
          <cell r="FJ285">
            <v>0</v>
          </cell>
          <cell r="FK285">
            <v>0</v>
          </cell>
          <cell r="FL285">
            <v>0</v>
          </cell>
          <cell r="FM285">
            <v>0</v>
          </cell>
          <cell r="FN285">
            <v>0</v>
          </cell>
          <cell r="FO285">
            <v>0</v>
          </cell>
          <cell r="FR285">
            <v>0</v>
          </cell>
          <cell r="FS285">
            <v>0</v>
          </cell>
          <cell r="FT285">
            <v>0</v>
          </cell>
          <cell r="FU285">
            <v>0</v>
          </cell>
          <cell r="FV285">
            <v>0</v>
          </cell>
          <cell r="FW285">
            <v>0</v>
          </cell>
          <cell r="FX285">
            <v>0</v>
          </cell>
          <cell r="FY285">
            <v>0</v>
          </cell>
          <cell r="GB285">
            <v>0</v>
          </cell>
          <cell r="GC285">
            <v>0</v>
          </cell>
          <cell r="GD285">
            <v>0</v>
          </cell>
          <cell r="GE285">
            <v>0</v>
          </cell>
          <cell r="GF285">
            <v>0</v>
          </cell>
          <cell r="GG285">
            <v>0</v>
          </cell>
          <cell r="GH285">
            <v>0</v>
          </cell>
          <cell r="GI285">
            <v>0</v>
          </cell>
          <cell r="GL285">
            <v>0</v>
          </cell>
          <cell r="GM285">
            <v>0</v>
          </cell>
          <cell r="GN285">
            <v>0</v>
          </cell>
          <cell r="GO285">
            <v>0</v>
          </cell>
          <cell r="GP285">
            <v>0</v>
          </cell>
          <cell r="GQ285">
            <v>0</v>
          </cell>
          <cell r="GR285">
            <v>0</v>
          </cell>
          <cell r="GS285">
            <v>0</v>
          </cell>
          <cell r="GU285" t="str">
            <v>Pavé De Saumon &amp; Purée De Choux-ﬂeur</v>
          </cell>
        </row>
        <row r="286">
          <cell r="E286" t="str">
            <v>Penne Au Roquefort Et Au Jambon Cru</v>
          </cell>
          <cell r="F286" t="str">
            <v xml:space="preserve">Cuire les pâtes dans une casserole d’eau bouillante.
Pendant ce temps, verse la crème dans une petite casserole et émiettez-y le roquefort.
Faites chauffer à feu doux pour obtenir une sauce homogène.
Coupez le jambon cru en lanières.
Versez la sauce sur les pâtes, parsemez de jambon cru et d’épices.
</v>
          </cell>
          <cell r="H286">
            <v>445.3</v>
          </cell>
          <cell r="I286">
            <v>29.66</v>
          </cell>
          <cell r="J286">
            <v>19.86</v>
          </cell>
          <cell r="K286">
            <v>34.76</v>
          </cell>
          <cell r="L286" t="str">
            <v>Pâtes À L'Épeautre</v>
          </cell>
          <cell r="M286">
            <v>50</v>
          </cell>
          <cell r="N286">
            <v>180</v>
          </cell>
          <cell r="O286">
            <v>8</v>
          </cell>
          <cell r="P286">
            <v>1</v>
          </cell>
          <cell r="Q286">
            <v>34</v>
          </cell>
          <cell r="R286">
            <v>360</v>
          </cell>
          <cell r="S286">
            <v>16</v>
          </cell>
          <cell r="T286">
            <v>2</v>
          </cell>
          <cell r="U286">
            <v>68</v>
          </cell>
          <cell r="V286" t="str">
            <v>Roquefort</v>
          </cell>
          <cell r="W286">
            <v>30</v>
          </cell>
          <cell r="X286">
            <v>108.3</v>
          </cell>
          <cell r="Y286">
            <v>5.61</v>
          </cell>
          <cell r="Z286">
            <v>9.51</v>
          </cell>
          <cell r="AA286">
            <v>0.06</v>
          </cell>
          <cell r="AB286">
            <v>361</v>
          </cell>
          <cell r="AC286">
            <v>18.7</v>
          </cell>
          <cell r="AD286">
            <v>31.7</v>
          </cell>
          <cell r="AE286">
            <v>0.2</v>
          </cell>
          <cell r="AF286" t="str">
            <v>Jambon Cru</v>
          </cell>
          <cell r="AG286">
            <v>50</v>
          </cell>
          <cell r="AH286">
            <v>114.5</v>
          </cell>
          <cell r="AI286">
            <v>15.5</v>
          </cell>
          <cell r="AJ286">
            <v>5.75</v>
          </cell>
          <cell r="AK286">
            <v>0.15</v>
          </cell>
          <cell r="AL286">
            <v>229</v>
          </cell>
          <cell r="AM286">
            <v>31</v>
          </cell>
          <cell r="AN286">
            <v>11.5</v>
          </cell>
          <cell r="AO286">
            <v>0.3</v>
          </cell>
          <cell r="AP286" t="str">
            <v>Crème Rama 7%</v>
          </cell>
          <cell r="AQ286">
            <v>50</v>
          </cell>
          <cell r="AR286">
            <v>42.5</v>
          </cell>
          <cell r="AS286">
            <v>0.55000000000000004</v>
          </cell>
          <cell r="AT286">
            <v>3.6</v>
          </cell>
          <cell r="AU286">
            <v>0.55000000000000004</v>
          </cell>
          <cell r="AV286">
            <v>85</v>
          </cell>
          <cell r="AW286">
            <v>1.1000000000000001</v>
          </cell>
          <cell r="AX286">
            <v>7.2</v>
          </cell>
          <cell r="AY286">
            <v>1.1000000000000001</v>
          </cell>
          <cell r="AZ286" t="str">
            <v>Épices</v>
          </cell>
          <cell r="BB286">
            <v>0</v>
          </cell>
          <cell r="BC286">
            <v>0</v>
          </cell>
          <cell r="BD286">
            <v>0</v>
          </cell>
          <cell r="BE286">
            <v>0</v>
          </cell>
          <cell r="BF286">
            <v>0</v>
          </cell>
          <cell r="BG286">
            <v>0</v>
          </cell>
          <cell r="BH286">
            <v>0</v>
          </cell>
          <cell r="BI286">
            <v>0</v>
          </cell>
          <cell r="BJ286" t="str">
            <v/>
          </cell>
          <cell r="BL286">
            <v>0</v>
          </cell>
          <cell r="BM286">
            <v>0</v>
          </cell>
          <cell r="BN286">
            <v>0</v>
          </cell>
          <cell r="BO286">
            <v>0</v>
          </cell>
          <cell r="BP286">
            <v>0</v>
          </cell>
          <cell r="BQ286">
            <v>0</v>
          </cell>
          <cell r="BR286">
            <v>0</v>
          </cell>
          <cell r="BS286">
            <v>0</v>
          </cell>
          <cell r="BT286" t="str">
            <v/>
          </cell>
          <cell r="BV286">
            <v>0</v>
          </cell>
          <cell r="BW286">
            <v>0</v>
          </cell>
          <cell r="BX286">
            <v>0</v>
          </cell>
          <cell r="BY286">
            <v>0</v>
          </cell>
          <cell r="BZ286">
            <v>0</v>
          </cell>
          <cell r="CA286">
            <v>0</v>
          </cell>
          <cell r="CB286">
            <v>0</v>
          </cell>
          <cell r="CC286">
            <v>0</v>
          </cell>
          <cell r="CD286" t="str">
            <v/>
          </cell>
          <cell r="CF286">
            <v>0</v>
          </cell>
          <cell r="CG286">
            <v>0</v>
          </cell>
          <cell r="CH286">
            <v>0</v>
          </cell>
          <cell r="CI286">
            <v>0</v>
          </cell>
          <cell r="CJ286">
            <v>0</v>
          </cell>
          <cell r="CK286">
            <v>0</v>
          </cell>
          <cell r="CL286">
            <v>0</v>
          </cell>
          <cell r="CM286">
            <v>0</v>
          </cell>
          <cell r="CN286" t="str">
            <v/>
          </cell>
          <cell r="CP286">
            <v>0</v>
          </cell>
          <cell r="CQ286">
            <v>0</v>
          </cell>
          <cell r="CR286">
            <v>0</v>
          </cell>
          <cell r="CS286">
            <v>0</v>
          </cell>
          <cell r="CT286">
            <v>0</v>
          </cell>
          <cell r="CU286">
            <v>0</v>
          </cell>
          <cell r="CV286">
            <v>0</v>
          </cell>
          <cell r="CW286">
            <v>0</v>
          </cell>
          <cell r="CX286" t="str">
            <v/>
          </cell>
          <cell r="CZ286">
            <v>0</v>
          </cell>
          <cell r="DA286">
            <v>0</v>
          </cell>
          <cell r="DB286">
            <v>0</v>
          </cell>
          <cell r="DC286">
            <v>0</v>
          </cell>
          <cell r="DD286">
            <v>0</v>
          </cell>
          <cell r="DE286">
            <v>0</v>
          </cell>
          <cell r="DF286">
            <v>0</v>
          </cell>
          <cell r="DG286">
            <v>0</v>
          </cell>
          <cell r="DH286" t="str">
            <v/>
          </cell>
          <cell r="DJ286">
            <v>0</v>
          </cell>
          <cell r="DK286">
            <v>0</v>
          </cell>
          <cell r="DL286">
            <v>0</v>
          </cell>
          <cell r="DM286">
            <v>0</v>
          </cell>
          <cell r="DN286">
            <v>0</v>
          </cell>
          <cell r="DO286">
            <v>0</v>
          </cell>
          <cell r="DP286">
            <v>0</v>
          </cell>
          <cell r="DQ286">
            <v>0</v>
          </cell>
          <cell r="DR286" t="str">
            <v/>
          </cell>
          <cell r="DT286">
            <v>0</v>
          </cell>
          <cell r="DU286">
            <v>0</v>
          </cell>
          <cell r="DV286">
            <v>0</v>
          </cell>
          <cell r="DW286">
            <v>0</v>
          </cell>
          <cell r="DX286">
            <v>0</v>
          </cell>
          <cell r="DY286">
            <v>0</v>
          </cell>
          <cell r="DZ286">
            <v>0</v>
          </cell>
          <cell r="EA286">
            <v>0</v>
          </cell>
          <cell r="EB286" t="str">
            <v/>
          </cell>
          <cell r="ED286">
            <v>0</v>
          </cell>
          <cell r="EE286">
            <v>0</v>
          </cell>
          <cell r="EF286">
            <v>0</v>
          </cell>
          <cell r="EG286">
            <v>0</v>
          </cell>
          <cell r="EH286">
            <v>0</v>
          </cell>
          <cell r="EI286">
            <v>0</v>
          </cell>
          <cell r="EJ286">
            <v>0</v>
          </cell>
          <cell r="EK286">
            <v>0</v>
          </cell>
          <cell r="EL286" t="str">
            <v/>
          </cell>
          <cell r="EN286">
            <v>0</v>
          </cell>
          <cell r="EO286">
            <v>0</v>
          </cell>
          <cell r="EP286">
            <v>0</v>
          </cell>
          <cell r="EQ286">
            <v>0</v>
          </cell>
          <cell r="ER286">
            <v>0</v>
          </cell>
          <cell r="ES286">
            <v>0</v>
          </cell>
          <cell r="ET286">
            <v>0</v>
          </cell>
          <cell r="EU286">
            <v>0</v>
          </cell>
          <cell r="EV286" t="str">
            <v/>
          </cell>
          <cell r="EX286">
            <v>0</v>
          </cell>
          <cell r="EY286">
            <v>0</v>
          </cell>
          <cell r="EZ286">
            <v>0</v>
          </cell>
          <cell r="FA286">
            <v>0</v>
          </cell>
          <cell r="FB286">
            <v>0</v>
          </cell>
          <cell r="FC286">
            <v>0</v>
          </cell>
          <cell r="FD286">
            <v>0</v>
          </cell>
          <cell r="FE286">
            <v>0</v>
          </cell>
          <cell r="FF286" t="str">
            <v/>
          </cell>
          <cell r="FH286">
            <v>0</v>
          </cell>
          <cell r="FI286">
            <v>0</v>
          </cell>
          <cell r="FJ286">
            <v>0</v>
          </cell>
          <cell r="FK286">
            <v>0</v>
          </cell>
          <cell r="FL286">
            <v>0</v>
          </cell>
          <cell r="FM286">
            <v>0</v>
          </cell>
          <cell r="FN286">
            <v>0</v>
          </cell>
          <cell r="FO286">
            <v>0</v>
          </cell>
          <cell r="FR286">
            <v>0</v>
          </cell>
          <cell r="FS286">
            <v>0</v>
          </cell>
          <cell r="FT286">
            <v>0</v>
          </cell>
          <cell r="FU286">
            <v>0</v>
          </cell>
          <cell r="FV286">
            <v>0</v>
          </cell>
          <cell r="FW286">
            <v>0</v>
          </cell>
          <cell r="FX286">
            <v>0</v>
          </cell>
          <cell r="FY286">
            <v>0</v>
          </cell>
          <cell r="GB286">
            <v>0</v>
          </cell>
          <cell r="GC286">
            <v>0</v>
          </cell>
          <cell r="GD286">
            <v>0</v>
          </cell>
          <cell r="GE286">
            <v>0</v>
          </cell>
          <cell r="GF286">
            <v>0</v>
          </cell>
          <cell r="GG286">
            <v>0</v>
          </cell>
          <cell r="GH286">
            <v>0</v>
          </cell>
          <cell r="GI286">
            <v>0</v>
          </cell>
          <cell r="GL286">
            <v>0</v>
          </cell>
          <cell r="GM286">
            <v>0</v>
          </cell>
          <cell r="GN286">
            <v>0</v>
          </cell>
          <cell r="GO286">
            <v>0</v>
          </cell>
          <cell r="GP286">
            <v>0</v>
          </cell>
          <cell r="GQ286">
            <v>0</v>
          </cell>
          <cell r="GR286">
            <v>0</v>
          </cell>
          <cell r="GS286">
            <v>0</v>
          </cell>
          <cell r="GU286" t="str">
            <v>Penne Au Roquefort Et Au Jambon Cru</v>
          </cell>
        </row>
        <row r="287">
          <cell r="E287" t="str">
            <v>Penne Aux Artichauts</v>
          </cell>
          <cell r="F287" t="str">
            <v>Faîtes cuire vos pennes dans une casserole d’eau et aussi les artichauts dans une autre
Dans une poêle mélangez tous les ingrédients ensemble.</v>
          </cell>
          <cell r="H287">
            <v>188.05</v>
          </cell>
          <cell r="I287">
            <v>5.95</v>
          </cell>
          <cell r="J287">
            <v>5.6450000000000005</v>
          </cell>
          <cell r="K287">
            <v>26.8</v>
          </cell>
          <cell r="L287" t="str">
            <v>Nouilles Œufs</v>
          </cell>
          <cell r="M287">
            <v>30</v>
          </cell>
          <cell r="N287">
            <v>107.1</v>
          </cell>
          <cell r="O287">
            <v>4.5</v>
          </cell>
          <cell r="P287">
            <v>0.75</v>
          </cell>
          <cell r="Q287">
            <v>20.100000000000001</v>
          </cell>
          <cell r="R287">
            <v>357</v>
          </cell>
          <cell r="S287">
            <v>15</v>
          </cell>
          <cell r="T287">
            <v>2.5</v>
          </cell>
          <cell r="U287">
            <v>67</v>
          </cell>
          <cell r="V287" t="str">
            <v>artichaut</v>
          </cell>
          <cell r="W287">
            <v>50</v>
          </cell>
          <cell r="X287">
            <v>0</v>
          </cell>
          <cell r="Y287">
            <v>0</v>
          </cell>
          <cell r="Z287">
            <v>0</v>
          </cell>
          <cell r="AA287">
            <v>0</v>
          </cell>
          <cell r="AB287">
            <v>0</v>
          </cell>
          <cell r="AC287">
            <v>0</v>
          </cell>
          <cell r="AD287">
            <v>0</v>
          </cell>
          <cell r="AE287">
            <v>0</v>
          </cell>
          <cell r="AF287" t="str">
            <v>tomate</v>
          </cell>
          <cell r="AG287">
            <v>100</v>
          </cell>
          <cell r="AH287">
            <v>21</v>
          </cell>
          <cell r="AI287">
            <v>0.8</v>
          </cell>
          <cell r="AJ287">
            <v>0.3</v>
          </cell>
          <cell r="AK287">
            <v>3.2</v>
          </cell>
          <cell r="AL287">
            <v>21</v>
          </cell>
          <cell r="AM287">
            <v>0.8</v>
          </cell>
          <cell r="AN287">
            <v>0.3</v>
          </cell>
          <cell r="AO287">
            <v>3.2</v>
          </cell>
          <cell r="AP287" t="str">
            <v>oignon</v>
          </cell>
          <cell r="AQ287">
            <v>50</v>
          </cell>
          <cell r="AR287">
            <v>19.5</v>
          </cell>
          <cell r="AS287">
            <v>0.65</v>
          </cell>
          <cell r="AT287">
            <v>0.1</v>
          </cell>
          <cell r="AU287">
            <v>3.5</v>
          </cell>
          <cell r="AV287">
            <v>39</v>
          </cell>
          <cell r="AW287">
            <v>1.3</v>
          </cell>
          <cell r="AX287">
            <v>0.2</v>
          </cell>
          <cell r="AY287">
            <v>7</v>
          </cell>
          <cell r="AZ287" t="str">
            <v>1 gousse d’ail</v>
          </cell>
          <cell r="BB287">
            <v>0</v>
          </cell>
          <cell r="BC287">
            <v>0</v>
          </cell>
          <cell r="BD287">
            <v>0</v>
          </cell>
          <cell r="BE287">
            <v>0</v>
          </cell>
          <cell r="BF287">
            <v>0</v>
          </cell>
          <cell r="BG287">
            <v>0</v>
          </cell>
          <cell r="BH287">
            <v>0</v>
          </cell>
          <cell r="BI287">
            <v>0</v>
          </cell>
          <cell r="BJ287" t="str">
            <v>Un citron pressé</v>
          </cell>
          <cell r="BL287">
            <v>0</v>
          </cell>
          <cell r="BM287">
            <v>0</v>
          </cell>
          <cell r="BN287">
            <v>0</v>
          </cell>
          <cell r="BO287">
            <v>0</v>
          </cell>
          <cell r="BP287">
            <v>0</v>
          </cell>
          <cell r="BQ287">
            <v>0</v>
          </cell>
          <cell r="BR287">
            <v>0</v>
          </cell>
          <cell r="BS287">
            <v>0</v>
          </cell>
          <cell r="BT287" t="str">
            <v>huile d’olive</v>
          </cell>
          <cell r="BU287">
            <v>5</v>
          </cell>
          <cell r="BV287">
            <v>40.450000000000003</v>
          </cell>
          <cell r="BW287">
            <v>0</v>
          </cell>
          <cell r="BX287">
            <v>4.4950000000000001</v>
          </cell>
          <cell r="BY287">
            <v>0</v>
          </cell>
          <cell r="BZ287">
            <v>809</v>
          </cell>
          <cell r="CA287">
            <v>0</v>
          </cell>
          <cell r="CB287">
            <v>89.9</v>
          </cell>
          <cell r="CC287">
            <v>0</v>
          </cell>
          <cell r="CF287">
            <v>0</v>
          </cell>
          <cell r="CG287">
            <v>0</v>
          </cell>
          <cell r="CH287">
            <v>0</v>
          </cell>
          <cell r="CI287">
            <v>0</v>
          </cell>
          <cell r="CJ287">
            <v>0</v>
          </cell>
          <cell r="CK287">
            <v>0</v>
          </cell>
          <cell r="CL287">
            <v>0</v>
          </cell>
          <cell r="CM287">
            <v>0</v>
          </cell>
          <cell r="CP287">
            <v>0</v>
          </cell>
          <cell r="CQ287">
            <v>0</v>
          </cell>
          <cell r="CR287">
            <v>0</v>
          </cell>
          <cell r="CS287">
            <v>0</v>
          </cell>
          <cell r="CT287">
            <v>0</v>
          </cell>
          <cell r="CU287">
            <v>0</v>
          </cell>
          <cell r="CV287">
            <v>0</v>
          </cell>
          <cell r="CW287">
            <v>0</v>
          </cell>
          <cell r="CZ287">
            <v>0</v>
          </cell>
          <cell r="DA287">
            <v>0</v>
          </cell>
          <cell r="DB287">
            <v>0</v>
          </cell>
          <cell r="DC287">
            <v>0</v>
          </cell>
          <cell r="DD287">
            <v>0</v>
          </cell>
          <cell r="DE287">
            <v>0</v>
          </cell>
          <cell r="DF287">
            <v>0</v>
          </cell>
          <cell r="DG287">
            <v>0</v>
          </cell>
          <cell r="DJ287">
            <v>0</v>
          </cell>
          <cell r="DK287">
            <v>0</v>
          </cell>
          <cell r="DL287">
            <v>0</v>
          </cell>
          <cell r="DM287">
            <v>0</v>
          </cell>
          <cell r="DN287">
            <v>0</v>
          </cell>
          <cell r="DO287">
            <v>0</v>
          </cell>
          <cell r="DP287">
            <v>0</v>
          </cell>
          <cell r="DQ287">
            <v>0</v>
          </cell>
          <cell r="DT287">
            <v>0</v>
          </cell>
          <cell r="DU287">
            <v>0</v>
          </cell>
          <cell r="DV287">
            <v>0</v>
          </cell>
          <cell r="DW287">
            <v>0</v>
          </cell>
          <cell r="DX287">
            <v>0</v>
          </cell>
          <cell r="DY287">
            <v>0</v>
          </cell>
          <cell r="DZ287">
            <v>0</v>
          </cell>
          <cell r="EA287">
            <v>0</v>
          </cell>
          <cell r="ED287">
            <v>0</v>
          </cell>
          <cell r="EE287">
            <v>0</v>
          </cell>
          <cell r="EF287">
            <v>0</v>
          </cell>
          <cell r="EG287">
            <v>0</v>
          </cell>
          <cell r="EH287">
            <v>0</v>
          </cell>
          <cell r="EI287">
            <v>0</v>
          </cell>
          <cell r="EJ287">
            <v>0</v>
          </cell>
          <cell r="EK287">
            <v>0</v>
          </cell>
          <cell r="EN287">
            <v>0</v>
          </cell>
          <cell r="EO287">
            <v>0</v>
          </cell>
          <cell r="EP287">
            <v>0</v>
          </cell>
          <cell r="EQ287">
            <v>0</v>
          </cell>
          <cell r="ER287">
            <v>0</v>
          </cell>
          <cell r="ES287">
            <v>0</v>
          </cell>
          <cell r="ET287">
            <v>0</v>
          </cell>
          <cell r="EU287">
            <v>0</v>
          </cell>
          <cell r="EX287">
            <v>0</v>
          </cell>
          <cell r="EY287">
            <v>0</v>
          </cell>
          <cell r="EZ287">
            <v>0</v>
          </cell>
          <cell r="FA287">
            <v>0</v>
          </cell>
          <cell r="FB287">
            <v>0</v>
          </cell>
          <cell r="FC287">
            <v>0</v>
          </cell>
          <cell r="FD287">
            <v>0</v>
          </cell>
          <cell r="FE287">
            <v>0</v>
          </cell>
          <cell r="FH287">
            <v>0</v>
          </cell>
          <cell r="FI287">
            <v>0</v>
          </cell>
          <cell r="FJ287">
            <v>0</v>
          </cell>
          <cell r="FK287">
            <v>0</v>
          </cell>
          <cell r="FL287">
            <v>0</v>
          </cell>
          <cell r="FM287">
            <v>0</v>
          </cell>
          <cell r="FN287">
            <v>0</v>
          </cell>
          <cell r="FO287">
            <v>0</v>
          </cell>
          <cell r="FR287">
            <v>0</v>
          </cell>
          <cell r="FS287">
            <v>0</v>
          </cell>
          <cell r="FT287">
            <v>0</v>
          </cell>
          <cell r="FU287">
            <v>0</v>
          </cell>
          <cell r="FV287">
            <v>0</v>
          </cell>
          <cell r="FW287">
            <v>0</v>
          </cell>
          <cell r="FX287">
            <v>0</v>
          </cell>
          <cell r="FY287">
            <v>0</v>
          </cell>
          <cell r="GB287">
            <v>0</v>
          </cell>
          <cell r="GC287">
            <v>0</v>
          </cell>
          <cell r="GD287">
            <v>0</v>
          </cell>
          <cell r="GE287">
            <v>0</v>
          </cell>
          <cell r="GF287">
            <v>0</v>
          </cell>
          <cell r="GG287">
            <v>0</v>
          </cell>
          <cell r="GH287">
            <v>0</v>
          </cell>
          <cell r="GI287">
            <v>0</v>
          </cell>
          <cell r="GL287">
            <v>0</v>
          </cell>
          <cell r="GM287">
            <v>0</v>
          </cell>
          <cell r="GN287">
            <v>0</v>
          </cell>
          <cell r="GO287">
            <v>0</v>
          </cell>
          <cell r="GP287">
            <v>0</v>
          </cell>
          <cell r="GQ287">
            <v>0</v>
          </cell>
          <cell r="GR287">
            <v>0</v>
          </cell>
          <cell r="GS287">
            <v>0</v>
          </cell>
          <cell r="GU287" t="str">
            <v>Penne Aux Artichauts</v>
          </cell>
        </row>
        <row r="288">
          <cell r="E288" t="str">
            <v>Pesto Maison _ Mnfc</v>
          </cell>
          <cell r="F288" t="str">
            <v>Mixez tous les ingrédients dans un blender et ajoutez de l’eau en fonction de la consistance que vous désirez.</v>
          </cell>
          <cell r="H288">
            <v>203.4</v>
          </cell>
          <cell r="I288">
            <v>4.96</v>
          </cell>
          <cell r="J288">
            <v>18.689999999999998</v>
          </cell>
          <cell r="K288">
            <v>2.19</v>
          </cell>
          <cell r="L288" t="str">
            <v xml:space="preserve">basilic </v>
          </cell>
          <cell r="N288">
            <v>0</v>
          </cell>
          <cell r="O288">
            <v>0</v>
          </cell>
          <cell r="P288">
            <v>0</v>
          </cell>
          <cell r="Q288">
            <v>0</v>
          </cell>
          <cell r="R288">
            <v>46</v>
          </cell>
          <cell r="S288">
            <v>3.1</v>
          </cell>
          <cell r="T288">
            <v>0.8</v>
          </cell>
          <cell r="U288">
            <v>5.0999999999999996</v>
          </cell>
          <cell r="V288" t="str">
            <v>avocat</v>
          </cell>
          <cell r="W288">
            <v>100</v>
          </cell>
          <cell r="X288">
            <v>144</v>
          </cell>
          <cell r="Y288">
            <v>1.8</v>
          </cell>
          <cell r="Z288">
            <v>14.2</v>
          </cell>
          <cell r="AA288">
            <v>0.8</v>
          </cell>
          <cell r="AB288">
            <v>144</v>
          </cell>
          <cell r="AC288">
            <v>1.8</v>
          </cell>
          <cell r="AD288">
            <v>14.2</v>
          </cell>
          <cell r="AE288">
            <v>0.8</v>
          </cell>
          <cell r="AF288" t="str">
            <v>pignon de pin</v>
          </cell>
          <cell r="AG288">
            <v>10</v>
          </cell>
          <cell r="AH288">
            <v>59.4</v>
          </cell>
          <cell r="AI288">
            <v>3.16</v>
          </cell>
          <cell r="AJ288">
            <v>4.49</v>
          </cell>
          <cell r="AK288">
            <v>1.39</v>
          </cell>
          <cell r="AL288">
            <v>594</v>
          </cell>
          <cell r="AM288">
            <v>31.6</v>
          </cell>
          <cell r="AN288">
            <v>44.9</v>
          </cell>
          <cell r="AO288">
            <v>13.9</v>
          </cell>
          <cell r="AP288" t="str">
            <v>De l’eau</v>
          </cell>
          <cell r="AR288">
            <v>0</v>
          </cell>
          <cell r="AS288">
            <v>0</v>
          </cell>
          <cell r="AT288">
            <v>0</v>
          </cell>
          <cell r="AU288">
            <v>0</v>
          </cell>
          <cell r="AV288">
            <v>0</v>
          </cell>
          <cell r="AW288">
            <v>0</v>
          </cell>
          <cell r="AX288">
            <v>0</v>
          </cell>
          <cell r="AY288">
            <v>0</v>
          </cell>
          <cell r="AZ288" t="str">
            <v xml:space="preserve">1 gousse d’ail hachée </v>
          </cell>
          <cell r="BB288">
            <v>0</v>
          </cell>
          <cell r="BC288">
            <v>0</v>
          </cell>
          <cell r="BD288">
            <v>0</v>
          </cell>
          <cell r="BE288">
            <v>0</v>
          </cell>
          <cell r="BF288">
            <v>0</v>
          </cell>
          <cell r="BG288">
            <v>0</v>
          </cell>
          <cell r="BH288">
            <v>0</v>
          </cell>
          <cell r="BI288">
            <v>0</v>
          </cell>
          <cell r="BJ288" t="str">
            <v>sel et poivre</v>
          </cell>
          <cell r="BL288">
            <v>0</v>
          </cell>
          <cell r="BM288">
            <v>0</v>
          </cell>
          <cell r="BN288">
            <v>0</v>
          </cell>
          <cell r="BO288">
            <v>0</v>
          </cell>
          <cell r="BP288">
            <v>0</v>
          </cell>
          <cell r="BQ288">
            <v>0</v>
          </cell>
          <cell r="BR288">
            <v>0</v>
          </cell>
          <cell r="BS288">
            <v>0</v>
          </cell>
          <cell r="BV288">
            <v>0</v>
          </cell>
          <cell r="BW288">
            <v>0</v>
          </cell>
          <cell r="BX288">
            <v>0</v>
          </cell>
          <cell r="BY288">
            <v>0</v>
          </cell>
          <cell r="BZ288">
            <v>0</v>
          </cell>
          <cell r="CA288">
            <v>0</v>
          </cell>
          <cell r="CB288">
            <v>0</v>
          </cell>
          <cell r="CC288">
            <v>0</v>
          </cell>
          <cell r="CF288">
            <v>0</v>
          </cell>
          <cell r="CG288">
            <v>0</v>
          </cell>
          <cell r="CH288">
            <v>0</v>
          </cell>
          <cell r="CI288">
            <v>0</v>
          </cell>
          <cell r="CJ288">
            <v>0</v>
          </cell>
          <cell r="CK288">
            <v>0</v>
          </cell>
          <cell r="CL288">
            <v>0</v>
          </cell>
          <cell r="CM288">
            <v>0</v>
          </cell>
          <cell r="CP288">
            <v>0</v>
          </cell>
          <cell r="CQ288">
            <v>0</v>
          </cell>
          <cell r="CR288">
            <v>0</v>
          </cell>
          <cell r="CS288">
            <v>0</v>
          </cell>
          <cell r="CT288">
            <v>0</v>
          </cell>
          <cell r="CU288">
            <v>0</v>
          </cell>
          <cell r="CV288">
            <v>0</v>
          </cell>
          <cell r="CW288">
            <v>0</v>
          </cell>
          <cell r="CZ288">
            <v>0</v>
          </cell>
          <cell r="DA288">
            <v>0</v>
          </cell>
          <cell r="DB288">
            <v>0</v>
          </cell>
          <cell r="DC288">
            <v>0</v>
          </cell>
          <cell r="DD288">
            <v>0</v>
          </cell>
          <cell r="DE288">
            <v>0</v>
          </cell>
          <cell r="DF288">
            <v>0</v>
          </cell>
          <cell r="DG288">
            <v>0</v>
          </cell>
          <cell r="DJ288">
            <v>0</v>
          </cell>
          <cell r="DK288">
            <v>0</v>
          </cell>
          <cell r="DL288">
            <v>0</v>
          </cell>
          <cell r="DM288">
            <v>0</v>
          </cell>
          <cell r="DN288">
            <v>0</v>
          </cell>
          <cell r="DO288">
            <v>0</v>
          </cell>
          <cell r="DP288">
            <v>0</v>
          </cell>
          <cell r="DQ288">
            <v>0</v>
          </cell>
          <cell r="DT288">
            <v>0</v>
          </cell>
          <cell r="DU288">
            <v>0</v>
          </cell>
          <cell r="DV288">
            <v>0</v>
          </cell>
          <cell r="DW288">
            <v>0</v>
          </cell>
          <cell r="DX288">
            <v>0</v>
          </cell>
          <cell r="DY288">
            <v>0</v>
          </cell>
          <cell r="DZ288">
            <v>0</v>
          </cell>
          <cell r="EA288">
            <v>0</v>
          </cell>
          <cell r="ED288">
            <v>0</v>
          </cell>
          <cell r="EE288">
            <v>0</v>
          </cell>
          <cell r="EF288">
            <v>0</v>
          </cell>
          <cell r="EG288">
            <v>0</v>
          </cell>
          <cell r="EH288">
            <v>0</v>
          </cell>
          <cell r="EI288">
            <v>0</v>
          </cell>
          <cell r="EJ288">
            <v>0</v>
          </cell>
          <cell r="EK288">
            <v>0</v>
          </cell>
          <cell r="EN288">
            <v>0</v>
          </cell>
          <cell r="EO288">
            <v>0</v>
          </cell>
          <cell r="EP288">
            <v>0</v>
          </cell>
          <cell r="EQ288">
            <v>0</v>
          </cell>
          <cell r="ER288">
            <v>0</v>
          </cell>
          <cell r="ES288">
            <v>0</v>
          </cell>
          <cell r="ET288">
            <v>0</v>
          </cell>
          <cell r="EU288">
            <v>0</v>
          </cell>
          <cell r="EX288">
            <v>0</v>
          </cell>
          <cell r="EY288">
            <v>0</v>
          </cell>
          <cell r="EZ288">
            <v>0</v>
          </cell>
          <cell r="FA288">
            <v>0</v>
          </cell>
          <cell r="FB288">
            <v>0</v>
          </cell>
          <cell r="FC288">
            <v>0</v>
          </cell>
          <cell r="FD288">
            <v>0</v>
          </cell>
          <cell r="FE288">
            <v>0</v>
          </cell>
          <cell r="FH288">
            <v>0</v>
          </cell>
          <cell r="FI288">
            <v>0</v>
          </cell>
          <cell r="FJ288">
            <v>0</v>
          </cell>
          <cell r="FK288">
            <v>0</v>
          </cell>
          <cell r="FL288">
            <v>0</v>
          </cell>
          <cell r="FM288">
            <v>0</v>
          </cell>
          <cell r="FN288">
            <v>0</v>
          </cell>
          <cell r="FO288">
            <v>0</v>
          </cell>
          <cell r="FR288">
            <v>0</v>
          </cell>
          <cell r="FS288">
            <v>0</v>
          </cell>
          <cell r="FT288">
            <v>0</v>
          </cell>
          <cell r="FU288">
            <v>0</v>
          </cell>
          <cell r="FV288">
            <v>0</v>
          </cell>
          <cell r="FW288">
            <v>0</v>
          </cell>
          <cell r="FX288">
            <v>0</v>
          </cell>
          <cell r="FY288">
            <v>0</v>
          </cell>
          <cell r="GB288">
            <v>0</v>
          </cell>
          <cell r="GC288">
            <v>0</v>
          </cell>
          <cell r="GD288">
            <v>0</v>
          </cell>
          <cell r="GE288">
            <v>0</v>
          </cell>
          <cell r="GF288">
            <v>0</v>
          </cell>
          <cell r="GG288">
            <v>0</v>
          </cell>
          <cell r="GH288">
            <v>0</v>
          </cell>
          <cell r="GI288">
            <v>0</v>
          </cell>
          <cell r="GL288">
            <v>0</v>
          </cell>
          <cell r="GM288">
            <v>0</v>
          </cell>
          <cell r="GN288">
            <v>0</v>
          </cell>
          <cell r="GO288">
            <v>0</v>
          </cell>
          <cell r="GP288">
            <v>0</v>
          </cell>
          <cell r="GQ288">
            <v>0</v>
          </cell>
          <cell r="GR288">
            <v>0</v>
          </cell>
          <cell r="GS288">
            <v>0</v>
          </cell>
          <cell r="GU288" t="str">
            <v>Pesto Maison _ Mnfc</v>
          </cell>
        </row>
        <row r="289">
          <cell r="E289" t="str">
            <v>Petit Déjeuner Confiture Protéiné</v>
          </cell>
          <cell r="F289" t="str">
            <v>Pas de recettes</v>
          </cell>
          <cell r="H289">
            <v>509.29999999999995</v>
          </cell>
          <cell r="I289">
            <v>20.895000000000003</v>
          </cell>
          <cell r="J289">
            <v>30.655000000000001</v>
          </cell>
          <cell r="K289">
            <v>19.845000000000002</v>
          </cell>
          <cell r="L289" t="str">
            <v>Pain Protéiné</v>
          </cell>
          <cell r="M289">
            <v>80</v>
          </cell>
          <cell r="N289">
            <v>231.2</v>
          </cell>
          <cell r="O289">
            <v>8.8000000000000007</v>
          </cell>
          <cell r="P289">
            <v>12</v>
          </cell>
          <cell r="Q289">
            <v>4.8</v>
          </cell>
          <cell r="R289">
            <v>289</v>
          </cell>
          <cell r="S289">
            <v>11</v>
          </cell>
          <cell r="T289">
            <v>15</v>
          </cell>
          <cell r="U289">
            <v>6</v>
          </cell>
          <cell r="V289" t="str">
            <v>Beurre</v>
          </cell>
          <cell r="W289">
            <v>10</v>
          </cell>
          <cell r="X289">
            <v>74.599999999999994</v>
          </cell>
          <cell r="Y289">
            <v>7.0000000000000007E-2</v>
          </cell>
          <cell r="Z289">
            <v>8.23</v>
          </cell>
          <cell r="AA289">
            <v>7.0000000000000007E-2</v>
          </cell>
          <cell r="AB289">
            <v>746</v>
          </cell>
          <cell r="AC289">
            <v>0.7</v>
          </cell>
          <cell r="AD289">
            <v>82.3</v>
          </cell>
          <cell r="AE289">
            <v>0.7</v>
          </cell>
          <cell r="AF289" t="str">
            <v>Confiture</v>
          </cell>
          <cell r="AG289">
            <v>25</v>
          </cell>
          <cell r="AH289">
            <v>61.5</v>
          </cell>
          <cell r="AI289">
            <v>0.125</v>
          </cell>
          <cell r="AJ289">
            <v>0.125</v>
          </cell>
          <cell r="AK289">
            <v>14.675000000000001</v>
          </cell>
          <cell r="AL289">
            <v>246</v>
          </cell>
          <cell r="AM289">
            <v>0.5</v>
          </cell>
          <cell r="AN289">
            <v>0.5</v>
          </cell>
          <cell r="AO289">
            <v>58.7</v>
          </cell>
          <cell r="AP289" t="str">
            <v>Œuf</v>
          </cell>
          <cell r="AQ289">
            <v>100</v>
          </cell>
          <cell r="AR289">
            <v>142</v>
          </cell>
          <cell r="AS289">
            <v>11.9</v>
          </cell>
          <cell r="AT289">
            <v>10.3</v>
          </cell>
          <cell r="AU289">
            <v>0.3</v>
          </cell>
          <cell r="AV289">
            <v>142</v>
          </cell>
          <cell r="AW289">
            <v>11.9</v>
          </cell>
          <cell r="AX289">
            <v>10.3</v>
          </cell>
          <cell r="AY289">
            <v>0.3</v>
          </cell>
          <cell r="AZ289" t="str">
            <v/>
          </cell>
          <cell r="BB289">
            <v>0</v>
          </cell>
          <cell r="BC289">
            <v>0</v>
          </cell>
          <cell r="BD289">
            <v>0</v>
          </cell>
          <cell r="BE289">
            <v>0</v>
          </cell>
          <cell r="BF289">
            <v>0</v>
          </cell>
          <cell r="BG289">
            <v>0</v>
          </cell>
          <cell r="BH289">
            <v>0</v>
          </cell>
          <cell r="BI289">
            <v>0</v>
          </cell>
          <cell r="BJ289" t="str">
            <v/>
          </cell>
          <cell r="BL289">
            <v>0</v>
          </cell>
          <cell r="BM289">
            <v>0</v>
          </cell>
          <cell r="BN289">
            <v>0</v>
          </cell>
          <cell r="BO289">
            <v>0</v>
          </cell>
          <cell r="BP289">
            <v>0</v>
          </cell>
          <cell r="BQ289">
            <v>0</v>
          </cell>
          <cell r="BR289">
            <v>0</v>
          </cell>
          <cell r="BS289">
            <v>0</v>
          </cell>
          <cell r="BT289" t="str">
            <v/>
          </cell>
          <cell r="BV289">
            <v>0</v>
          </cell>
          <cell r="BW289">
            <v>0</v>
          </cell>
          <cell r="BX289">
            <v>0</v>
          </cell>
          <cell r="BY289">
            <v>0</v>
          </cell>
          <cell r="BZ289">
            <v>0</v>
          </cell>
          <cell r="CA289">
            <v>0</v>
          </cell>
          <cell r="CB289">
            <v>0</v>
          </cell>
          <cell r="CC289">
            <v>0</v>
          </cell>
          <cell r="CD289" t="str">
            <v/>
          </cell>
          <cell r="CF289">
            <v>0</v>
          </cell>
          <cell r="CG289">
            <v>0</v>
          </cell>
          <cell r="CH289">
            <v>0</v>
          </cell>
          <cell r="CI289">
            <v>0</v>
          </cell>
          <cell r="CJ289">
            <v>0</v>
          </cell>
          <cell r="CK289">
            <v>0</v>
          </cell>
          <cell r="CL289">
            <v>0</v>
          </cell>
          <cell r="CM289">
            <v>0</v>
          </cell>
          <cell r="CN289" t="str">
            <v/>
          </cell>
          <cell r="CP289">
            <v>0</v>
          </cell>
          <cell r="CQ289">
            <v>0</v>
          </cell>
          <cell r="CR289">
            <v>0</v>
          </cell>
          <cell r="CS289">
            <v>0</v>
          </cell>
          <cell r="CT289">
            <v>0</v>
          </cell>
          <cell r="CU289">
            <v>0</v>
          </cell>
          <cell r="CV289">
            <v>0</v>
          </cell>
          <cell r="CW289">
            <v>0</v>
          </cell>
          <cell r="CX289" t="str">
            <v/>
          </cell>
          <cell r="CZ289">
            <v>0</v>
          </cell>
          <cell r="DA289">
            <v>0</v>
          </cell>
          <cell r="DB289">
            <v>0</v>
          </cell>
          <cell r="DC289">
            <v>0</v>
          </cell>
          <cell r="DD289">
            <v>0</v>
          </cell>
          <cell r="DE289">
            <v>0</v>
          </cell>
          <cell r="DF289">
            <v>0</v>
          </cell>
          <cell r="DG289">
            <v>0</v>
          </cell>
          <cell r="DH289" t="str">
            <v/>
          </cell>
          <cell r="DJ289">
            <v>0</v>
          </cell>
          <cell r="DK289">
            <v>0</v>
          </cell>
          <cell r="DL289">
            <v>0</v>
          </cell>
          <cell r="DM289">
            <v>0</v>
          </cell>
          <cell r="DN289">
            <v>0</v>
          </cell>
          <cell r="DO289">
            <v>0</v>
          </cell>
          <cell r="DP289">
            <v>0</v>
          </cell>
          <cell r="DQ289">
            <v>0</v>
          </cell>
          <cell r="DR289" t="str">
            <v/>
          </cell>
          <cell r="DT289">
            <v>0</v>
          </cell>
          <cell r="DU289">
            <v>0</v>
          </cell>
          <cell r="DV289">
            <v>0</v>
          </cell>
          <cell r="DW289">
            <v>0</v>
          </cell>
          <cell r="DX289">
            <v>0</v>
          </cell>
          <cell r="DY289">
            <v>0</v>
          </cell>
          <cell r="DZ289">
            <v>0</v>
          </cell>
          <cell r="EA289">
            <v>0</v>
          </cell>
          <cell r="EB289" t="str">
            <v/>
          </cell>
          <cell r="ED289">
            <v>0</v>
          </cell>
          <cell r="EE289">
            <v>0</v>
          </cell>
          <cell r="EF289">
            <v>0</v>
          </cell>
          <cell r="EG289">
            <v>0</v>
          </cell>
          <cell r="EH289">
            <v>0</v>
          </cell>
          <cell r="EI289">
            <v>0</v>
          </cell>
          <cell r="EJ289">
            <v>0</v>
          </cell>
          <cell r="EK289">
            <v>0</v>
          </cell>
          <cell r="EL289" t="str">
            <v/>
          </cell>
          <cell r="EN289">
            <v>0</v>
          </cell>
          <cell r="EO289">
            <v>0</v>
          </cell>
          <cell r="EP289">
            <v>0</v>
          </cell>
          <cell r="EQ289">
            <v>0</v>
          </cell>
          <cell r="ER289">
            <v>0</v>
          </cell>
          <cell r="ES289">
            <v>0</v>
          </cell>
          <cell r="ET289">
            <v>0</v>
          </cell>
          <cell r="EU289">
            <v>0</v>
          </cell>
          <cell r="EV289" t="str">
            <v/>
          </cell>
          <cell r="EX289">
            <v>0</v>
          </cell>
          <cell r="EY289">
            <v>0</v>
          </cell>
          <cell r="EZ289">
            <v>0</v>
          </cell>
          <cell r="FA289">
            <v>0</v>
          </cell>
          <cell r="FB289">
            <v>0</v>
          </cell>
          <cell r="FC289">
            <v>0</v>
          </cell>
          <cell r="FD289">
            <v>0</v>
          </cell>
          <cell r="FE289">
            <v>0</v>
          </cell>
          <cell r="FF289" t="str">
            <v/>
          </cell>
          <cell r="FH289">
            <v>0</v>
          </cell>
          <cell r="FI289">
            <v>0</v>
          </cell>
          <cell r="FJ289">
            <v>0</v>
          </cell>
          <cell r="FK289">
            <v>0</v>
          </cell>
          <cell r="FL289">
            <v>0</v>
          </cell>
          <cell r="FM289">
            <v>0</v>
          </cell>
          <cell r="FN289">
            <v>0</v>
          </cell>
          <cell r="FO289">
            <v>0</v>
          </cell>
          <cell r="FR289">
            <v>0</v>
          </cell>
          <cell r="FS289">
            <v>0</v>
          </cell>
          <cell r="FT289">
            <v>0</v>
          </cell>
          <cell r="FU289">
            <v>0</v>
          </cell>
          <cell r="FV289">
            <v>0</v>
          </cell>
          <cell r="FW289">
            <v>0</v>
          </cell>
          <cell r="FX289">
            <v>0</v>
          </cell>
          <cell r="FY289">
            <v>0</v>
          </cell>
          <cell r="GB289">
            <v>0</v>
          </cell>
          <cell r="GC289">
            <v>0</v>
          </cell>
          <cell r="GD289">
            <v>0</v>
          </cell>
          <cell r="GE289">
            <v>0</v>
          </cell>
          <cell r="GF289">
            <v>0</v>
          </cell>
          <cell r="GG289">
            <v>0</v>
          </cell>
          <cell r="GH289">
            <v>0</v>
          </cell>
          <cell r="GI289">
            <v>0</v>
          </cell>
          <cell r="GL289">
            <v>0</v>
          </cell>
          <cell r="GM289">
            <v>0</v>
          </cell>
          <cell r="GN289">
            <v>0</v>
          </cell>
          <cell r="GO289">
            <v>0</v>
          </cell>
          <cell r="GP289">
            <v>0</v>
          </cell>
          <cell r="GQ289">
            <v>0</v>
          </cell>
          <cell r="GR289">
            <v>0</v>
          </cell>
          <cell r="GS289">
            <v>0</v>
          </cell>
          <cell r="GU289" t="str">
            <v>Petit Déjeuner Confiture Protéiné</v>
          </cell>
        </row>
        <row r="290">
          <cell r="E290" t="str">
            <v>Petit Déjeuner Fromage Blanc &amp;Fruits</v>
          </cell>
          <cell r="F290" t="str">
            <v xml:space="preserve">Mélangez l'huile de lin et le lait à l'aide d'un fouet jusqu'à obtention d'un liquide homogène.
Incorporez le fromage blanc dans le mélange huile-lait jusqu'à obtention d'une mixture homogène.
Ajoutez la quantité souhaitée de miel (ou de sirop d'érable) au mélange, et goûtez.
Coupez les fruits en petits morceaux, et répartissez-les sur le dessus.
Pour finir, saupoudrez le tout avec les graines de lin.
</v>
          </cell>
          <cell r="H290">
            <v>316.45</v>
          </cell>
          <cell r="I290">
            <v>23.38</v>
          </cell>
          <cell r="J290">
            <v>8.8549999999999986</v>
          </cell>
          <cell r="K290">
            <v>32.35</v>
          </cell>
          <cell r="L290" t="str">
            <v>Lait protéiné</v>
          </cell>
          <cell r="M290">
            <v>10</v>
          </cell>
          <cell r="N290">
            <v>3.9</v>
          </cell>
          <cell r="O290">
            <v>0.7</v>
          </cell>
          <cell r="P290">
            <v>0.01</v>
          </cell>
          <cell r="Q290">
            <v>0.25</v>
          </cell>
          <cell r="R290">
            <v>39</v>
          </cell>
          <cell r="S290">
            <v>7</v>
          </cell>
          <cell r="T290">
            <v>0.1</v>
          </cell>
          <cell r="U290">
            <v>2.5</v>
          </cell>
          <cell r="V290" t="str">
            <v>huile d’olive</v>
          </cell>
          <cell r="W290">
            <v>5</v>
          </cell>
          <cell r="X290">
            <v>40.450000000000003</v>
          </cell>
          <cell r="Y290">
            <v>0</v>
          </cell>
          <cell r="Z290">
            <v>4.4950000000000001</v>
          </cell>
          <cell r="AA290">
            <v>0</v>
          </cell>
          <cell r="AB290">
            <v>809</v>
          </cell>
          <cell r="AC290">
            <v>0</v>
          </cell>
          <cell r="AD290">
            <v>89.9</v>
          </cell>
          <cell r="AE290">
            <v>0</v>
          </cell>
          <cell r="AF290" t="str">
            <v>Slimline Blanc Battu Nature</v>
          </cell>
          <cell r="AG290">
            <v>250</v>
          </cell>
          <cell r="AH290">
            <v>129.5</v>
          </cell>
          <cell r="AI290">
            <v>20</v>
          </cell>
          <cell r="AJ290">
            <v>0.5</v>
          </cell>
          <cell r="AK290">
            <v>11.25</v>
          </cell>
          <cell r="AL290">
            <v>51.8</v>
          </cell>
          <cell r="AM290">
            <v>8</v>
          </cell>
          <cell r="AN290">
            <v>0.2</v>
          </cell>
          <cell r="AO290">
            <v>4.5</v>
          </cell>
          <cell r="AP290" t="str">
            <v>Miel</v>
          </cell>
          <cell r="AQ290">
            <v>10</v>
          </cell>
          <cell r="AR290">
            <v>32.200000000000003</v>
          </cell>
          <cell r="AS290">
            <v>0.05</v>
          </cell>
          <cell r="AT290">
            <v>0</v>
          </cell>
          <cell r="AU290">
            <v>8</v>
          </cell>
          <cell r="AV290">
            <v>322</v>
          </cell>
          <cell r="AW290">
            <v>0.5</v>
          </cell>
          <cell r="AX290">
            <v>0</v>
          </cell>
          <cell r="AY290">
            <v>80</v>
          </cell>
          <cell r="AZ290" t="str">
            <v>Myrtille</v>
          </cell>
          <cell r="BA290">
            <v>50</v>
          </cell>
          <cell r="BB290">
            <v>29</v>
          </cell>
          <cell r="BC290">
            <v>0.3</v>
          </cell>
          <cell r="BD290">
            <v>0.25</v>
          </cell>
          <cell r="BE290">
            <v>5.65</v>
          </cell>
          <cell r="BF290">
            <v>58</v>
          </cell>
          <cell r="BG290">
            <v>0.6</v>
          </cell>
          <cell r="BH290">
            <v>0.5</v>
          </cell>
          <cell r="BI290">
            <v>11.3</v>
          </cell>
          <cell r="BJ290" t="str">
            <v>Mangue</v>
          </cell>
          <cell r="BK290">
            <v>30</v>
          </cell>
          <cell r="BL290">
            <v>18.600000000000001</v>
          </cell>
          <cell r="BM290">
            <v>0.18</v>
          </cell>
          <cell r="BN290">
            <v>0.06</v>
          </cell>
          <cell r="BO290">
            <v>4.0199999999999996</v>
          </cell>
          <cell r="BP290">
            <v>62</v>
          </cell>
          <cell r="BQ290">
            <v>0.6</v>
          </cell>
          <cell r="BR290">
            <v>0.2</v>
          </cell>
          <cell r="BS290">
            <v>13.4</v>
          </cell>
          <cell r="BT290" t="str">
            <v>Framboise</v>
          </cell>
          <cell r="BU290">
            <v>30</v>
          </cell>
          <cell r="BV290">
            <v>15.6</v>
          </cell>
          <cell r="BW290">
            <v>0.36</v>
          </cell>
          <cell r="BX290">
            <v>0.18</v>
          </cell>
          <cell r="BY290">
            <v>2.1</v>
          </cell>
          <cell r="BZ290">
            <v>52</v>
          </cell>
          <cell r="CA290">
            <v>1.2</v>
          </cell>
          <cell r="CB290">
            <v>0.6</v>
          </cell>
          <cell r="CC290">
            <v>7</v>
          </cell>
          <cell r="CD290" t="str">
            <v>graine De Lin</v>
          </cell>
          <cell r="CE290">
            <v>10</v>
          </cell>
          <cell r="CF290">
            <v>47.2</v>
          </cell>
          <cell r="CG290">
            <v>1.79</v>
          </cell>
          <cell r="CH290">
            <v>3.36</v>
          </cell>
          <cell r="CI290">
            <v>1.08</v>
          </cell>
          <cell r="CJ290">
            <v>472</v>
          </cell>
          <cell r="CK290">
            <v>17.899999999999999</v>
          </cell>
          <cell r="CL290">
            <v>33.6</v>
          </cell>
          <cell r="CM290">
            <v>10.8</v>
          </cell>
          <cell r="CN290" t="str">
            <v/>
          </cell>
          <cell r="CP290">
            <v>0</v>
          </cell>
          <cell r="CQ290">
            <v>0</v>
          </cell>
          <cell r="CR290">
            <v>0</v>
          </cell>
          <cell r="CS290">
            <v>0</v>
          </cell>
          <cell r="CT290">
            <v>0</v>
          </cell>
          <cell r="CU290">
            <v>0</v>
          </cell>
          <cell r="CV290">
            <v>0</v>
          </cell>
          <cell r="CW290">
            <v>0</v>
          </cell>
          <cell r="CX290" t="str">
            <v/>
          </cell>
          <cell r="CZ290">
            <v>0</v>
          </cell>
          <cell r="DA290">
            <v>0</v>
          </cell>
          <cell r="DB290">
            <v>0</v>
          </cell>
          <cell r="DC290">
            <v>0</v>
          </cell>
          <cell r="DD290">
            <v>0</v>
          </cell>
          <cell r="DE290">
            <v>0</v>
          </cell>
          <cell r="DF290">
            <v>0</v>
          </cell>
          <cell r="DG290">
            <v>0</v>
          </cell>
          <cell r="DH290" t="str">
            <v/>
          </cell>
          <cell r="DJ290">
            <v>0</v>
          </cell>
          <cell r="DK290">
            <v>0</v>
          </cell>
          <cell r="DL290">
            <v>0</v>
          </cell>
          <cell r="DM290">
            <v>0</v>
          </cell>
          <cell r="DN290">
            <v>0</v>
          </cell>
          <cell r="DO290">
            <v>0</v>
          </cell>
          <cell r="DP290">
            <v>0</v>
          </cell>
          <cell r="DQ290">
            <v>0</v>
          </cell>
          <cell r="DR290" t="str">
            <v/>
          </cell>
          <cell r="DT290">
            <v>0</v>
          </cell>
          <cell r="DU290">
            <v>0</v>
          </cell>
          <cell r="DV290">
            <v>0</v>
          </cell>
          <cell r="DW290">
            <v>0</v>
          </cell>
          <cell r="DX290">
            <v>0</v>
          </cell>
          <cell r="DY290">
            <v>0</v>
          </cell>
          <cell r="DZ290">
            <v>0</v>
          </cell>
          <cell r="EA290">
            <v>0</v>
          </cell>
          <cell r="EB290" t="str">
            <v/>
          </cell>
          <cell r="ED290">
            <v>0</v>
          </cell>
          <cell r="EE290">
            <v>0</v>
          </cell>
          <cell r="EF290">
            <v>0</v>
          </cell>
          <cell r="EG290">
            <v>0</v>
          </cell>
          <cell r="EH290">
            <v>0</v>
          </cell>
          <cell r="EI290">
            <v>0</v>
          </cell>
          <cell r="EJ290">
            <v>0</v>
          </cell>
          <cell r="EK290">
            <v>0</v>
          </cell>
          <cell r="EL290" t="str">
            <v/>
          </cell>
          <cell r="EN290">
            <v>0</v>
          </cell>
          <cell r="EO290">
            <v>0</v>
          </cell>
          <cell r="EP290">
            <v>0</v>
          </cell>
          <cell r="EQ290">
            <v>0</v>
          </cell>
          <cell r="ER290">
            <v>0</v>
          </cell>
          <cell r="ES290">
            <v>0</v>
          </cell>
          <cell r="ET290">
            <v>0</v>
          </cell>
          <cell r="EU290">
            <v>0</v>
          </cell>
          <cell r="EV290" t="str">
            <v/>
          </cell>
          <cell r="EX290">
            <v>0</v>
          </cell>
          <cell r="EY290">
            <v>0</v>
          </cell>
          <cell r="EZ290">
            <v>0</v>
          </cell>
          <cell r="FA290">
            <v>0</v>
          </cell>
          <cell r="FB290">
            <v>0</v>
          </cell>
          <cell r="FC290">
            <v>0</v>
          </cell>
          <cell r="FD290">
            <v>0</v>
          </cell>
          <cell r="FE290">
            <v>0</v>
          </cell>
          <cell r="FF290" t="str">
            <v/>
          </cell>
          <cell r="FH290">
            <v>0</v>
          </cell>
          <cell r="FI290">
            <v>0</v>
          </cell>
          <cell r="FJ290">
            <v>0</v>
          </cell>
          <cell r="FK290">
            <v>0</v>
          </cell>
          <cell r="FL290">
            <v>0</v>
          </cell>
          <cell r="FM290">
            <v>0</v>
          </cell>
          <cell r="FN290">
            <v>0</v>
          </cell>
          <cell r="FO290">
            <v>0</v>
          </cell>
          <cell r="FR290">
            <v>0</v>
          </cell>
          <cell r="FS290">
            <v>0</v>
          </cell>
          <cell r="FT290">
            <v>0</v>
          </cell>
          <cell r="FU290">
            <v>0</v>
          </cell>
          <cell r="FV290">
            <v>0</v>
          </cell>
          <cell r="FW290">
            <v>0</v>
          </cell>
          <cell r="FX290">
            <v>0</v>
          </cell>
          <cell r="FY290">
            <v>0</v>
          </cell>
          <cell r="GB290">
            <v>0</v>
          </cell>
          <cell r="GC290">
            <v>0</v>
          </cell>
          <cell r="GD290">
            <v>0</v>
          </cell>
          <cell r="GE290">
            <v>0</v>
          </cell>
          <cell r="GF290">
            <v>0</v>
          </cell>
          <cell r="GG290">
            <v>0</v>
          </cell>
          <cell r="GH290">
            <v>0</v>
          </cell>
          <cell r="GI290">
            <v>0</v>
          </cell>
          <cell r="GL290">
            <v>0</v>
          </cell>
          <cell r="GM290">
            <v>0</v>
          </cell>
          <cell r="GN290">
            <v>0</v>
          </cell>
          <cell r="GO290">
            <v>0</v>
          </cell>
          <cell r="GP290">
            <v>0</v>
          </cell>
          <cell r="GQ290">
            <v>0</v>
          </cell>
          <cell r="GR290">
            <v>0</v>
          </cell>
          <cell r="GS290">
            <v>0</v>
          </cell>
          <cell r="GU290" t="str">
            <v>Petit Déjeuner Fromage Blanc &amp;Fruits</v>
          </cell>
        </row>
        <row r="291">
          <cell r="E291" t="str">
            <v>Petit Déjeuner Fromage Blanc, Fruits Et Huile De Lin</v>
          </cell>
          <cell r="F291" t="str">
            <v xml:space="preserve">Mélangez l'huile de lin et le lait à l'aide d'un fouet jusqu'à obtention d'un liquide homogène.
Incorporez le fromage blanc dans le mélange huile-lait jusqu'à obtention d'une mixture homogène.
Ajoutez la quantité souhaitée de miel (ou de sirop d'érable) au mélange, et goûtez.
Coupez les fruits en petits morceaux, et répartissez-les sur le dessus.
Pour finir, saupoudrez le tout avec les graines de lin.
</v>
          </cell>
          <cell r="H291">
            <v>333.1</v>
          </cell>
          <cell r="I291">
            <v>23.54</v>
          </cell>
          <cell r="J291">
            <v>9.35</v>
          </cell>
          <cell r="K291">
            <v>35.029999999999994</v>
          </cell>
          <cell r="L291" t="str">
            <v>Lait Protéiné</v>
          </cell>
          <cell r="M291">
            <v>10</v>
          </cell>
          <cell r="N291">
            <v>3.9</v>
          </cell>
          <cell r="O291">
            <v>0.7</v>
          </cell>
          <cell r="P291">
            <v>0.01</v>
          </cell>
          <cell r="Q291">
            <v>0.25</v>
          </cell>
          <cell r="R291">
            <v>39</v>
          </cell>
          <cell r="S291">
            <v>7</v>
          </cell>
          <cell r="T291">
            <v>0.1</v>
          </cell>
          <cell r="U291">
            <v>2.5</v>
          </cell>
          <cell r="V291" t="str">
            <v>Huile De Lin</v>
          </cell>
          <cell r="W291">
            <v>5</v>
          </cell>
          <cell r="X291">
            <v>44.7</v>
          </cell>
          <cell r="Y291">
            <v>0.04</v>
          </cell>
          <cell r="Z291">
            <v>4.95</v>
          </cell>
          <cell r="AA291">
            <v>0</v>
          </cell>
          <cell r="AB291">
            <v>894</v>
          </cell>
          <cell r="AC291">
            <v>0.8</v>
          </cell>
          <cell r="AD291">
            <v>99</v>
          </cell>
          <cell r="AE291">
            <v>0</v>
          </cell>
          <cell r="AF291" t="str">
            <v>Slimline Blanc Battu Nature</v>
          </cell>
          <cell r="AG291">
            <v>250</v>
          </cell>
          <cell r="AH291">
            <v>129.5</v>
          </cell>
          <cell r="AI291">
            <v>20</v>
          </cell>
          <cell r="AJ291">
            <v>0.5</v>
          </cell>
          <cell r="AK291">
            <v>11.25</v>
          </cell>
          <cell r="AL291">
            <v>51.8</v>
          </cell>
          <cell r="AM291">
            <v>8</v>
          </cell>
          <cell r="AN291">
            <v>0.2</v>
          </cell>
          <cell r="AO291">
            <v>4.5</v>
          </cell>
          <cell r="AP291" t="str">
            <v>Miel</v>
          </cell>
          <cell r="AQ291">
            <v>10</v>
          </cell>
          <cell r="AR291">
            <v>32.200000000000003</v>
          </cell>
          <cell r="AS291">
            <v>0.05</v>
          </cell>
          <cell r="AT291">
            <v>0</v>
          </cell>
          <cell r="AU291">
            <v>8</v>
          </cell>
          <cell r="AV291">
            <v>322</v>
          </cell>
          <cell r="AW291">
            <v>0.5</v>
          </cell>
          <cell r="AX291">
            <v>0</v>
          </cell>
          <cell r="AY291">
            <v>80</v>
          </cell>
          <cell r="AZ291" t="str">
            <v>Myrtille</v>
          </cell>
          <cell r="BA291">
            <v>50</v>
          </cell>
          <cell r="BB291">
            <v>29</v>
          </cell>
          <cell r="BC291">
            <v>0.3</v>
          </cell>
          <cell r="BD291">
            <v>0.25</v>
          </cell>
          <cell r="BE291">
            <v>5.65</v>
          </cell>
          <cell r="BF291">
            <v>58</v>
          </cell>
          <cell r="BG291">
            <v>0.6</v>
          </cell>
          <cell r="BH291">
            <v>0.5</v>
          </cell>
          <cell r="BI291">
            <v>11.3</v>
          </cell>
          <cell r="BJ291" t="str">
            <v>Mangue</v>
          </cell>
          <cell r="BK291">
            <v>50</v>
          </cell>
          <cell r="BL291">
            <v>31</v>
          </cell>
          <cell r="BM291">
            <v>0.3</v>
          </cell>
          <cell r="BN291">
            <v>0.1</v>
          </cell>
          <cell r="BO291">
            <v>6.7</v>
          </cell>
          <cell r="BP291">
            <v>62</v>
          </cell>
          <cell r="BQ291">
            <v>0.6</v>
          </cell>
          <cell r="BR291">
            <v>0.2</v>
          </cell>
          <cell r="BS291">
            <v>13.4</v>
          </cell>
          <cell r="BT291" t="str">
            <v>Framboise</v>
          </cell>
          <cell r="BU291">
            <v>30</v>
          </cell>
          <cell r="BV291">
            <v>15.6</v>
          </cell>
          <cell r="BW291">
            <v>0.36</v>
          </cell>
          <cell r="BX291">
            <v>0.18</v>
          </cell>
          <cell r="BY291">
            <v>2.1</v>
          </cell>
          <cell r="BZ291">
            <v>52</v>
          </cell>
          <cell r="CA291">
            <v>1.2</v>
          </cell>
          <cell r="CB291">
            <v>0.6</v>
          </cell>
          <cell r="CC291">
            <v>7</v>
          </cell>
          <cell r="CD291" t="str">
            <v>Graine De Lin</v>
          </cell>
          <cell r="CE291">
            <v>10</v>
          </cell>
          <cell r="CF291">
            <v>47.2</v>
          </cell>
          <cell r="CG291">
            <v>1.79</v>
          </cell>
          <cell r="CH291">
            <v>3.36</v>
          </cell>
          <cell r="CI291">
            <v>1.08</v>
          </cell>
          <cell r="CJ291">
            <v>472</v>
          </cell>
          <cell r="CK291">
            <v>17.899999999999999</v>
          </cell>
          <cell r="CL291">
            <v>33.6</v>
          </cell>
          <cell r="CM291">
            <v>10.8</v>
          </cell>
          <cell r="CN291" t="str">
            <v/>
          </cell>
          <cell r="CP291">
            <v>0</v>
          </cell>
          <cell r="CQ291">
            <v>0</v>
          </cell>
          <cell r="CR291">
            <v>0</v>
          </cell>
          <cell r="CS291">
            <v>0</v>
          </cell>
          <cell r="CT291">
            <v>0</v>
          </cell>
          <cell r="CU291">
            <v>0</v>
          </cell>
          <cell r="CV291">
            <v>0</v>
          </cell>
          <cell r="CW291">
            <v>0</v>
          </cell>
          <cell r="CX291" t="str">
            <v/>
          </cell>
          <cell r="CZ291">
            <v>0</v>
          </cell>
          <cell r="DA291">
            <v>0</v>
          </cell>
          <cell r="DB291">
            <v>0</v>
          </cell>
          <cell r="DC291">
            <v>0</v>
          </cell>
          <cell r="DD291">
            <v>0</v>
          </cell>
          <cell r="DE291">
            <v>0</v>
          </cell>
          <cell r="DF291">
            <v>0</v>
          </cell>
          <cell r="DG291">
            <v>0</v>
          </cell>
          <cell r="DH291" t="str">
            <v/>
          </cell>
          <cell r="DJ291">
            <v>0</v>
          </cell>
          <cell r="DK291">
            <v>0</v>
          </cell>
          <cell r="DL291">
            <v>0</v>
          </cell>
          <cell r="DM291">
            <v>0</v>
          </cell>
          <cell r="DN291">
            <v>0</v>
          </cell>
          <cell r="DO291">
            <v>0</v>
          </cell>
          <cell r="DP291">
            <v>0</v>
          </cell>
          <cell r="DQ291">
            <v>0</v>
          </cell>
          <cell r="DR291" t="str">
            <v/>
          </cell>
          <cell r="DT291">
            <v>0</v>
          </cell>
          <cell r="DU291">
            <v>0</v>
          </cell>
          <cell r="DV291">
            <v>0</v>
          </cell>
          <cell r="DW291">
            <v>0</v>
          </cell>
          <cell r="DX291">
            <v>0</v>
          </cell>
          <cell r="DY291">
            <v>0</v>
          </cell>
          <cell r="DZ291">
            <v>0</v>
          </cell>
          <cell r="EA291">
            <v>0</v>
          </cell>
          <cell r="EB291" t="str">
            <v/>
          </cell>
          <cell r="ED291">
            <v>0</v>
          </cell>
          <cell r="EE291">
            <v>0</v>
          </cell>
          <cell r="EF291">
            <v>0</v>
          </cell>
          <cell r="EG291">
            <v>0</v>
          </cell>
          <cell r="EH291">
            <v>0</v>
          </cell>
          <cell r="EI291">
            <v>0</v>
          </cell>
          <cell r="EJ291">
            <v>0</v>
          </cell>
          <cell r="EK291">
            <v>0</v>
          </cell>
          <cell r="EL291" t="str">
            <v/>
          </cell>
          <cell r="EN291">
            <v>0</v>
          </cell>
          <cell r="EO291">
            <v>0</v>
          </cell>
          <cell r="EP291">
            <v>0</v>
          </cell>
          <cell r="EQ291">
            <v>0</v>
          </cell>
          <cell r="ER291">
            <v>0</v>
          </cell>
          <cell r="ES291">
            <v>0</v>
          </cell>
          <cell r="ET291">
            <v>0</v>
          </cell>
          <cell r="EU291">
            <v>0</v>
          </cell>
          <cell r="EV291" t="str">
            <v/>
          </cell>
          <cell r="EX291">
            <v>0</v>
          </cell>
          <cell r="EY291">
            <v>0</v>
          </cell>
          <cell r="EZ291">
            <v>0</v>
          </cell>
          <cell r="FA291">
            <v>0</v>
          </cell>
          <cell r="FB291">
            <v>0</v>
          </cell>
          <cell r="FC291">
            <v>0</v>
          </cell>
          <cell r="FD291">
            <v>0</v>
          </cell>
          <cell r="FE291">
            <v>0</v>
          </cell>
          <cell r="FF291" t="str">
            <v/>
          </cell>
          <cell r="FH291">
            <v>0</v>
          </cell>
          <cell r="FI291">
            <v>0</v>
          </cell>
          <cell r="FJ291">
            <v>0</v>
          </cell>
          <cell r="FK291">
            <v>0</v>
          </cell>
          <cell r="FL291">
            <v>0</v>
          </cell>
          <cell r="FM291">
            <v>0</v>
          </cell>
          <cell r="FN291">
            <v>0</v>
          </cell>
          <cell r="FO291">
            <v>0</v>
          </cell>
          <cell r="FR291">
            <v>0</v>
          </cell>
          <cell r="FS291">
            <v>0</v>
          </cell>
          <cell r="FT291">
            <v>0</v>
          </cell>
          <cell r="FU291">
            <v>0</v>
          </cell>
          <cell r="FV291">
            <v>0</v>
          </cell>
          <cell r="FW291">
            <v>0</v>
          </cell>
          <cell r="FX291">
            <v>0</v>
          </cell>
          <cell r="FY291">
            <v>0</v>
          </cell>
          <cell r="GB291">
            <v>0</v>
          </cell>
          <cell r="GC291">
            <v>0</v>
          </cell>
          <cell r="GD291">
            <v>0</v>
          </cell>
          <cell r="GE291">
            <v>0</v>
          </cell>
          <cell r="GF291">
            <v>0</v>
          </cell>
          <cell r="GG291">
            <v>0</v>
          </cell>
          <cell r="GH291">
            <v>0</v>
          </cell>
          <cell r="GI291">
            <v>0</v>
          </cell>
          <cell r="GL291">
            <v>0</v>
          </cell>
          <cell r="GM291">
            <v>0</v>
          </cell>
          <cell r="GN291">
            <v>0</v>
          </cell>
          <cell r="GO291">
            <v>0</v>
          </cell>
          <cell r="GP291">
            <v>0</v>
          </cell>
          <cell r="GQ291">
            <v>0</v>
          </cell>
          <cell r="GR291">
            <v>0</v>
          </cell>
          <cell r="GS291">
            <v>0</v>
          </cell>
          <cell r="GU291" t="str">
            <v>Petit Déjeuner Fromage Blanc, Fruits Et Huile De Lin</v>
          </cell>
        </row>
        <row r="292">
          <cell r="E292" t="str">
            <v>Petit Déjeuner Muesli Et Œufs Brouillés </v>
          </cell>
          <cell r="F292" t="str">
            <v xml:space="preserve">Faire chauffer un peu d'huile dans une poêle.
Préparer le muesli en les arrosant de lait .
Brouiller les œufs dans la poêle en remuant régulièrement 4 à 6min. </v>
          </cell>
          <cell r="H292">
            <v>414.2</v>
          </cell>
          <cell r="I292">
            <v>25.4</v>
          </cell>
          <cell r="J292">
            <v>21.245000000000001</v>
          </cell>
          <cell r="K292">
            <v>28.7</v>
          </cell>
          <cell r="L292" t="str">
            <v>Kellogg'S Muesli À La Noix De Coco &amp; Noix De Cajou</v>
          </cell>
          <cell r="M292">
            <v>35</v>
          </cell>
          <cell r="N292">
            <v>157.15</v>
          </cell>
          <cell r="O292">
            <v>2.9750000000000001</v>
          </cell>
          <cell r="P292">
            <v>6.3</v>
          </cell>
          <cell r="Q292">
            <v>20.65</v>
          </cell>
          <cell r="R292">
            <v>449</v>
          </cell>
          <cell r="S292">
            <v>8.5</v>
          </cell>
          <cell r="T292">
            <v>18</v>
          </cell>
          <cell r="U292">
            <v>59</v>
          </cell>
          <cell r="V292" t="str">
            <v>Lait Protéiné</v>
          </cell>
          <cell r="W292">
            <v>150</v>
          </cell>
          <cell r="X292">
            <v>58.5</v>
          </cell>
          <cell r="Y292">
            <v>10.5</v>
          </cell>
          <cell r="Z292">
            <v>0.15</v>
          </cell>
          <cell r="AA292">
            <v>3.75</v>
          </cell>
          <cell r="AB292">
            <v>39</v>
          </cell>
          <cell r="AC292">
            <v>7</v>
          </cell>
          <cell r="AD292">
            <v>0.1</v>
          </cell>
          <cell r="AE292">
            <v>2.5</v>
          </cell>
          <cell r="AF292" t="str">
            <v>Œuf</v>
          </cell>
          <cell r="AG292">
            <v>100</v>
          </cell>
          <cell r="AH292">
            <v>142</v>
          </cell>
          <cell r="AI292">
            <v>11.9</v>
          </cell>
          <cell r="AJ292">
            <v>10.3</v>
          </cell>
          <cell r="AK292">
            <v>0.3</v>
          </cell>
          <cell r="AL292">
            <v>142</v>
          </cell>
          <cell r="AM292">
            <v>11.9</v>
          </cell>
          <cell r="AN292">
            <v>10.3</v>
          </cell>
          <cell r="AO292">
            <v>0.3</v>
          </cell>
          <cell r="AP292" t="str">
            <v>Miel</v>
          </cell>
          <cell r="AQ292">
            <v>5</v>
          </cell>
          <cell r="AR292">
            <v>16.100000000000001</v>
          </cell>
          <cell r="AS292">
            <v>2.5000000000000001E-2</v>
          </cell>
          <cell r="AT292">
            <v>0</v>
          </cell>
          <cell r="AU292">
            <v>4</v>
          </cell>
          <cell r="AV292">
            <v>322</v>
          </cell>
          <cell r="AW292">
            <v>0.5</v>
          </cell>
          <cell r="AX292">
            <v>0</v>
          </cell>
          <cell r="AY292">
            <v>80</v>
          </cell>
          <cell r="AZ292" t="str">
            <v>Huile D'Olive</v>
          </cell>
          <cell r="BA292">
            <v>5</v>
          </cell>
          <cell r="BB292">
            <v>40.450000000000003</v>
          </cell>
          <cell r="BC292">
            <v>0</v>
          </cell>
          <cell r="BD292">
            <v>4.4950000000000001</v>
          </cell>
          <cell r="BE292">
            <v>0</v>
          </cell>
          <cell r="BF292">
            <v>809</v>
          </cell>
          <cell r="BG292">
            <v>0</v>
          </cell>
          <cell r="BH292">
            <v>89.9</v>
          </cell>
          <cell r="BI292">
            <v>0</v>
          </cell>
          <cell r="BJ292" t="str">
            <v/>
          </cell>
          <cell r="BL292">
            <v>0</v>
          </cell>
          <cell r="BM292">
            <v>0</v>
          </cell>
          <cell r="BN292">
            <v>0</v>
          </cell>
          <cell r="BO292">
            <v>0</v>
          </cell>
          <cell r="BP292">
            <v>0</v>
          </cell>
          <cell r="BQ292">
            <v>0</v>
          </cell>
          <cell r="BR292">
            <v>0</v>
          </cell>
          <cell r="BS292">
            <v>0</v>
          </cell>
          <cell r="BT292" t="str">
            <v/>
          </cell>
          <cell r="BV292">
            <v>0</v>
          </cell>
          <cell r="BW292">
            <v>0</v>
          </cell>
          <cell r="BX292">
            <v>0</v>
          </cell>
          <cell r="BY292">
            <v>0</v>
          </cell>
          <cell r="BZ292">
            <v>0</v>
          </cell>
          <cell r="CA292">
            <v>0</v>
          </cell>
          <cell r="CB292">
            <v>0</v>
          </cell>
          <cell r="CC292">
            <v>0</v>
          </cell>
          <cell r="CD292" t="str">
            <v/>
          </cell>
          <cell r="CF292">
            <v>0</v>
          </cell>
          <cell r="CG292">
            <v>0</v>
          </cell>
          <cell r="CH292">
            <v>0</v>
          </cell>
          <cell r="CI292">
            <v>0</v>
          </cell>
          <cell r="CJ292">
            <v>0</v>
          </cell>
          <cell r="CK292">
            <v>0</v>
          </cell>
          <cell r="CL292">
            <v>0</v>
          </cell>
          <cell r="CM292">
            <v>0</v>
          </cell>
          <cell r="CN292" t="str">
            <v/>
          </cell>
          <cell r="CP292">
            <v>0</v>
          </cell>
          <cell r="CQ292">
            <v>0</v>
          </cell>
          <cell r="CR292">
            <v>0</v>
          </cell>
          <cell r="CS292">
            <v>0</v>
          </cell>
          <cell r="CT292">
            <v>0</v>
          </cell>
          <cell r="CU292">
            <v>0</v>
          </cell>
          <cell r="CV292">
            <v>0</v>
          </cell>
          <cell r="CW292">
            <v>0</v>
          </cell>
          <cell r="CX292" t="str">
            <v/>
          </cell>
          <cell r="CZ292">
            <v>0</v>
          </cell>
          <cell r="DA292">
            <v>0</v>
          </cell>
          <cell r="DB292">
            <v>0</v>
          </cell>
          <cell r="DC292">
            <v>0</v>
          </cell>
          <cell r="DD292">
            <v>0</v>
          </cell>
          <cell r="DE292">
            <v>0</v>
          </cell>
          <cell r="DF292">
            <v>0</v>
          </cell>
          <cell r="DG292">
            <v>0</v>
          </cell>
          <cell r="DH292" t="str">
            <v/>
          </cell>
          <cell r="DJ292">
            <v>0</v>
          </cell>
          <cell r="DK292">
            <v>0</v>
          </cell>
          <cell r="DL292">
            <v>0</v>
          </cell>
          <cell r="DM292">
            <v>0</v>
          </cell>
          <cell r="DN292">
            <v>0</v>
          </cell>
          <cell r="DO292">
            <v>0</v>
          </cell>
          <cell r="DP292">
            <v>0</v>
          </cell>
          <cell r="DQ292">
            <v>0</v>
          </cell>
          <cell r="DR292" t="str">
            <v/>
          </cell>
          <cell r="DT292">
            <v>0</v>
          </cell>
          <cell r="DU292">
            <v>0</v>
          </cell>
          <cell r="DV292">
            <v>0</v>
          </cell>
          <cell r="DW292">
            <v>0</v>
          </cell>
          <cell r="DX292">
            <v>0</v>
          </cell>
          <cell r="DY292">
            <v>0</v>
          </cell>
          <cell r="DZ292">
            <v>0</v>
          </cell>
          <cell r="EA292">
            <v>0</v>
          </cell>
          <cell r="EB292" t="str">
            <v/>
          </cell>
          <cell r="ED292">
            <v>0</v>
          </cell>
          <cell r="EE292">
            <v>0</v>
          </cell>
          <cell r="EF292">
            <v>0</v>
          </cell>
          <cell r="EG292">
            <v>0</v>
          </cell>
          <cell r="EH292">
            <v>0</v>
          </cell>
          <cell r="EI292">
            <v>0</v>
          </cell>
          <cell r="EJ292">
            <v>0</v>
          </cell>
          <cell r="EK292">
            <v>0</v>
          </cell>
          <cell r="EL292" t="str">
            <v/>
          </cell>
          <cell r="EN292">
            <v>0</v>
          </cell>
          <cell r="EO292">
            <v>0</v>
          </cell>
          <cell r="EP292">
            <v>0</v>
          </cell>
          <cell r="EQ292">
            <v>0</v>
          </cell>
          <cell r="ER292">
            <v>0</v>
          </cell>
          <cell r="ES292">
            <v>0</v>
          </cell>
          <cell r="ET292">
            <v>0</v>
          </cell>
          <cell r="EU292">
            <v>0</v>
          </cell>
          <cell r="EV292" t="str">
            <v/>
          </cell>
          <cell r="EX292">
            <v>0</v>
          </cell>
          <cell r="EY292">
            <v>0</v>
          </cell>
          <cell r="EZ292">
            <v>0</v>
          </cell>
          <cell r="FA292">
            <v>0</v>
          </cell>
          <cell r="FB292">
            <v>0</v>
          </cell>
          <cell r="FC292">
            <v>0</v>
          </cell>
          <cell r="FD292">
            <v>0</v>
          </cell>
          <cell r="FE292">
            <v>0</v>
          </cell>
          <cell r="FF292" t="str">
            <v/>
          </cell>
          <cell r="FH292">
            <v>0</v>
          </cell>
          <cell r="FI292">
            <v>0</v>
          </cell>
          <cell r="FJ292">
            <v>0</v>
          </cell>
          <cell r="FK292">
            <v>0</v>
          </cell>
          <cell r="FL292">
            <v>0</v>
          </cell>
          <cell r="FM292">
            <v>0</v>
          </cell>
          <cell r="FN292">
            <v>0</v>
          </cell>
          <cell r="FO292">
            <v>0</v>
          </cell>
          <cell r="FR292">
            <v>0</v>
          </cell>
          <cell r="FS292">
            <v>0</v>
          </cell>
          <cell r="FT292">
            <v>0</v>
          </cell>
          <cell r="FU292">
            <v>0</v>
          </cell>
          <cell r="FV292">
            <v>0</v>
          </cell>
          <cell r="FW292">
            <v>0</v>
          </cell>
          <cell r="FX292">
            <v>0</v>
          </cell>
          <cell r="FY292">
            <v>0</v>
          </cell>
          <cell r="GB292">
            <v>0</v>
          </cell>
          <cell r="GC292">
            <v>0</v>
          </cell>
          <cell r="GD292">
            <v>0</v>
          </cell>
          <cell r="GE292">
            <v>0</v>
          </cell>
          <cell r="GF292">
            <v>0</v>
          </cell>
          <cell r="GG292">
            <v>0</v>
          </cell>
          <cell r="GH292">
            <v>0</v>
          </cell>
          <cell r="GI292">
            <v>0</v>
          </cell>
          <cell r="GL292">
            <v>0</v>
          </cell>
          <cell r="GM292">
            <v>0</v>
          </cell>
          <cell r="GN292">
            <v>0</v>
          </cell>
          <cell r="GO292">
            <v>0</v>
          </cell>
          <cell r="GP292">
            <v>0</v>
          </cell>
          <cell r="GQ292">
            <v>0</v>
          </cell>
          <cell r="GR292">
            <v>0</v>
          </cell>
          <cell r="GS292">
            <v>0</v>
          </cell>
          <cell r="GU292" t="str">
            <v>Petit Déjeuner Muesli Et Œufs Brouillés </v>
          </cell>
        </row>
        <row r="293">
          <cell r="E293" t="str">
            <v>Petit Déjeuner Porridge Protéiné Version 1</v>
          </cell>
          <cell r="F293" t="str">
            <v>Pas de recettes</v>
          </cell>
          <cell r="H293">
            <v>274.3</v>
          </cell>
          <cell r="I293">
            <v>34.6</v>
          </cell>
          <cell r="J293">
            <v>10.350000000000001</v>
          </cell>
          <cell r="K293">
            <v>1.55</v>
          </cell>
          <cell r="L293" t="str">
            <v>Flocons d'avoine aux fruits secs</v>
          </cell>
          <cell r="M293">
            <v>30</v>
          </cell>
          <cell r="N293">
            <v>112.8</v>
          </cell>
          <cell r="O293">
            <v>19.2</v>
          </cell>
          <cell r="P293">
            <v>0</v>
          </cell>
          <cell r="Q293">
            <v>0</v>
          </cell>
          <cell r="R293">
            <v>376</v>
          </cell>
          <cell r="S293">
            <v>64</v>
          </cell>
          <cell r="T293">
            <v>0</v>
          </cell>
          <cell r="U293">
            <v>0</v>
          </cell>
          <cell r="V293" t="str">
            <v>Lait Protéiné</v>
          </cell>
          <cell r="W293">
            <v>50</v>
          </cell>
          <cell r="X293">
            <v>19.5</v>
          </cell>
          <cell r="Y293">
            <v>3.5</v>
          </cell>
          <cell r="Z293">
            <v>0.05</v>
          </cell>
          <cell r="AA293">
            <v>1.25</v>
          </cell>
          <cell r="AB293">
            <v>39</v>
          </cell>
          <cell r="AC293">
            <v>7</v>
          </cell>
          <cell r="AD293">
            <v>0.1</v>
          </cell>
          <cell r="AE293">
            <v>2.5</v>
          </cell>
          <cell r="AF293" t="str">
            <v>Œuf</v>
          </cell>
          <cell r="AG293">
            <v>100</v>
          </cell>
          <cell r="AH293">
            <v>142</v>
          </cell>
          <cell r="AI293">
            <v>11.9</v>
          </cell>
          <cell r="AJ293">
            <v>10.3</v>
          </cell>
          <cell r="AK293">
            <v>0.3</v>
          </cell>
          <cell r="AL293">
            <v>142</v>
          </cell>
          <cell r="AM293">
            <v>11.9</v>
          </cell>
          <cell r="AN293">
            <v>10.3</v>
          </cell>
          <cell r="AO293">
            <v>0.3</v>
          </cell>
          <cell r="AP293" t="str">
            <v/>
          </cell>
          <cell r="AR293">
            <v>0</v>
          </cell>
          <cell r="AS293">
            <v>0</v>
          </cell>
          <cell r="AT293">
            <v>0</v>
          </cell>
          <cell r="AU293">
            <v>0</v>
          </cell>
          <cell r="AV293">
            <v>0</v>
          </cell>
          <cell r="AW293">
            <v>0</v>
          </cell>
          <cell r="AX293">
            <v>0</v>
          </cell>
          <cell r="AY293">
            <v>0</v>
          </cell>
          <cell r="AZ293" t="str">
            <v/>
          </cell>
          <cell r="BB293">
            <v>0</v>
          </cell>
          <cell r="BC293">
            <v>0</v>
          </cell>
          <cell r="BD293">
            <v>0</v>
          </cell>
          <cell r="BE293">
            <v>0</v>
          </cell>
          <cell r="BF293">
            <v>0</v>
          </cell>
          <cell r="BG293">
            <v>0</v>
          </cell>
          <cell r="BH293">
            <v>0</v>
          </cell>
          <cell r="BI293">
            <v>0</v>
          </cell>
          <cell r="BJ293" t="str">
            <v/>
          </cell>
          <cell r="BL293">
            <v>0</v>
          </cell>
          <cell r="BM293">
            <v>0</v>
          </cell>
          <cell r="BN293">
            <v>0</v>
          </cell>
          <cell r="BO293">
            <v>0</v>
          </cell>
          <cell r="BP293">
            <v>0</v>
          </cell>
          <cell r="BQ293">
            <v>0</v>
          </cell>
          <cell r="BR293">
            <v>0</v>
          </cell>
          <cell r="BS293">
            <v>0</v>
          </cell>
          <cell r="BT293" t="str">
            <v/>
          </cell>
          <cell r="BV293">
            <v>0</v>
          </cell>
          <cell r="BW293">
            <v>0</v>
          </cell>
          <cell r="BX293">
            <v>0</v>
          </cell>
          <cell r="BY293">
            <v>0</v>
          </cell>
          <cell r="BZ293">
            <v>0</v>
          </cell>
          <cell r="CA293">
            <v>0</v>
          </cell>
          <cell r="CB293">
            <v>0</v>
          </cell>
          <cell r="CC293">
            <v>0</v>
          </cell>
          <cell r="CD293" t="str">
            <v/>
          </cell>
          <cell r="CF293">
            <v>0</v>
          </cell>
          <cell r="CG293">
            <v>0</v>
          </cell>
          <cell r="CH293">
            <v>0</v>
          </cell>
          <cell r="CI293">
            <v>0</v>
          </cell>
          <cell r="CJ293">
            <v>0</v>
          </cell>
          <cell r="CK293">
            <v>0</v>
          </cell>
          <cell r="CL293">
            <v>0</v>
          </cell>
          <cell r="CM293">
            <v>0</v>
          </cell>
          <cell r="CN293" t="str">
            <v/>
          </cell>
          <cell r="CP293">
            <v>0</v>
          </cell>
          <cell r="CQ293">
            <v>0</v>
          </cell>
          <cell r="CR293">
            <v>0</v>
          </cell>
          <cell r="CS293">
            <v>0</v>
          </cell>
          <cell r="CT293">
            <v>0</v>
          </cell>
          <cell r="CU293">
            <v>0</v>
          </cell>
          <cell r="CV293">
            <v>0</v>
          </cell>
          <cell r="CW293">
            <v>0</v>
          </cell>
          <cell r="CX293" t="str">
            <v/>
          </cell>
          <cell r="CZ293">
            <v>0</v>
          </cell>
          <cell r="DA293">
            <v>0</v>
          </cell>
          <cell r="DB293">
            <v>0</v>
          </cell>
          <cell r="DC293">
            <v>0</v>
          </cell>
          <cell r="DD293">
            <v>0</v>
          </cell>
          <cell r="DE293">
            <v>0</v>
          </cell>
          <cell r="DF293">
            <v>0</v>
          </cell>
          <cell r="DG293">
            <v>0</v>
          </cell>
          <cell r="DH293" t="str">
            <v/>
          </cell>
          <cell r="DJ293">
            <v>0</v>
          </cell>
          <cell r="DK293">
            <v>0</v>
          </cell>
          <cell r="DL293">
            <v>0</v>
          </cell>
          <cell r="DM293">
            <v>0</v>
          </cell>
          <cell r="DN293">
            <v>0</v>
          </cell>
          <cell r="DO293">
            <v>0</v>
          </cell>
          <cell r="DP293">
            <v>0</v>
          </cell>
          <cell r="DQ293">
            <v>0</v>
          </cell>
          <cell r="DR293" t="str">
            <v/>
          </cell>
          <cell r="DT293">
            <v>0</v>
          </cell>
          <cell r="DU293">
            <v>0</v>
          </cell>
          <cell r="DV293">
            <v>0</v>
          </cell>
          <cell r="DW293">
            <v>0</v>
          </cell>
          <cell r="DX293">
            <v>0</v>
          </cell>
          <cell r="DY293">
            <v>0</v>
          </cell>
          <cell r="DZ293">
            <v>0</v>
          </cell>
          <cell r="EA293">
            <v>0</v>
          </cell>
          <cell r="EB293" t="str">
            <v/>
          </cell>
          <cell r="ED293">
            <v>0</v>
          </cell>
          <cell r="EE293">
            <v>0</v>
          </cell>
          <cell r="EF293">
            <v>0</v>
          </cell>
          <cell r="EG293">
            <v>0</v>
          </cell>
          <cell r="EH293">
            <v>0</v>
          </cell>
          <cell r="EI293">
            <v>0</v>
          </cell>
          <cell r="EJ293">
            <v>0</v>
          </cell>
          <cell r="EK293">
            <v>0</v>
          </cell>
          <cell r="EL293" t="str">
            <v/>
          </cell>
          <cell r="EN293">
            <v>0</v>
          </cell>
          <cell r="EO293">
            <v>0</v>
          </cell>
          <cell r="EP293">
            <v>0</v>
          </cell>
          <cell r="EQ293">
            <v>0</v>
          </cell>
          <cell r="ER293">
            <v>0</v>
          </cell>
          <cell r="ES293">
            <v>0</v>
          </cell>
          <cell r="ET293">
            <v>0</v>
          </cell>
          <cell r="EU293">
            <v>0</v>
          </cell>
          <cell r="EV293" t="str">
            <v/>
          </cell>
          <cell r="EX293">
            <v>0</v>
          </cell>
          <cell r="EY293">
            <v>0</v>
          </cell>
          <cell r="EZ293">
            <v>0</v>
          </cell>
          <cell r="FA293">
            <v>0</v>
          </cell>
          <cell r="FB293">
            <v>0</v>
          </cell>
          <cell r="FC293">
            <v>0</v>
          </cell>
          <cell r="FD293">
            <v>0</v>
          </cell>
          <cell r="FE293">
            <v>0</v>
          </cell>
          <cell r="FF293" t="str">
            <v/>
          </cell>
          <cell r="FH293">
            <v>0</v>
          </cell>
          <cell r="FI293">
            <v>0</v>
          </cell>
          <cell r="FJ293">
            <v>0</v>
          </cell>
          <cell r="FK293">
            <v>0</v>
          </cell>
          <cell r="FL293">
            <v>0</v>
          </cell>
          <cell r="FM293">
            <v>0</v>
          </cell>
          <cell r="FN293">
            <v>0</v>
          </cell>
          <cell r="FO293">
            <v>0</v>
          </cell>
          <cell r="FR293">
            <v>0</v>
          </cell>
          <cell r="FS293">
            <v>0</v>
          </cell>
          <cell r="FT293">
            <v>0</v>
          </cell>
          <cell r="FU293">
            <v>0</v>
          </cell>
          <cell r="FV293">
            <v>0</v>
          </cell>
          <cell r="FW293">
            <v>0</v>
          </cell>
          <cell r="FX293">
            <v>0</v>
          </cell>
          <cell r="FY293">
            <v>0</v>
          </cell>
          <cell r="GB293">
            <v>0</v>
          </cell>
          <cell r="GC293">
            <v>0</v>
          </cell>
          <cell r="GD293">
            <v>0</v>
          </cell>
          <cell r="GE293">
            <v>0</v>
          </cell>
          <cell r="GF293">
            <v>0</v>
          </cell>
          <cell r="GG293">
            <v>0</v>
          </cell>
          <cell r="GH293">
            <v>0</v>
          </cell>
          <cell r="GI293">
            <v>0</v>
          </cell>
          <cell r="GL293">
            <v>0</v>
          </cell>
          <cell r="GM293">
            <v>0</v>
          </cell>
          <cell r="GN293">
            <v>0</v>
          </cell>
          <cell r="GO293">
            <v>0</v>
          </cell>
          <cell r="GP293">
            <v>0</v>
          </cell>
          <cell r="GQ293">
            <v>0</v>
          </cell>
          <cell r="GR293">
            <v>0</v>
          </cell>
          <cell r="GS293">
            <v>0</v>
          </cell>
          <cell r="GU293" t="str">
            <v>Petit Déjeuner Porridge Protéiné Version 1</v>
          </cell>
        </row>
        <row r="294">
          <cell r="E294" t="str">
            <v>Petit Déjeuner Porridge Protéiné Version 2</v>
          </cell>
          <cell r="F294" t="str">
            <v>Pas de recettes</v>
          </cell>
          <cell r="H294">
            <v>209</v>
          </cell>
          <cell r="I294">
            <v>38.200000000000003</v>
          </cell>
          <cell r="J294">
            <v>0.95000000000000007</v>
          </cell>
          <cell r="K294">
            <v>1.4</v>
          </cell>
          <cell r="L294" t="str">
            <v>Flocons d'avoine aux fruits secs</v>
          </cell>
          <cell r="M294">
            <v>35</v>
          </cell>
          <cell r="N294">
            <v>131.6</v>
          </cell>
          <cell r="O294">
            <v>22.4</v>
          </cell>
          <cell r="P294">
            <v>0</v>
          </cell>
          <cell r="Q294">
            <v>0</v>
          </cell>
          <cell r="R294">
            <v>376</v>
          </cell>
          <cell r="S294">
            <v>64</v>
          </cell>
          <cell r="T294">
            <v>0</v>
          </cell>
          <cell r="U294">
            <v>0</v>
          </cell>
          <cell r="V294" t="str">
            <v>Lait Protéiné</v>
          </cell>
          <cell r="W294">
            <v>50</v>
          </cell>
          <cell r="X294">
            <v>19.5</v>
          </cell>
          <cell r="Y294">
            <v>3.5</v>
          </cell>
          <cell r="Z294">
            <v>0.05</v>
          </cell>
          <cell r="AA294">
            <v>1.25</v>
          </cell>
          <cell r="AB294">
            <v>39</v>
          </cell>
          <cell r="AC294">
            <v>7</v>
          </cell>
          <cell r="AD294">
            <v>0.1</v>
          </cell>
          <cell r="AE294">
            <v>2.5</v>
          </cell>
          <cell r="AF294" t="str">
            <v>Viande Séchée</v>
          </cell>
          <cell r="AG294">
            <v>30</v>
          </cell>
          <cell r="AH294">
            <v>57.9</v>
          </cell>
          <cell r="AI294">
            <v>12.3</v>
          </cell>
          <cell r="AJ294">
            <v>0.9</v>
          </cell>
          <cell r="AK294">
            <v>0.15</v>
          </cell>
          <cell r="AL294">
            <v>193</v>
          </cell>
          <cell r="AM294">
            <v>41</v>
          </cell>
          <cell r="AN294">
            <v>3</v>
          </cell>
          <cell r="AO294">
            <v>0.5</v>
          </cell>
          <cell r="AP294" t="str">
            <v/>
          </cell>
          <cell r="AR294">
            <v>0</v>
          </cell>
          <cell r="AS294">
            <v>0</v>
          </cell>
          <cell r="AT294">
            <v>0</v>
          </cell>
          <cell r="AU294">
            <v>0</v>
          </cell>
          <cell r="AV294">
            <v>0</v>
          </cell>
          <cell r="AW294">
            <v>0</v>
          </cell>
          <cell r="AX294">
            <v>0</v>
          </cell>
          <cell r="AY294">
            <v>0</v>
          </cell>
          <cell r="AZ294" t="str">
            <v/>
          </cell>
          <cell r="BB294">
            <v>0</v>
          </cell>
          <cell r="BC294">
            <v>0</v>
          </cell>
          <cell r="BD294">
            <v>0</v>
          </cell>
          <cell r="BE294">
            <v>0</v>
          </cell>
          <cell r="BF294">
            <v>0</v>
          </cell>
          <cell r="BG294">
            <v>0</v>
          </cell>
          <cell r="BH294">
            <v>0</v>
          </cell>
          <cell r="BI294">
            <v>0</v>
          </cell>
          <cell r="BJ294" t="str">
            <v/>
          </cell>
          <cell r="BL294">
            <v>0</v>
          </cell>
          <cell r="BM294">
            <v>0</v>
          </cell>
          <cell r="BN294">
            <v>0</v>
          </cell>
          <cell r="BO294">
            <v>0</v>
          </cell>
          <cell r="BP294">
            <v>0</v>
          </cell>
          <cell r="BQ294">
            <v>0</v>
          </cell>
          <cell r="BR294">
            <v>0</v>
          </cell>
          <cell r="BS294">
            <v>0</v>
          </cell>
          <cell r="BT294" t="str">
            <v/>
          </cell>
          <cell r="BV294">
            <v>0</v>
          </cell>
          <cell r="BW294">
            <v>0</v>
          </cell>
          <cell r="BX294">
            <v>0</v>
          </cell>
          <cell r="BY294">
            <v>0</v>
          </cell>
          <cell r="BZ294">
            <v>0</v>
          </cell>
          <cell r="CA294">
            <v>0</v>
          </cell>
          <cell r="CB294">
            <v>0</v>
          </cell>
          <cell r="CC294">
            <v>0</v>
          </cell>
          <cell r="CD294" t="str">
            <v/>
          </cell>
          <cell r="CF294">
            <v>0</v>
          </cell>
          <cell r="CG294">
            <v>0</v>
          </cell>
          <cell r="CH294">
            <v>0</v>
          </cell>
          <cell r="CI294">
            <v>0</v>
          </cell>
          <cell r="CJ294">
            <v>0</v>
          </cell>
          <cell r="CK294">
            <v>0</v>
          </cell>
          <cell r="CL294">
            <v>0</v>
          </cell>
          <cell r="CM294">
            <v>0</v>
          </cell>
          <cell r="CN294" t="str">
            <v/>
          </cell>
          <cell r="CP294">
            <v>0</v>
          </cell>
          <cell r="CQ294">
            <v>0</v>
          </cell>
          <cell r="CR294">
            <v>0</v>
          </cell>
          <cell r="CS294">
            <v>0</v>
          </cell>
          <cell r="CT294">
            <v>0</v>
          </cell>
          <cell r="CU294">
            <v>0</v>
          </cell>
          <cell r="CV294">
            <v>0</v>
          </cell>
          <cell r="CW294">
            <v>0</v>
          </cell>
          <cell r="CX294" t="str">
            <v/>
          </cell>
          <cell r="CZ294">
            <v>0</v>
          </cell>
          <cell r="DA294">
            <v>0</v>
          </cell>
          <cell r="DB294">
            <v>0</v>
          </cell>
          <cell r="DC294">
            <v>0</v>
          </cell>
          <cell r="DD294">
            <v>0</v>
          </cell>
          <cell r="DE294">
            <v>0</v>
          </cell>
          <cell r="DF294">
            <v>0</v>
          </cell>
          <cell r="DG294">
            <v>0</v>
          </cell>
          <cell r="DH294" t="str">
            <v/>
          </cell>
          <cell r="DJ294">
            <v>0</v>
          </cell>
          <cell r="DK294">
            <v>0</v>
          </cell>
          <cell r="DL294">
            <v>0</v>
          </cell>
          <cell r="DM294">
            <v>0</v>
          </cell>
          <cell r="DN294">
            <v>0</v>
          </cell>
          <cell r="DO294">
            <v>0</v>
          </cell>
          <cell r="DP294">
            <v>0</v>
          </cell>
          <cell r="DQ294">
            <v>0</v>
          </cell>
          <cell r="DR294" t="str">
            <v/>
          </cell>
          <cell r="DT294">
            <v>0</v>
          </cell>
          <cell r="DU294">
            <v>0</v>
          </cell>
          <cell r="DV294">
            <v>0</v>
          </cell>
          <cell r="DW294">
            <v>0</v>
          </cell>
          <cell r="DX294">
            <v>0</v>
          </cell>
          <cell r="DY294">
            <v>0</v>
          </cell>
          <cell r="DZ294">
            <v>0</v>
          </cell>
          <cell r="EA294">
            <v>0</v>
          </cell>
          <cell r="EB294" t="str">
            <v/>
          </cell>
          <cell r="ED294">
            <v>0</v>
          </cell>
          <cell r="EE294">
            <v>0</v>
          </cell>
          <cell r="EF294">
            <v>0</v>
          </cell>
          <cell r="EG294">
            <v>0</v>
          </cell>
          <cell r="EH294">
            <v>0</v>
          </cell>
          <cell r="EI294">
            <v>0</v>
          </cell>
          <cell r="EJ294">
            <v>0</v>
          </cell>
          <cell r="EK294">
            <v>0</v>
          </cell>
          <cell r="EL294" t="str">
            <v/>
          </cell>
          <cell r="EN294">
            <v>0</v>
          </cell>
          <cell r="EO294">
            <v>0</v>
          </cell>
          <cell r="EP294">
            <v>0</v>
          </cell>
          <cell r="EQ294">
            <v>0</v>
          </cell>
          <cell r="ER294">
            <v>0</v>
          </cell>
          <cell r="ES294">
            <v>0</v>
          </cell>
          <cell r="ET294">
            <v>0</v>
          </cell>
          <cell r="EU294">
            <v>0</v>
          </cell>
          <cell r="EV294" t="str">
            <v/>
          </cell>
          <cell r="EX294">
            <v>0</v>
          </cell>
          <cell r="EY294">
            <v>0</v>
          </cell>
          <cell r="EZ294">
            <v>0</v>
          </cell>
          <cell r="FA294">
            <v>0</v>
          </cell>
          <cell r="FB294">
            <v>0</v>
          </cell>
          <cell r="FC294">
            <v>0</v>
          </cell>
          <cell r="FD294">
            <v>0</v>
          </cell>
          <cell r="FE294">
            <v>0</v>
          </cell>
          <cell r="FF294" t="str">
            <v/>
          </cell>
          <cell r="FH294">
            <v>0</v>
          </cell>
          <cell r="FI294">
            <v>0</v>
          </cell>
          <cell r="FJ294">
            <v>0</v>
          </cell>
          <cell r="FK294">
            <v>0</v>
          </cell>
          <cell r="FL294">
            <v>0</v>
          </cell>
          <cell r="FM294">
            <v>0</v>
          </cell>
          <cell r="FN294">
            <v>0</v>
          </cell>
          <cell r="FO294">
            <v>0</v>
          </cell>
          <cell r="FR294">
            <v>0</v>
          </cell>
          <cell r="FS294">
            <v>0</v>
          </cell>
          <cell r="FT294">
            <v>0</v>
          </cell>
          <cell r="FU294">
            <v>0</v>
          </cell>
          <cell r="FV294">
            <v>0</v>
          </cell>
          <cell r="FW294">
            <v>0</v>
          </cell>
          <cell r="FX294">
            <v>0</v>
          </cell>
          <cell r="FY294">
            <v>0</v>
          </cell>
          <cell r="GB294">
            <v>0</v>
          </cell>
          <cell r="GC294">
            <v>0</v>
          </cell>
          <cell r="GD294">
            <v>0</v>
          </cell>
          <cell r="GE294">
            <v>0</v>
          </cell>
          <cell r="GF294">
            <v>0</v>
          </cell>
          <cell r="GG294">
            <v>0</v>
          </cell>
          <cell r="GH294">
            <v>0</v>
          </cell>
          <cell r="GI294">
            <v>0</v>
          </cell>
          <cell r="GL294">
            <v>0</v>
          </cell>
          <cell r="GM294">
            <v>0</v>
          </cell>
          <cell r="GN294">
            <v>0</v>
          </cell>
          <cell r="GO294">
            <v>0</v>
          </cell>
          <cell r="GP294">
            <v>0</v>
          </cell>
          <cell r="GQ294">
            <v>0</v>
          </cell>
          <cell r="GR294">
            <v>0</v>
          </cell>
          <cell r="GS294">
            <v>0</v>
          </cell>
          <cell r="GU294" t="str">
            <v>Petit Déjeuner Porridge Protéiné Version 2</v>
          </cell>
        </row>
        <row r="295">
          <cell r="E295" t="str">
            <v>Petit Déjeuner Porridge Protéiné Version 3</v>
          </cell>
          <cell r="F295" t="str">
            <v>Pas de recettes</v>
          </cell>
          <cell r="H295">
            <v>262.3</v>
          </cell>
          <cell r="I295">
            <v>30.54</v>
          </cell>
          <cell r="J295">
            <v>7.23</v>
          </cell>
          <cell r="K295">
            <v>10.07</v>
          </cell>
          <cell r="L295" t="str">
            <v>Flocons d'avoine aux fruits secs</v>
          </cell>
          <cell r="M295">
            <v>35</v>
          </cell>
          <cell r="N295">
            <v>131.6</v>
          </cell>
          <cell r="O295">
            <v>22.4</v>
          </cell>
          <cell r="P295">
            <v>0</v>
          </cell>
          <cell r="Q295">
            <v>0</v>
          </cell>
          <cell r="R295">
            <v>376</v>
          </cell>
          <cell r="S295">
            <v>64</v>
          </cell>
          <cell r="T295">
            <v>0</v>
          </cell>
          <cell r="U295">
            <v>0</v>
          </cell>
          <cell r="V295" t="str">
            <v>Yogourt Tropical Coop</v>
          </cell>
          <cell r="W295">
            <v>80</v>
          </cell>
          <cell r="X295">
            <v>70.400000000000006</v>
          </cell>
          <cell r="Y295">
            <v>4.88</v>
          </cell>
          <cell r="Z295">
            <v>2.3199999999999998</v>
          </cell>
          <cell r="AA295">
            <v>9.6</v>
          </cell>
          <cell r="AB295">
            <v>88</v>
          </cell>
          <cell r="AC295">
            <v>6.1</v>
          </cell>
          <cell r="AD295">
            <v>2.9</v>
          </cell>
          <cell r="AE295">
            <v>12</v>
          </cell>
          <cell r="AF295" t="str">
            <v>Graine De Courge</v>
          </cell>
          <cell r="AG295">
            <v>10</v>
          </cell>
          <cell r="AH295">
            <v>60.3</v>
          </cell>
          <cell r="AI295">
            <v>3.26</v>
          </cell>
          <cell r="AJ295">
            <v>4.91</v>
          </cell>
          <cell r="AK295">
            <v>0.47</v>
          </cell>
          <cell r="AL295">
            <v>603</v>
          </cell>
          <cell r="AM295">
            <v>32.6</v>
          </cell>
          <cell r="AN295">
            <v>49.1</v>
          </cell>
          <cell r="AO295">
            <v>4.7</v>
          </cell>
          <cell r="AP295" t="str">
            <v/>
          </cell>
          <cell r="AR295">
            <v>0</v>
          </cell>
          <cell r="AS295">
            <v>0</v>
          </cell>
          <cell r="AT295">
            <v>0</v>
          </cell>
          <cell r="AU295">
            <v>0</v>
          </cell>
          <cell r="AV295">
            <v>0</v>
          </cell>
          <cell r="AW295">
            <v>0</v>
          </cell>
          <cell r="AX295">
            <v>0</v>
          </cell>
          <cell r="AY295">
            <v>0</v>
          </cell>
          <cell r="AZ295" t="str">
            <v/>
          </cell>
          <cell r="BB295">
            <v>0</v>
          </cell>
          <cell r="BC295">
            <v>0</v>
          </cell>
          <cell r="BD295">
            <v>0</v>
          </cell>
          <cell r="BE295">
            <v>0</v>
          </cell>
          <cell r="BF295">
            <v>0</v>
          </cell>
          <cell r="BG295">
            <v>0</v>
          </cell>
          <cell r="BH295">
            <v>0</v>
          </cell>
          <cell r="BI295">
            <v>0</v>
          </cell>
          <cell r="BJ295" t="str">
            <v/>
          </cell>
          <cell r="BL295">
            <v>0</v>
          </cell>
          <cell r="BM295">
            <v>0</v>
          </cell>
          <cell r="BN295">
            <v>0</v>
          </cell>
          <cell r="BO295">
            <v>0</v>
          </cell>
          <cell r="BP295">
            <v>0</v>
          </cell>
          <cell r="BQ295">
            <v>0</v>
          </cell>
          <cell r="BR295">
            <v>0</v>
          </cell>
          <cell r="BS295">
            <v>0</v>
          </cell>
          <cell r="BT295" t="str">
            <v/>
          </cell>
          <cell r="BV295">
            <v>0</v>
          </cell>
          <cell r="BW295">
            <v>0</v>
          </cell>
          <cell r="BX295">
            <v>0</v>
          </cell>
          <cell r="BY295">
            <v>0</v>
          </cell>
          <cell r="BZ295">
            <v>0</v>
          </cell>
          <cell r="CA295">
            <v>0</v>
          </cell>
          <cell r="CB295">
            <v>0</v>
          </cell>
          <cell r="CC295">
            <v>0</v>
          </cell>
          <cell r="CD295" t="str">
            <v/>
          </cell>
          <cell r="CF295">
            <v>0</v>
          </cell>
          <cell r="CG295">
            <v>0</v>
          </cell>
          <cell r="CH295">
            <v>0</v>
          </cell>
          <cell r="CI295">
            <v>0</v>
          </cell>
          <cell r="CJ295">
            <v>0</v>
          </cell>
          <cell r="CK295">
            <v>0</v>
          </cell>
          <cell r="CL295">
            <v>0</v>
          </cell>
          <cell r="CM295">
            <v>0</v>
          </cell>
          <cell r="CN295" t="str">
            <v/>
          </cell>
          <cell r="CP295">
            <v>0</v>
          </cell>
          <cell r="CQ295">
            <v>0</v>
          </cell>
          <cell r="CR295">
            <v>0</v>
          </cell>
          <cell r="CS295">
            <v>0</v>
          </cell>
          <cell r="CT295">
            <v>0</v>
          </cell>
          <cell r="CU295">
            <v>0</v>
          </cell>
          <cell r="CV295">
            <v>0</v>
          </cell>
          <cell r="CW295">
            <v>0</v>
          </cell>
          <cell r="CX295" t="str">
            <v/>
          </cell>
          <cell r="CZ295">
            <v>0</v>
          </cell>
          <cell r="DA295">
            <v>0</v>
          </cell>
          <cell r="DB295">
            <v>0</v>
          </cell>
          <cell r="DC295">
            <v>0</v>
          </cell>
          <cell r="DD295">
            <v>0</v>
          </cell>
          <cell r="DE295">
            <v>0</v>
          </cell>
          <cell r="DF295">
            <v>0</v>
          </cell>
          <cell r="DG295">
            <v>0</v>
          </cell>
          <cell r="DH295" t="str">
            <v/>
          </cell>
          <cell r="DJ295">
            <v>0</v>
          </cell>
          <cell r="DK295">
            <v>0</v>
          </cell>
          <cell r="DL295">
            <v>0</v>
          </cell>
          <cell r="DM295">
            <v>0</v>
          </cell>
          <cell r="DN295">
            <v>0</v>
          </cell>
          <cell r="DO295">
            <v>0</v>
          </cell>
          <cell r="DP295">
            <v>0</v>
          </cell>
          <cell r="DQ295">
            <v>0</v>
          </cell>
          <cell r="DR295" t="str">
            <v/>
          </cell>
          <cell r="DT295">
            <v>0</v>
          </cell>
          <cell r="DU295">
            <v>0</v>
          </cell>
          <cell r="DV295">
            <v>0</v>
          </cell>
          <cell r="DW295">
            <v>0</v>
          </cell>
          <cell r="DX295">
            <v>0</v>
          </cell>
          <cell r="DY295">
            <v>0</v>
          </cell>
          <cell r="DZ295">
            <v>0</v>
          </cell>
          <cell r="EA295">
            <v>0</v>
          </cell>
          <cell r="EB295" t="str">
            <v/>
          </cell>
          <cell r="ED295">
            <v>0</v>
          </cell>
          <cell r="EE295">
            <v>0</v>
          </cell>
          <cell r="EF295">
            <v>0</v>
          </cell>
          <cell r="EG295">
            <v>0</v>
          </cell>
          <cell r="EH295">
            <v>0</v>
          </cell>
          <cell r="EI295">
            <v>0</v>
          </cell>
          <cell r="EJ295">
            <v>0</v>
          </cell>
          <cell r="EK295">
            <v>0</v>
          </cell>
          <cell r="EL295" t="str">
            <v/>
          </cell>
          <cell r="EN295">
            <v>0</v>
          </cell>
          <cell r="EO295">
            <v>0</v>
          </cell>
          <cell r="EP295">
            <v>0</v>
          </cell>
          <cell r="EQ295">
            <v>0</v>
          </cell>
          <cell r="ER295">
            <v>0</v>
          </cell>
          <cell r="ES295">
            <v>0</v>
          </cell>
          <cell r="ET295">
            <v>0</v>
          </cell>
          <cell r="EU295">
            <v>0</v>
          </cell>
          <cell r="EV295" t="str">
            <v/>
          </cell>
          <cell r="EX295">
            <v>0</v>
          </cell>
          <cell r="EY295">
            <v>0</v>
          </cell>
          <cell r="EZ295">
            <v>0</v>
          </cell>
          <cell r="FA295">
            <v>0</v>
          </cell>
          <cell r="FB295">
            <v>0</v>
          </cell>
          <cell r="FC295">
            <v>0</v>
          </cell>
          <cell r="FD295">
            <v>0</v>
          </cell>
          <cell r="FE295">
            <v>0</v>
          </cell>
          <cell r="FF295" t="str">
            <v/>
          </cell>
          <cell r="FH295">
            <v>0</v>
          </cell>
          <cell r="FI295">
            <v>0</v>
          </cell>
          <cell r="FJ295">
            <v>0</v>
          </cell>
          <cell r="FK295">
            <v>0</v>
          </cell>
          <cell r="FL295">
            <v>0</v>
          </cell>
          <cell r="FM295">
            <v>0</v>
          </cell>
          <cell r="FN295">
            <v>0</v>
          </cell>
          <cell r="FO295">
            <v>0</v>
          </cell>
          <cell r="FR295">
            <v>0</v>
          </cell>
          <cell r="FS295">
            <v>0</v>
          </cell>
          <cell r="FT295">
            <v>0</v>
          </cell>
          <cell r="FU295">
            <v>0</v>
          </cell>
          <cell r="FV295">
            <v>0</v>
          </cell>
          <cell r="FW295">
            <v>0</v>
          </cell>
          <cell r="FX295">
            <v>0</v>
          </cell>
          <cell r="FY295">
            <v>0</v>
          </cell>
          <cell r="GB295">
            <v>0</v>
          </cell>
          <cell r="GC295">
            <v>0</v>
          </cell>
          <cell r="GD295">
            <v>0</v>
          </cell>
          <cell r="GE295">
            <v>0</v>
          </cell>
          <cell r="GF295">
            <v>0</v>
          </cell>
          <cell r="GG295">
            <v>0</v>
          </cell>
          <cell r="GH295">
            <v>0</v>
          </cell>
          <cell r="GI295">
            <v>0</v>
          </cell>
          <cell r="GL295">
            <v>0</v>
          </cell>
          <cell r="GM295">
            <v>0</v>
          </cell>
          <cell r="GN295">
            <v>0</v>
          </cell>
          <cell r="GO295">
            <v>0</v>
          </cell>
          <cell r="GP295">
            <v>0</v>
          </cell>
          <cell r="GQ295">
            <v>0</v>
          </cell>
          <cell r="GR295">
            <v>0</v>
          </cell>
          <cell r="GS295">
            <v>0</v>
          </cell>
          <cell r="GU295" t="str">
            <v>Petit Déjeuner Porridge Protéiné Version 3</v>
          </cell>
        </row>
        <row r="296">
          <cell r="E296" t="str">
            <v>Petit Déjeuner Salé</v>
          </cell>
          <cell r="F296" t="str">
            <v>Battez vos œufs.
Ajoutez un filet d’huile de colza ou d'olive dans une poêle versez vos œufs battus.
Mélangez avec une spatule pendant 2/3 minutes.
Versez vos œufs brouillés sur votre tranche de pain.
Coupez votre avocat en deux et pressez un demi citron dessus</v>
          </cell>
          <cell r="H296">
            <v>371.45</v>
          </cell>
          <cell r="I296">
            <v>17.799999999999997</v>
          </cell>
          <cell r="J296">
            <v>22.645</v>
          </cell>
          <cell r="K296">
            <v>21.2</v>
          </cell>
          <cell r="L296" t="str">
            <v>pain complet</v>
          </cell>
          <cell r="M296">
            <v>50</v>
          </cell>
          <cell r="N296">
            <v>117</v>
          </cell>
          <cell r="O296">
            <v>5</v>
          </cell>
          <cell r="P296">
            <v>0.75</v>
          </cell>
          <cell r="Q296">
            <v>20.5</v>
          </cell>
          <cell r="R296">
            <v>234</v>
          </cell>
          <cell r="S296">
            <v>10</v>
          </cell>
          <cell r="T296">
            <v>1.5</v>
          </cell>
          <cell r="U296">
            <v>41</v>
          </cell>
          <cell r="V296" t="str">
            <v>œuf</v>
          </cell>
          <cell r="W296">
            <v>100</v>
          </cell>
          <cell r="X296">
            <v>142</v>
          </cell>
          <cell r="Y296">
            <v>11.9</v>
          </cell>
          <cell r="Z296">
            <v>10.3</v>
          </cell>
          <cell r="AA296">
            <v>0.3</v>
          </cell>
          <cell r="AB296">
            <v>142</v>
          </cell>
          <cell r="AC296">
            <v>11.9</v>
          </cell>
          <cell r="AD296">
            <v>10.3</v>
          </cell>
          <cell r="AE296">
            <v>0.3</v>
          </cell>
          <cell r="AF296" t="str">
            <v>Avocat</v>
          </cell>
          <cell r="AG296">
            <v>50</v>
          </cell>
          <cell r="AH296">
            <v>72</v>
          </cell>
          <cell r="AI296">
            <v>0.9</v>
          </cell>
          <cell r="AJ296">
            <v>7.1</v>
          </cell>
          <cell r="AK296">
            <v>0.4</v>
          </cell>
          <cell r="AL296">
            <v>144</v>
          </cell>
          <cell r="AM296">
            <v>1.8</v>
          </cell>
          <cell r="AN296">
            <v>14.2</v>
          </cell>
          <cell r="AO296">
            <v>0.8</v>
          </cell>
          <cell r="AP296" t="str">
            <v>Huile D'Olive</v>
          </cell>
          <cell r="AQ296">
            <v>5</v>
          </cell>
          <cell r="AR296">
            <v>40.450000000000003</v>
          </cell>
          <cell r="AS296">
            <v>0</v>
          </cell>
          <cell r="AT296">
            <v>4.4950000000000001</v>
          </cell>
          <cell r="AU296">
            <v>0</v>
          </cell>
          <cell r="AV296">
            <v>809</v>
          </cell>
          <cell r="AW296">
            <v>0</v>
          </cell>
          <cell r="AX296">
            <v>89.9</v>
          </cell>
          <cell r="AY296">
            <v>0</v>
          </cell>
          <cell r="BB296">
            <v>0</v>
          </cell>
          <cell r="BC296">
            <v>0</v>
          </cell>
          <cell r="BD296">
            <v>0</v>
          </cell>
          <cell r="BE296">
            <v>0</v>
          </cell>
          <cell r="BF296">
            <v>0</v>
          </cell>
          <cell r="BG296">
            <v>0</v>
          </cell>
          <cell r="BH296">
            <v>0</v>
          </cell>
          <cell r="BI296">
            <v>0</v>
          </cell>
          <cell r="BL296">
            <v>0</v>
          </cell>
          <cell r="BM296">
            <v>0</v>
          </cell>
          <cell r="BN296">
            <v>0</v>
          </cell>
          <cell r="BO296">
            <v>0</v>
          </cell>
          <cell r="BP296">
            <v>0</v>
          </cell>
          <cell r="BQ296">
            <v>0</v>
          </cell>
          <cell r="BR296">
            <v>0</v>
          </cell>
          <cell r="BS296">
            <v>0</v>
          </cell>
          <cell r="BV296">
            <v>0</v>
          </cell>
          <cell r="BW296">
            <v>0</v>
          </cell>
          <cell r="BX296">
            <v>0</v>
          </cell>
          <cell r="BY296">
            <v>0</v>
          </cell>
          <cell r="BZ296">
            <v>0</v>
          </cell>
          <cell r="CA296">
            <v>0</v>
          </cell>
          <cell r="CB296">
            <v>0</v>
          </cell>
          <cell r="CC296">
            <v>0</v>
          </cell>
          <cell r="CF296">
            <v>0</v>
          </cell>
          <cell r="CG296">
            <v>0</v>
          </cell>
          <cell r="CH296">
            <v>0</v>
          </cell>
          <cell r="CI296">
            <v>0</v>
          </cell>
          <cell r="CJ296">
            <v>0</v>
          </cell>
          <cell r="CK296">
            <v>0</v>
          </cell>
          <cell r="CL296">
            <v>0</v>
          </cell>
          <cell r="CM296">
            <v>0</v>
          </cell>
          <cell r="CP296">
            <v>0</v>
          </cell>
          <cell r="CQ296">
            <v>0</v>
          </cell>
          <cell r="CR296">
            <v>0</v>
          </cell>
          <cell r="CS296">
            <v>0</v>
          </cell>
          <cell r="CT296">
            <v>0</v>
          </cell>
          <cell r="CU296">
            <v>0</v>
          </cell>
          <cell r="CV296">
            <v>0</v>
          </cell>
          <cell r="CW296">
            <v>0</v>
          </cell>
          <cell r="CZ296">
            <v>0</v>
          </cell>
          <cell r="DA296">
            <v>0</v>
          </cell>
          <cell r="DB296">
            <v>0</v>
          </cell>
          <cell r="DC296">
            <v>0</v>
          </cell>
          <cell r="DD296">
            <v>0</v>
          </cell>
          <cell r="DE296">
            <v>0</v>
          </cell>
          <cell r="DF296">
            <v>0</v>
          </cell>
          <cell r="DG296">
            <v>0</v>
          </cell>
          <cell r="DJ296">
            <v>0</v>
          </cell>
          <cell r="DK296">
            <v>0</v>
          </cell>
          <cell r="DL296">
            <v>0</v>
          </cell>
          <cell r="DM296">
            <v>0</v>
          </cell>
          <cell r="DN296">
            <v>0</v>
          </cell>
          <cell r="DO296">
            <v>0</v>
          </cell>
          <cell r="DP296">
            <v>0</v>
          </cell>
          <cell r="DQ296">
            <v>0</v>
          </cell>
          <cell r="DT296">
            <v>0</v>
          </cell>
          <cell r="DU296">
            <v>0</v>
          </cell>
          <cell r="DV296">
            <v>0</v>
          </cell>
          <cell r="DW296">
            <v>0</v>
          </cell>
          <cell r="DX296">
            <v>0</v>
          </cell>
          <cell r="DY296">
            <v>0</v>
          </cell>
          <cell r="DZ296">
            <v>0</v>
          </cell>
          <cell r="EA296">
            <v>0</v>
          </cell>
          <cell r="ED296">
            <v>0</v>
          </cell>
          <cell r="EE296">
            <v>0</v>
          </cell>
          <cell r="EF296">
            <v>0</v>
          </cell>
          <cell r="EG296">
            <v>0</v>
          </cell>
          <cell r="EH296">
            <v>0</v>
          </cell>
          <cell r="EI296">
            <v>0</v>
          </cell>
          <cell r="EJ296">
            <v>0</v>
          </cell>
          <cell r="EK296">
            <v>0</v>
          </cell>
          <cell r="EN296">
            <v>0</v>
          </cell>
          <cell r="EO296">
            <v>0</v>
          </cell>
          <cell r="EP296">
            <v>0</v>
          </cell>
          <cell r="EQ296">
            <v>0</v>
          </cell>
          <cell r="ER296">
            <v>0</v>
          </cell>
          <cell r="ES296">
            <v>0</v>
          </cell>
          <cell r="ET296">
            <v>0</v>
          </cell>
          <cell r="EU296">
            <v>0</v>
          </cell>
          <cell r="EX296">
            <v>0</v>
          </cell>
          <cell r="EY296">
            <v>0</v>
          </cell>
          <cell r="EZ296">
            <v>0</v>
          </cell>
          <cell r="FA296">
            <v>0</v>
          </cell>
          <cell r="FB296">
            <v>0</v>
          </cell>
          <cell r="FC296">
            <v>0</v>
          </cell>
          <cell r="FD296">
            <v>0</v>
          </cell>
          <cell r="FE296">
            <v>0</v>
          </cell>
          <cell r="FH296">
            <v>0</v>
          </cell>
          <cell r="FI296">
            <v>0</v>
          </cell>
          <cell r="FJ296">
            <v>0</v>
          </cell>
          <cell r="FK296">
            <v>0</v>
          </cell>
          <cell r="FL296">
            <v>0</v>
          </cell>
          <cell r="FM296">
            <v>0</v>
          </cell>
          <cell r="FN296">
            <v>0</v>
          </cell>
          <cell r="FO296">
            <v>0</v>
          </cell>
          <cell r="FR296">
            <v>0</v>
          </cell>
          <cell r="FS296">
            <v>0</v>
          </cell>
          <cell r="FT296">
            <v>0</v>
          </cell>
          <cell r="FU296">
            <v>0</v>
          </cell>
          <cell r="FV296">
            <v>0</v>
          </cell>
          <cell r="FW296">
            <v>0</v>
          </cell>
          <cell r="FX296">
            <v>0</v>
          </cell>
          <cell r="FY296">
            <v>0</v>
          </cell>
          <cell r="GB296">
            <v>0</v>
          </cell>
          <cell r="GC296">
            <v>0</v>
          </cell>
          <cell r="GD296">
            <v>0</v>
          </cell>
          <cell r="GE296">
            <v>0</v>
          </cell>
          <cell r="GF296">
            <v>0</v>
          </cell>
          <cell r="GG296">
            <v>0</v>
          </cell>
          <cell r="GH296">
            <v>0</v>
          </cell>
          <cell r="GI296">
            <v>0</v>
          </cell>
          <cell r="GL296">
            <v>0</v>
          </cell>
          <cell r="GM296">
            <v>0</v>
          </cell>
          <cell r="GN296">
            <v>0</v>
          </cell>
          <cell r="GO296">
            <v>0</v>
          </cell>
          <cell r="GP296">
            <v>0</v>
          </cell>
          <cell r="GQ296">
            <v>0</v>
          </cell>
          <cell r="GR296">
            <v>0</v>
          </cell>
          <cell r="GS296">
            <v>0</v>
          </cell>
          <cell r="GU296" t="str">
            <v>Petit Déjeuner Salé</v>
          </cell>
        </row>
        <row r="297">
          <cell r="E297" t="str">
            <v>Petit Déjeuner Sandwich</v>
          </cell>
          <cell r="F297" t="str">
            <v>Pas de recettes</v>
          </cell>
          <cell r="H297">
            <v>582.1</v>
          </cell>
          <cell r="I297">
            <v>38.47</v>
          </cell>
          <cell r="J297">
            <v>34.58</v>
          </cell>
          <cell r="K297">
            <v>7.62</v>
          </cell>
          <cell r="L297" t="str">
            <v>Pain Protéiné</v>
          </cell>
          <cell r="M297">
            <v>100</v>
          </cell>
          <cell r="N297">
            <v>289</v>
          </cell>
          <cell r="O297">
            <v>11</v>
          </cell>
          <cell r="P297">
            <v>15</v>
          </cell>
          <cell r="Q297">
            <v>6</v>
          </cell>
          <cell r="R297">
            <v>289</v>
          </cell>
          <cell r="S297">
            <v>11</v>
          </cell>
          <cell r="T297">
            <v>15</v>
          </cell>
          <cell r="U297">
            <v>6</v>
          </cell>
          <cell r="V297" t="str">
            <v>Beurre</v>
          </cell>
          <cell r="W297">
            <v>10</v>
          </cell>
          <cell r="X297">
            <v>74.599999999999994</v>
          </cell>
          <cell r="Y297">
            <v>7.0000000000000007E-2</v>
          </cell>
          <cell r="Z297">
            <v>8.23</v>
          </cell>
          <cell r="AA297">
            <v>7.0000000000000007E-2</v>
          </cell>
          <cell r="AB297">
            <v>746</v>
          </cell>
          <cell r="AC297">
            <v>0.7</v>
          </cell>
          <cell r="AD297">
            <v>82.3</v>
          </cell>
          <cell r="AE297">
            <v>0.7</v>
          </cell>
          <cell r="AF297" t="str">
            <v>Œuf</v>
          </cell>
          <cell r="AG297">
            <v>100</v>
          </cell>
          <cell r="AH297">
            <v>142</v>
          </cell>
          <cell r="AI297">
            <v>11.9</v>
          </cell>
          <cell r="AJ297">
            <v>10.3</v>
          </cell>
          <cell r="AK297">
            <v>0.3</v>
          </cell>
          <cell r="AL297">
            <v>142</v>
          </cell>
          <cell r="AM297">
            <v>11.9</v>
          </cell>
          <cell r="AN297">
            <v>10.3</v>
          </cell>
          <cell r="AO297">
            <v>0.3</v>
          </cell>
          <cell r="AP297" t="str">
            <v>Blanc De Dinde</v>
          </cell>
          <cell r="AQ297">
            <v>50</v>
          </cell>
          <cell r="AR297">
            <v>57</v>
          </cell>
          <cell r="AS297">
            <v>12</v>
          </cell>
          <cell r="AT297">
            <v>1</v>
          </cell>
          <cell r="AU297">
            <v>0</v>
          </cell>
          <cell r="AV297">
            <v>114</v>
          </cell>
          <cell r="AW297">
            <v>24</v>
          </cell>
          <cell r="AX297">
            <v>2</v>
          </cell>
          <cell r="AY297">
            <v>0</v>
          </cell>
          <cell r="AZ297" t="str">
            <v>Lait Protéiné</v>
          </cell>
          <cell r="BA297">
            <v>50</v>
          </cell>
          <cell r="BB297">
            <v>19.5</v>
          </cell>
          <cell r="BC297">
            <v>3.5</v>
          </cell>
          <cell r="BD297">
            <v>0.05</v>
          </cell>
          <cell r="BE297">
            <v>1.25</v>
          </cell>
          <cell r="BF297">
            <v>39</v>
          </cell>
          <cell r="BG297">
            <v>7</v>
          </cell>
          <cell r="BH297">
            <v>0.1</v>
          </cell>
          <cell r="BI297">
            <v>2.5</v>
          </cell>
          <cell r="BJ297" t="str">
            <v/>
          </cell>
          <cell r="BL297">
            <v>0</v>
          </cell>
          <cell r="BM297">
            <v>0</v>
          </cell>
          <cell r="BN297">
            <v>0</v>
          </cell>
          <cell r="BO297">
            <v>0</v>
          </cell>
          <cell r="BP297">
            <v>0</v>
          </cell>
          <cell r="BQ297">
            <v>0</v>
          </cell>
          <cell r="BR297">
            <v>0</v>
          </cell>
          <cell r="BS297">
            <v>0</v>
          </cell>
          <cell r="BT297" t="str">
            <v/>
          </cell>
          <cell r="BV297">
            <v>0</v>
          </cell>
          <cell r="BW297">
            <v>0</v>
          </cell>
          <cell r="BX297">
            <v>0</v>
          </cell>
          <cell r="BY297">
            <v>0</v>
          </cell>
          <cell r="BZ297">
            <v>0</v>
          </cell>
          <cell r="CA297">
            <v>0</v>
          </cell>
          <cell r="CB297">
            <v>0</v>
          </cell>
          <cell r="CC297">
            <v>0</v>
          </cell>
          <cell r="CD297" t="str">
            <v/>
          </cell>
          <cell r="CF297">
            <v>0</v>
          </cell>
          <cell r="CG297">
            <v>0</v>
          </cell>
          <cell r="CH297">
            <v>0</v>
          </cell>
          <cell r="CI297">
            <v>0</v>
          </cell>
          <cell r="CJ297">
            <v>0</v>
          </cell>
          <cell r="CK297">
            <v>0</v>
          </cell>
          <cell r="CL297">
            <v>0</v>
          </cell>
          <cell r="CM297">
            <v>0</v>
          </cell>
          <cell r="CN297" t="str">
            <v/>
          </cell>
          <cell r="CP297">
            <v>0</v>
          </cell>
          <cell r="CQ297">
            <v>0</v>
          </cell>
          <cell r="CR297">
            <v>0</v>
          </cell>
          <cell r="CS297">
            <v>0</v>
          </cell>
          <cell r="CT297">
            <v>0</v>
          </cell>
          <cell r="CU297">
            <v>0</v>
          </cell>
          <cell r="CV297">
            <v>0</v>
          </cell>
          <cell r="CW297">
            <v>0</v>
          </cell>
          <cell r="CX297" t="str">
            <v/>
          </cell>
          <cell r="CZ297">
            <v>0</v>
          </cell>
          <cell r="DA297">
            <v>0</v>
          </cell>
          <cell r="DB297">
            <v>0</v>
          </cell>
          <cell r="DC297">
            <v>0</v>
          </cell>
          <cell r="DD297">
            <v>0</v>
          </cell>
          <cell r="DE297">
            <v>0</v>
          </cell>
          <cell r="DF297">
            <v>0</v>
          </cell>
          <cell r="DG297">
            <v>0</v>
          </cell>
          <cell r="DH297" t="str">
            <v/>
          </cell>
          <cell r="DJ297">
            <v>0</v>
          </cell>
          <cell r="DK297">
            <v>0</v>
          </cell>
          <cell r="DL297">
            <v>0</v>
          </cell>
          <cell r="DM297">
            <v>0</v>
          </cell>
          <cell r="DN297">
            <v>0</v>
          </cell>
          <cell r="DO297">
            <v>0</v>
          </cell>
          <cell r="DP297">
            <v>0</v>
          </cell>
          <cell r="DQ297">
            <v>0</v>
          </cell>
          <cell r="DR297" t="str">
            <v/>
          </cell>
          <cell r="DT297">
            <v>0</v>
          </cell>
          <cell r="DU297">
            <v>0</v>
          </cell>
          <cell r="DV297">
            <v>0</v>
          </cell>
          <cell r="DW297">
            <v>0</v>
          </cell>
          <cell r="DX297">
            <v>0</v>
          </cell>
          <cell r="DY297">
            <v>0</v>
          </cell>
          <cell r="DZ297">
            <v>0</v>
          </cell>
          <cell r="EA297">
            <v>0</v>
          </cell>
          <cell r="EB297" t="str">
            <v/>
          </cell>
          <cell r="ED297">
            <v>0</v>
          </cell>
          <cell r="EE297">
            <v>0</v>
          </cell>
          <cell r="EF297">
            <v>0</v>
          </cell>
          <cell r="EG297">
            <v>0</v>
          </cell>
          <cell r="EH297">
            <v>0</v>
          </cell>
          <cell r="EI297">
            <v>0</v>
          </cell>
          <cell r="EJ297">
            <v>0</v>
          </cell>
          <cell r="EK297">
            <v>0</v>
          </cell>
          <cell r="EL297" t="str">
            <v/>
          </cell>
          <cell r="EN297">
            <v>0</v>
          </cell>
          <cell r="EO297">
            <v>0</v>
          </cell>
          <cell r="EP297">
            <v>0</v>
          </cell>
          <cell r="EQ297">
            <v>0</v>
          </cell>
          <cell r="ER297">
            <v>0</v>
          </cell>
          <cell r="ES297">
            <v>0</v>
          </cell>
          <cell r="ET297">
            <v>0</v>
          </cell>
          <cell r="EU297">
            <v>0</v>
          </cell>
          <cell r="EV297" t="str">
            <v/>
          </cell>
          <cell r="EX297">
            <v>0</v>
          </cell>
          <cell r="EY297">
            <v>0</v>
          </cell>
          <cell r="EZ297">
            <v>0</v>
          </cell>
          <cell r="FA297">
            <v>0</v>
          </cell>
          <cell r="FB297">
            <v>0</v>
          </cell>
          <cell r="FC297">
            <v>0</v>
          </cell>
          <cell r="FD297">
            <v>0</v>
          </cell>
          <cell r="FE297">
            <v>0</v>
          </cell>
          <cell r="FF297" t="str">
            <v/>
          </cell>
          <cell r="FH297">
            <v>0</v>
          </cell>
          <cell r="FI297">
            <v>0</v>
          </cell>
          <cell r="FJ297">
            <v>0</v>
          </cell>
          <cell r="FK297">
            <v>0</v>
          </cell>
          <cell r="FL297">
            <v>0</v>
          </cell>
          <cell r="FM297">
            <v>0</v>
          </cell>
          <cell r="FN297">
            <v>0</v>
          </cell>
          <cell r="FO297">
            <v>0</v>
          </cell>
          <cell r="FR297">
            <v>0</v>
          </cell>
          <cell r="FS297">
            <v>0</v>
          </cell>
          <cell r="FT297">
            <v>0</v>
          </cell>
          <cell r="FU297">
            <v>0</v>
          </cell>
          <cell r="FV297">
            <v>0</v>
          </cell>
          <cell r="FW297">
            <v>0</v>
          </cell>
          <cell r="FX297">
            <v>0</v>
          </cell>
          <cell r="FY297">
            <v>0</v>
          </cell>
          <cell r="GB297">
            <v>0</v>
          </cell>
          <cell r="GC297">
            <v>0</v>
          </cell>
          <cell r="GD297">
            <v>0</v>
          </cell>
          <cell r="GE297">
            <v>0</v>
          </cell>
          <cell r="GF297">
            <v>0</v>
          </cell>
          <cell r="GG297">
            <v>0</v>
          </cell>
          <cell r="GH297">
            <v>0</v>
          </cell>
          <cell r="GI297">
            <v>0</v>
          </cell>
          <cell r="GL297">
            <v>0</v>
          </cell>
          <cell r="GM297">
            <v>0</v>
          </cell>
          <cell r="GN297">
            <v>0</v>
          </cell>
          <cell r="GO297">
            <v>0</v>
          </cell>
          <cell r="GP297">
            <v>0</v>
          </cell>
          <cell r="GQ297">
            <v>0</v>
          </cell>
          <cell r="GR297">
            <v>0</v>
          </cell>
          <cell r="GS297">
            <v>0</v>
          </cell>
          <cell r="GU297" t="str">
            <v>Petit Déjeuner Sandwich</v>
          </cell>
        </row>
        <row r="298">
          <cell r="E298" t="str">
            <v xml:space="preserve">Petit Déjeuner Sandwich Protéiné </v>
          </cell>
          <cell r="F298" t="str">
            <v>Pas de recettes</v>
          </cell>
          <cell r="H298">
            <v>278.39999999999998</v>
          </cell>
          <cell r="I298">
            <v>31</v>
          </cell>
          <cell r="J298">
            <v>11.91</v>
          </cell>
          <cell r="K298">
            <v>11.05</v>
          </cell>
          <cell r="L298" t="str">
            <v>Viande Séchée</v>
          </cell>
          <cell r="M298">
            <v>30</v>
          </cell>
          <cell r="N298">
            <v>57.9</v>
          </cell>
          <cell r="O298">
            <v>12.3</v>
          </cell>
          <cell r="P298">
            <v>0.9</v>
          </cell>
          <cell r="Q298">
            <v>0.15</v>
          </cell>
          <cell r="R298">
            <v>193</v>
          </cell>
          <cell r="S298">
            <v>41</v>
          </cell>
          <cell r="T298">
            <v>3</v>
          </cell>
          <cell r="U298">
            <v>0.5</v>
          </cell>
          <cell r="V298" t="str">
            <v xml:space="preserve">Pain Protéiné </v>
          </cell>
          <cell r="W298">
            <v>100</v>
          </cell>
          <cell r="X298">
            <v>0</v>
          </cell>
          <cell r="Y298">
            <v>0</v>
          </cell>
          <cell r="Z298">
            <v>0</v>
          </cell>
          <cell r="AA298">
            <v>0</v>
          </cell>
          <cell r="AB298">
            <v>0</v>
          </cell>
          <cell r="AC298">
            <v>0</v>
          </cell>
          <cell r="AD298">
            <v>0</v>
          </cell>
          <cell r="AE298">
            <v>0</v>
          </cell>
          <cell r="AF298" t="str">
            <v>Vache Qui Rit</v>
          </cell>
          <cell r="AG298">
            <v>10</v>
          </cell>
          <cell r="AH298">
            <v>3</v>
          </cell>
          <cell r="AI298">
            <v>0.1</v>
          </cell>
          <cell r="AJ298">
            <v>0.01</v>
          </cell>
          <cell r="AK298">
            <v>0.6</v>
          </cell>
          <cell r="AL298">
            <v>30</v>
          </cell>
          <cell r="AM298">
            <v>1</v>
          </cell>
          <cell r="AN298">
            <v>0.1</v>
          </cell>
          <cell r="AO298">
            <v>6</v>
          </cell>
          <cell r="AP298" t="str">
            <v>Œuf</v>
          </cell>
          <cell r="AQ298">
            <v>100</v>
          </cell>
          <cell r="AR298">
            <v>142</v>
          </cell>
          <cell r="AS298">
            <v>11.9</v>
          </cell>
          <cell r="AT298">
            <v>10.3</v>
          </cell>
          <cell r="AU298">
            <v>0.3</v>
          </cell>
          <cell r="AV298">
            <v>142</v>
          </cell>
          <cell r="AW298">
            <v>11.9</v>
          </cell>
          <cell r="AX298">
            <v>10.3</v>
          </cell>
          <cell r="AY298">
            <v>0.3</v>
          </cell>
          <cell r="AZ298" t="str">
            <v>Blanc De Dinde</v>
          </cell>
          <cell r="BA298">
            <v>25</v>
          </cell>
          <cell r="BB298">
            <v>28.5</v>
          </cell>
          <cell r="BC298">
            <v>6</v>
          </cell>
          <cell r="BD298">
            <v>0.5</v>
          </cell>
          <cell r="BE298">
            <v>0</v>
          </cell>
          <cell r="BF298">
            <v>114</v>
          </cell>
          <cell r="BG298">
            <v>24</v>
          </cell>
          <cell r="BH298">
            <v>2</v>
          </cell>
          <cell r="BI298">
            <v>0</v>
          </cell>
          <cell r="BJ298" t="str">
            <v>Mandarine</v>
          </cell>
          <cell r="BK298">
            <v>100</v>
          </cell>
          <cell r="BL298">
            <v>47</v>
          </cell>
          <cell r="BM298">
            <v>0.7</v>
          </cell>
          <cell r="BN298">
            <v>0.2</v>
          </cell>
          <cell r="BO298">
            <v>10</v>
          </cell>
          <cell r="BP298">
            <v>47</v>
          </cell>
          <cell r="BQ298">
            <v>0.7</v>
          </cell>
          <cell r="BR298">
            <v>0.2</v>
          </cell>
          <cell r="BS298">
            <v>10</v>
          </cell>
          <cell r="BT298" t="str">
            <v/>
          </cell>
          <cell r="BV298">
            <v>0</v>
          </cell>
          <cell r="BW298">
            <v>0</v>
          </cell>
          <cell r="BX298">
            <v>0</v>
          </cell>
          <cell r="BY298">
            <v>0</v>
          </cell>
          <cell r="BZ298">
            <v>0</v>
          </cell>
          <cell r="CA298">
            <v>0</v>
          </cell>
          <cell r="CB298">
            <v>0</v>
          </cell>
          <cell r="CC298">
            <v>0</v>
          </cell>
          <cell r="CD298" t="str">
            <v/>
          </cell>
          <cell r="CF298">
            <v>0</v>
          </cell>
          <cell r="CG298">
            <v>0</v>
          </cell>
          <cell r="CH298">
            <v>0</v>
          </cell>
          <cell r="CI298">
            <v>0</v>
          </cell>
          <cell r="CJ298">
            <v>0</v>
          </cell>
          <cell r="CK298">
            <v>0</v>
          </cell>
          <cell r="CL298">
            <v>0</v>
          </cell>
          <cell r="CM298">
            <v>0</v>
          </cell>
          <cell r="CN298" t="str">
            <v/>
          </cell>
          <cell r="CP298">
            <v>0</v>
          </cell>
          <cell r="CQ298">
            <v>0</v>
          </cell>
          <cell r="CR298">
            <v>0</v>
          </cell>
          <cell r="CS298">
            <v>0</v>
          </cell>
          <cell r="CT298">
            <v>0</v>
          </cell>
          <cell r="CU298">
            <v>0</v>
          </cell>
          <cell r="CV298">
            <v>0</v>
          </cell>
          <cell r="CW298">
            <v>0</v>
          </cell>
          <cell r="CX298" t="str">
            <v/>
          </cell>
          <cell r="CZ298">
            <v>0</v>
          </cell>
          <cell r="DA298">
            <v>0</v>
          </cell>
          <cell r="DB298">
            <v>0</v>
          </cell>
          <cell r="DC298">
            <v>0</v>
          </cell>
          <cell r="DD298">
            <v>0</v>
          </cell>
          <cell r="DE298">
            <v>0</v>
          </cell>
          <cell r="DF298">
            <v>0</v>
          </cell>
          <cell r="DG298">
            <v>0</v>
          </cell>
          <cell r="DH298" t="str">
            <v/>
          </cell>
          <cell r="DJ298">
            <v>0</v>
          </cell>
          <cell r="DK298">
            <v>0</v>
          </cell>
          <cell r="DL298">
            <v>0</v>
          </cell>
          <cell r="DM298">
            <v>0</v>
          </cell>
          <cell r="DN298">
            <v>0</v>
          </cell>
          <cell r="DO298">
            <v>0</v>
          </cell>
          <cell r="DP298">
            <v>0</v>
          </cell>
          <cell r="DQ298">
            <v>0</v>
          </cell>
          <cell r="DR298" t="str">
            <v/>
          </cell>
          <cell r="DT298">
            <v>0</v>
          </cell>
          <cell r="DU298">
            <v>0</v>
          </cell>
          <cell r="DV298">
            <v>0</v>
          </cell>
          <cell r="DW298">
            <v>0</v>
          </cell>
          <cell r="DX298">
            <v>0</v>
          </cell>
          <cell r="DY298">
            <v>0</v>
          </cell>
          <cell r="DZ298">
            <v>0</v>
          </cell>
          <cell r="EA298">
            <v>0</v>
          </cell>
          <cell r="EB298" t="str">
            <v/>
          </cell>
          <cell r="ED298">
            <v>0</v>
          </cell>
          <cell r="EE298">
            <v>0</v>
          </cell>
          <cell r="EF298">
            <v>0</v>
          </cell>
          <cell r="EG298">
            <v>0</v>
          </cell>
          <cell r="EH298">
            <v>0</v>
          </cell>
          <cell r="EI298">
            <v>0</v>
          </cell>
          <cell r="EJ298">
            <v>0</v>
          </cell>
          <cell r="EK298">
            <v>0</v>
          </cell>
          <cell r="EL298" t="str">
            <v/>
          </cell>
          <cell r="EN298">
            <v>0</v>
          </cell>
          <cell r="EO298">
            <v>0</v>
          </cell>
          <cell r="EP298">
            <v>0</v>
          </cell>
          <cell r="EQ298">
            <v>0</v>
          </cell>
          <cell r="ER298">
            <v>0</v>
          </cell>
          <cell r="ES298">
            <v>0</v>
          </cell>
          <cell r="ET298">
            <v>0</v>
          </cell>
          <cell r="EU298">
            <v>0</v>
          </cell>
          <cell r="EV298" t="str">
            <v/>
          </cell>
          <cell r="EX298">
            <v>0</v>
          </cell>
          <cell r="EY298">
            <v>0</v>
          </cell>
          <cell r="EZ298">
            <v>0</v>
          </cell>
          <cell r="FA298">
            <v>0</v>
          </cell>
          <cell r="FB298">
            <v>0</v>
          </cell>
          <cell r="FC298">
            <v>0</v>
          </cell>
          <cell r="FD298">
            <v>0</v>
          </cell>
          <cell r="FE298">
            <v>0</v>
          </cell>
          <cell r="FF298" t="str">
            <v/>
          </cell>
          <cell r="FH298">
            <v>0</v>
          </cell>
          <cell r="FI298">
            <v>0</v>
          </cell>
          <cell r="FJ298">
            <v>0</v>
          </cell>
          <cell r="FK298">
            <v>0</v>
          </cell>
          <cell r="FL298">
            <v>0</v>
          </cell>
          <cell r="FM298">
            <v>0</v>
          </cell>
          <cell r="FN298">
            <v>0</v>
          </cell>
          <cell r="FO298">
            <v>0</v>
          </cell>
          <cell r="FR298">
            <v>0</v>
          </cell>
          <cell r="FS298">
            <v>0</v>
          </cell>
          <cell r="FT298">
            <v>0</v>
          </cell>
          <cell r="FU298">
            <v>0</v>
          </cell>
          <cell r="FV298">
            <v>0</v>
          </cell>
          <cell r="FW298">
            <v>0</v>
          </cell>
          <cell r="FX298">
            <v>0</v>
          </cell>
          <cell r="FY298">
            <v>0</v>
          </cell>
          <cell r="GB298">
            <v>0</v>
          </cell>
          <cell r="GC298">
            <v>0</v>
          </cell>
          <cell r="GD298">
            <v>0</v>
          </cell>
          <cell r="GE298">
            <v>0</v>
          </cell>
          <cell r="GF298">
            <v>0</v>
          </cell>
          <cell r="GG298">
            <v>0</v>
          </cell>
          <cell r="GH298">
            <v>0</v>
          </cell>
          <cell r="GI298">
            <v>0</v>
          </cell>
          <cell r="GL298">
            <v>0</v>
          </cell>
          <cell r="GM298">
            <v>0</v>
          </cell>
          <cell r="GN298">
            <v>0</v>
          </cell>
          <cell r="GO298">
            <v>0</v>
          </cell>
          <cell r="GP298">
            <v>0</v>
          </cell>
          <cell r="GQ298">
            <v>0</v>
          </cell>
          <cell r="GR298">
            <v>0</v>
          </cell>
          <cell r="GS298">
            <v>0</v>
          </cell>
          <cell r="GU298" t="str">
            <v xml:space="preserve">Petit Déjeuner Sandwich Protéiné </v>
          </cell>
        </row>
        <row r="299">
          <cell r="E299" t="str">
            <v>Petit Déjeuner Skyr &amp;Fruits</v>
          </cell>
          <cell r="F299" t="str">
            <v xml:space="preserve">Versez le lait dans un bol
Incorporez le skyr et mélanger jusqu'à obtention d'une mixture homogène.
Ajoutez la quantité souhaitée de miel  au mélange, et goûtez.
Coupez les fruits en petits morceaux, et répartissez-les sur le dessus.
Pour finir, saupoudrez le tout avec les graines de lin.
</v>
          </cell>
          <cell r="H299">
            <v>186.9</v>
          </cell>
          <cell r="I299">
            <v>8.3650000000000002</v>
          </cell>
          <cell r="J299">
            <v>0.5</v>
          </cell>
          <cell r="K299">
            <v>16.02</v>
          </cell>
          <cell r="L299" t="str">
            <v>Lait Protéiné</v>
          </cell>
          <cell r="M299">
            <v>10</v>
          </cell>
          <cell r="N299">
            <v>3.9</v>
          </cell>
          <cell r="O299">
            <v>0.7</v>
          </cell>
          <cell r="P299">
            <v>0.01</v>
          </cell>
          <cell r="Q299">
            <v>0.25</v>
          </cell>
          <cell r="R299">
            <v>39</v>
          </cell>
          <cell r="S299">
            <v>7</v>
          </cell>
          <cell r="T299">
            <v>0.1</v>
          </cell>
          <cell r="U299">
            <v>2.5</v>
          </cell>
          <cell r="V299" t="str">
            <v xml:space="preserve"> </v>
          </cell>
          <cell r="X299">
            <v>0</v>
          </cell>
          <cell r="Y299">
            <v>0</v>
          </cell>
          <cell r="Z299">
            <v>0</v>
          </cell>
          <cell r="AA299">
            <v>0</v>
          </cell>
          <cell r="AB299">
            <v>0</v>
          </cell>
          <cell r="AC299">
            <v>0</v>
          </cell>
          <cell r="AD299">
            <v>0</v>
          </cell>
          <cell r="AE299">
            <v>0</v>
          </cell>
          <cell r="AF299" t="str">
            <v>Skyr Nature</v>
          </cell>
          <cell r="AG299">
            <v>170</v>
          </cell>
          <cell r="AH299">
            <v>103.7</v>
          </cell>
          <cell r="AI299">
            <v>6.8</v>
          </cell>
          <cell r="AJ299">
            <v>0</v>
          </cell>
          <cell r="AK299">
            <v>0</v>
          </cell>
          <cell r="AL299">
            <v>61</v>
          </cell>
          <cell r="AM299">
            <v>4</v>
          </cell>
          <cell r="AN299">
            <v>0</v>
          </cell>
          <cell r="AO299">
            <v>0</v>
          </cell>
          <cell r="AP299" t="str">
            <v>Miel</v>
          </cell>
          <cell r="AQ299">
            <v>5</v>
          </cell>
          <cell r="AR299">
            <v>16.100000000000001</v>
          </cell>
          <cell r="AS299">
            <v>2.5000000000000001E-2</v>
          </cell>
          <cell r="AT299">
            <v>0</v>
          </cell>
          <cell r="AU299">
            <v>4</v>
          </cell>
          <cell r="AV299">
            <v>322</v>
          </cell>
          <cell r="AW299">
            <v>0.5</v>
          </cell>
          <cell r="AX299">
            <v>0</v>
          </cell>
          <cell r="AY299">
            <v>80</v>
          </cell>
          <cell r="AZ299" t="str">
            <v>Myrtille</v>
          </cell>
          <cell r="BA299">
            <v>50</v>
          </cell>
          <cell r="BB299">
            <v>29</v>
          </cell>
          <cell r="BC299">
            <v>0.3</v>
          </cell>
          <cell r="BD299">
            <v>0.25</v>
          </cell>
          <cell r="BE299">
            <v>5.65</v>
          </cell>
          <cell r="BF299">
            <v>58</v>
          </cell>
          <cell r="BG299">
            <v>0.6</v>
          </cell>
          <cell r="BH299">
            <v>0.5</v>
          </cell>
          <cell r="BI299">
            <v>11.3</v>
          </cell>
          <cell r="BJ299" t="str">
            <v>Mangue</v>
          </cell>
          <cell r="BK299">
            <v>30</v>
          </cell>
          <cell r="BL299">
            <v>18.600000000000001</v>
          </cell>
          <cell r="BM299">
            <v>0.18</v>
          </cell>
          <cell r="BN299">
            <v>0.06</v>
          </cell>
          <cell r="BO299">
            <v>4.0199999999999996</v>
          </cell>
          <cell r="BP299">
            <v>62</v>
          </cell>
          <cell r="BQ299">
            <v>0.6</v>
          </cell>
          <cell r="BR299">
            <v>0.2</v>
          </cell>
          <cell r="BS299">
            <v>13.4</v>
          </cell>
          <cell r="BT299" t="str">
            <v>Framboise</v>
          </cell>
          <cell r="BU299">
            <v>30</v>
          </cell>
          <cell r="BV299">
            <v>15.6</v>
          </cell>
          <cell r="BW299">
            <v>0.36</v>
          </cell>
          <cell r="BX299">
            <v>0.18</v>
          </cell>
          <cell r="BY299">
            <v>2.1</v>
          </cell>
          <cell r="BZ299">
            <v>52</v>
          </cell>
          <cell r="CA299">
            <v>1.2</v>
          </cell>
          <cell r="CB299">
            <v>0.6</v>
          </cell>
          <cell r="CC299">
            <v>7</v>
          </cell>
          <cell r="CD299" t="str">
            <v/>
          </cell>
          <cell r="CF299">
            <v>0</v>
          </cell>
          <cell r="CG299">
            <v>0</v>
          </cell>
          <cell r="CH299">
            <v>0</v>
          </cell>
          <cell r="CI299">
            <v>0</v>
          </cell>
          <cell r="CJ299">
            <v>0</v>
          </cell>
          <cell r="CK299">
            <v>0</v>
          </cell>
          <cell r="CL299">
            <v>0</v>
          </cell>
          <cell r="CM299">
            <v>0</v>
          </cell>
          <cell r="CN299" t="str">
            <v/>
          </cell>
          <cell r="CP299">
            <v>0</v>
          </cell>
          <cell r="CQ299">
            <v>0</v>
          </cell>
          <cell r="CR299">
            <v>0</v>
          </cell>
          <cell r="CS299">
            <v>0</v>
          </cell>
          <cell r="CT299">
            <v>0</v>
          </cell>
          <cell r="CU299">
            <v>0</v>
          </cell>
          <cell r="CV299">
            <v>0</v>
          </cell>
          <cell r="CW299">
            <v>0</v>
          </cell>
          <cell r="CX299" t="str">
            <v/>
          </cell>
          <cell r="CZ299">
            <v>0</v>
          </cell>
          <cell r="DA299">
            <v>0</v>
          </cell>
          <cell r="DB299">
            <v>0</v>
          </cell>
          <cell r="DC299">
            <v>0</v>
          </cell>
          <cell r="DD299">
            <v>0</v>
          </cell>
          <cell r="DE299">
            <v>0</v>
          </cell>
          <cell r="DF299">
            <v>0</v>
          </cell>
          <cell r="DG299">
            <v>0</v>
          </cell>
          <cell r="DH299" t="str">
            <v/>
          </cell>
          <cell r="DJ299">
            <v>0</v>
          </cell>
          <cell r="DK299">
            <v>0</v>
          </cell>
          <cell r="DL299">
            <v>0</v>
          </cell>
          <cell r="DM299">
            <v>0</v>
          </cell>
          <cell r="DN299">
            <v>0</v>
          </cell>
          <cell r="DO299">
            <v>0</v>
          </cell>
          <cell r="DP299">
            <v>0</v>
          </cell>
          <cell r="DQ299">
            <v>0</v>
          </cell>
          <cell r="DR299" t="str">
            <v/>
          </cell>
          <cell r="DT299">
            <v>0</v>
          </cell>
          <cell r="DU299">
            <v>0</v>
          </cell>
          <cell r="DV299">
            <v>0</v>
          </cell>
          <cell r="DW299">
            <v>0</v>
          </cell>
          <cell r="DX299">
            <v>0</v>
          </cell>
          <cell r="DY299">
            <v>0</v>
          </cell>
          <cell r="DZ299">
            <v>0</v>
          </cell>
          <cell r="EA299">
            <v>0</v>
          </cell>
          <cell r="EB299" t="str">
            <v/>
          </cell>
          <cell r="ED299">
            <v>0</v>
          </cell>
          <cell r="EE299">
            <v>0</v>
          </cell>
          <cell r="EF299">
            <v>0</v>
          </cell>
          <cell r="EG299">
            <v>0</v>
          </cell>
          <cell r="EH299">
            <v>0</v>
          </cell>
          <cell r="EI299">
            <v>0</v>
          </cell>
          <cell r="EJ299">
            <v>0</v>
          </cell>
          <cell r="EK299">
            <v>0</v>
          </cell>
          <cell r="EL299" t="str">
            <v/>
          </cell>
          <cell r="EN299">
            <v>0</v>
          </cell>
          <cell r="EO299">
            <v>0</v>
          </cell>
          <cell r="EP299">
            <v>0</v>
          </cell>
          <cell r="EQ299">
            <v>0</v>
          </cell>
          <cell r="ER299">
            <v>0</v>
          </cell>
          <cell r="ES299">
            <v>0</v>
          </cell>
          <cell r="ET299">
            <v>0</v>
          </cell>
          <cell r="EU299">
            <v>0</v>
          </cell>
          <cell r="EV299" t="str">
            <v/>
          </cell>
          <cell r="EX299">
            <v>0</v>
          </cell>
          <cell r="EY299">
            <v>0</v>
          </cell>
          <cell r="EZ299">
            <v>0</v>
          </cell>
          <cell r="FA299">
            <v>0</v>
          </cell>
          <cell r="FB299">
            <v>0</v>
          </cell>
          <cell r="FC299">
            <v>0</v>
          </cell>
          <cell r="FD299">
            <v>0</v>
          </cell>
          <cell r="FE299">
            <v>0</v>
          </cell>
          <cell r="FF299" t="str">
            <v/>
          </cell>
          <cell r="FH299">
            <v>0</v>
          </cell>
          <cell r="FI299">
            <v>0</v>
          </cell>
          <cell r="FJ299">
            <v>0</v>
          </cell>
          <cell r="FK299">
            <v>0</v>
          </cell>
          <cell r="FL299">
            <v>0</v>
          </cell>
          <cell r="FM299">
            <v>0</v>
          </cell>
          <cell r="FN299">
            <v>0</v>
          </cell>
          <cell r="FO299">
            <v>0</v>
          </cell>
          <cell r="FR299">
            <v>0</v>
          </cell>
          <cell r="FS299">
            <v>0</v>
          </cell>
          <cell r="FT299">
            <v>0</v>
          </cell>
          <cell r="FU299">
            <v>0</v>
          </cell>
          <cell r="FV299">
            <v>0</v>
          </cell>
          <cell r="FW299">
            <v>0</v>
          </cell>
          <cell r="FX299">
            <v>0</v>
          </cell>
          <cell r="FY299">
            <v>0</v>
          </cell>
          <cell r="GB299">
            <v>0</v>
          </cell>
          <cell r="GC299">
            <v>0</v>
          </cell>
          <cell r="GD299">
            <v>0</v>
          </cell>
          <cell r="GE299">
            <v>0</v>
          </cell>
          <cell r="GF299">
            <v>0</v>
          </cell>
          <cell r="GG299">
            <v>0</v>
          </cell>
          <cell r="GH299">
            <v>0</v>
          </cell>
          <cell r="GI299">
            <v>0</v>
          </cell>
          <cell r="GL299">
            <v>0</v>
          </cell>
          <cell r="GM299">
            <v>0</v>
          </cell>
          <cell r="GN299">
            <v>0</v>
          </cell>
          <cell r="GO299">
            <v>0</v>
          </cell>
          <cell r="GP299">
            <v>0</v>
          </cell>
          <cell r="GQ299">
            <v>0</v>
          </cell>
          <cell r="GR299">
            <v>0</v>
          </cell>
          <cell r="GS299">
            <v>0</v>
          </cell>
          <cell r="GT299" t="str">
            <v>C:\\Users\\kenou\\OneDrive\\2019_MNFC_Recettes\\Image\\you-skyr-nature.jpg</v>
          </cell>
          <cell r="GU299" t="str">
            <v>Petit Déjeuner Skyr &amp;Fruits</v>
          </cell>
        </row>
        <row r="300">
          <cell r="E300" t="str">
            <v>Petit Déjeuner Suisse</v>
          </cell>
          <cell r="F300" t="str">
            <v>Pas de recettes</v>
          </cell>
          <cell r="H300">
            <v>586.70000000000005</v>
          </cell>
          <cell r="I300">
            <v>26.295000000000002</v>
          </cell>
          <cell r="J300">
            <v>29.155000000000005</v>
          </cell>
          <cell r="K300">
            <v>52.745000000000005</v>
          </cell>
          <cell r="L300" t="str">
            <v>Tresse</v>
          </cell>
          <cell r="M300">
            <v>80</v>
          </cell>
          <cell r="N300">
            <v>269.60000000000002</v>
          </cell>
          <cell r="O300">
            <v>7.2</v>
          </cell>
          <cell r="P300">
            <v>10.4</v>
          </cell>
          <cell r="Q300">
            <v>35.200000000000003</v>
          </cell>
          <cell r="R300">
            <v>337</v>
          </cell>
          <cell r="S300">
            <v>9</v>
          </cell>
          <cell r="T300">
            <v>13</v>
          </cell>
          <cell r="U300">
            <v>44</v>
          </cell>
          <cell r="V300" t="str">
            <v>Beurre</v>
          </cell>
          <cell r="W300">
            <v>10</v>
          </cell>
          <cell r="X300">
            <v>74.599999999999994</v>
          </cell>
          <cell r="Y300">
            <v>7.0000000000000007E-2</v>
          </cell>
          <cell r="Z300">
            <v>8.23</v>
          </cell>
          <cell r="AA300">
            <v>7.0000000000000007E-2</v>
          </cell>
          <cell r="AB300">
            <v>746</v>
          </cell>
          <cell r="AC300">
            <v>0.7</v>
          </cell>
          <cell r="AD300">
            <v>82.3</v>
          </cell>
          <cell r="AE300">
            <v>0.7</v>
          </cell>
          <cell r="AF300" t="str">
            <v>Confiture</v>
          </cell>
          <cell r="AG300">
            <v>25</v>
          </cell>
          <cell r="AH300">
            <v>61.5</v>
          </cell>
          <cell r="AI300">
            <v>0.125</v>
          </cell>
          <cell r="AJ300">
            <v>0.125</v>
          </cell>
          <cell r="AK300">
            <v>14.675000000000001</v>
          </cell>
          <cell r="AL300">
            <v>246</v>
          </cell>
          <cell r="AM300">
            <v>0.5</v>
          </cell>
          <cell r="AN300">
            <v>0.5</v>
          </cell>
          <cell r="AO300">
            <v>58.7</v>
          </cell>
          <cell r="AP300" t="str">
            <v>Œuf</v>
          </cell>
          <cell r="AQ300">
            <v>100</v>
          </cell>
          <cell r="AR300">
            <v>142</v>
          </cell>
          <cell r="AS300">
            <v>11.9</v>
          </cell>
          <cell r="AT300">
            <v>10.3</v>
          </cell>
          <cell r="AU300">
            <v>0.3</v>
          </cell>
          <cell r="AV300">
            <v>142</v>
          </cell>
          <cell r="AW300">
            <v>11.9</v>
          </cell>
          <cell r="AX300">
            <v>10.3</v>
          </cell>
          <cell r="AY300">
            <v>0.3</v>
          </cell>
          <cell r="AZ300" t="str">
            <v>Lait Protéiné</v>
          </cell>
          <cell r="BA300">
            <v>100</v>
          </cell>
          <cell r="BB300">
            <v>39</v>
          </cell>
          <cell r="BC300">
            <v>7</v>
          </cell>
          <cell r="BD300">
            <v>0.1</v>
          </cell>
          <cell r="BE300">
            <v>2.5</v>
          </cell>
          <cell r="BF300">
            <v>39</v>
          </cell>
          <cell r="BG300">
            <v>7</v>
          </cell>
          <cell r="BH300">
            <v>0.1</v>
          </cell>
          <cell r="BI300">
            <v>2.5</v>
          </cell>
          <cell r="BJ300" t="str">
            <v/>
          </cell>
          <cell r="BL300">
            <v>0</v>
          </cell>
          <cell r="BM300">
            <v>0</v>
          </cell>
          <cell r="BN300">
            <v>0</v>
          </cell>
          <cell r="BO300">
            <v>0</v>
          </cell>
          <cell r="BP300">
            <v>0</v>
          </cell>
          <cell r="BQ300">
            <v>0</v>
          </cell>
          <cell r="BR300">
            <v>0</v>
          </cell>
          <cell r="BS300">
            <v>0</v>
          </cell>
          <cell r="BT300" t="str">
            <v/>
          </cell>
          <cell r="BV300">
            <v>0</v>
          </cell>
          <cell r="BW300">
            <v>0</v>
          </cell>
          <cell r="BX300">
            <v>0</v>
          </cell>
          <cell r="BY300">
            <v>0</v>
          </cell>
          <cell r="BZ300">
            <v>0</v>
          </cell>
          <cell r="CA300">
            <v>0</v>
          </cell>
          <cell r="CB300">
            <v>0</v>
          </cell>
          <cell r="CC300">
            <v>0</v>
          </cell>
          <cell r="CD300" t="str">
            <v/>
          </cell>
          <cell r="CF300">
            <v>0</v>
          </cell>
          <cell r="CG300">
            <v>0</v>
          </cell>
          <cell r="CH300">
            <v>0</v>
          </cell>
          <cell r="CI300">
            <v>0</v>
          </cell>
          <cell r="CJ300">
            <v>0</v>
          </cell>
          <cell r="CK300">
            <v>0</v>
          </cell>
          <cell r="CL300">
            <v>0</v>
          </cell>
          <cell r="CM300">
            <v>0</v>
          </cell>
          <cell r="CN300" t="str">
            <v/>
          </cell>
          <cell r="CP300">
            <v>0</v>
          </cell>
          <cell r="CQ300">
            <v>0</v>
          </cell>
          <cell r="CR300">
            <v>0</v>
          </cell>
          <cell r="CS300">
            <v>0</v>
          </cell>
          <cell r="CT300">
            <v>0</v>
          </cell>
          <cell r="CU300">
            <v>0</v>
          </cell>
          <cell r="CV300">
            <v>0</v>
          </cell>
          <cell r="CW300">
            <v>0</v>
          </cell>
          <cell r="CX300" t="str">
            <v/>
          </cell>
          <cell r="CZ300">
            <v>0</v>
          </cell>
          <cell r="DA300">
            <v>0</v>
          </cell>
          <cell r="DB300">
            <v>0</v>
          </cell>
          <cell r="DC300">
            <v>0</v>
          </cell>
          <cell r="DD300">
            <v>0</v>
          </cell>
          <cell r="DE300">
            <v>0</v>
          </cell>
          <cell r="DF300">
            <v>0</v>
          </cell>
          <cell r="DG300">
            <v>0</v>
          </cell>
          <cell r="DH300" t="str">
            <v/>
          </cell>
          <cell r="DJ300">
            <v>0</v>
          </cell>
          <cell r="DK300">
            <v>0</v>
          </cell>
          <cell r="DL300">
            <v>0</v>
          </cell>
          <cell r="DM300">
            <v>0</v>
          </cell>
          <cell r="DN300">
            <v>0</v>
          </cell>
          <cell r="DO300">
            <v>0</v>
          </cell>
          <cell r="DP300">
            <v>0</v>
          </cell>
          <cell r="DQ300">
            <v>0</v>
          </cell>
          <cell r="DR300" t="str">
            <v/>
          </cell>
          <cell r="DT300">
            <v>0</v>
          </cell>
          <cell r="DU300">
            <v>0</v>
          </cell>
          <cell r="DV300">
            <v>0</v>
          </cell>
          <cell r="DW300">
            <v>0</v>
          </cell>
          <cell r="DX300">
            <v>0</v>
          </cell>
          <cell r="DY300">
            <v>0</v>
          </cell>
          <cell r="DZ300">
            <v>0</v>
          </cell>
          <cell r="EA300">
            <v>0</v>
          </cell>
          <cell r="EB300" t="str">
            <v/>
          </cell>
          <cell r="ED300">
            <v>0</v>
          </cell>
          <cell r="EE300">
            <v>0</v>
          </cell>
          <cell r="EF300">
            <v>0</v>
          </cell>
          <cell r="EG300">
            <v>0</v>
          </cell>
          <cell r="EH300">
            <v>0</v>
          </cell>
          <cell r="EI300">
            <v>0</v>
          </cell>
          <cell r="EJ300">
            <v>0</v>
          </cell>
          <cell r="EK300">
            <v>0</v>
          </cell>
          <cell r="EL300" t="str">
            <v/>
          </cell>
          <cell r="EN300">
            <v>0</v>
          </cell>
          <cell r="EO300">
            <v>0</v>
          </cell>
          <cell r="EP300">
            <v>0</v>
          </cell>
          <cell r="EQ300">
            <v>0</v>
          </cell>
          <cell r="ER300">
            <v>0</v>
          </cell>
          <cell r="ES300">
            <v>0</v>
          </cell>
          <cell r="ET300">
            <v>0</v>
          </cell>
          <cell r="EU300">
            <v>0</v>
          </cell>
          <cell r="EV300" t="str">
            <v/>
          </cell>
          <cell r="EX300">
            <v>0</v>
          </cell>
          <cell r="EY300">
            <v>0</v>
          </cell>
          <cell r="EZ300">
            <v>0</v>
          </cell>
          <cell r="FA300">
            <v>0</v>
          </cell>
          <cell r="FB300">
            <v>0</v>
          </cell>
          <cell r="FC300">
            <v>0</v>
          </cell>
          <cell r="FD300">
            <v>0</v>
          </cell>
          <cell r="FE300">
            <v>0</v>
          </cell>
          <cell r="FF300" t="str">
            <v/>
          </cell>
          <cell r="FH300">
            <v>0</v>
          </cell>
          <cell r="FI300">
            <v>0</v>
          </cell>
          <cell r="FJ300">
            <v>0</v>
          </cell>
          <cell r="FK300">
            <v>0</v>
          </cell>
          <cell r="FL300">
            <v>0</v>
          </cell>
          <cell r="FM300">
            <v>0</v>
          </cell>
          <cell r="FN300">
            <v>0</v>
          </cell>
          <cell r="FO300">
            <v>0</v>
          </cell>
          <cell r="FR300">
            <v>0</v>
          </cell>
          <cell r="FS300">
            <v>0</v>
          </cell>
          <cell r="FT300">
            <v>0</v>
          </cell>
          <cell r="FU300">
            <v>0</v>
          </cell>
          <cell r="FV300">
            <v>0</v>
          </cell>
          <cell r="FW300">
            <v>0</v>
          </cell>
          <cell r="FX300">
            <v>0</v>
          </cell>
          <cell r="FY300">
            <v>0</v>
          </cell>
          <cell r="GB300">
            <v>0</v>
          </cell>
          <cell r="GC300">
            <v>0</v>
          </cell>
          <cell r="GD300">
            <v>0</v>
          </cell>
          <cell r="GE300">
            <v>0</v>
          </cell>
          <cell r="GF300">
            <v>0</v>
          </cell>
          <cell r="GG300">
            <v>0</v>
          </cell>
          <cell r="GH300">
            <v>0</v>
          </cell>
          <cell r="GI300">
            <v>0</v>
          </cell>
          <cell r="GL300">
            <v>0</v>
          </cell>
          <cell r="GM300">
            <v>0</v>
          </cell>
          <cell r="GN300">
            <v>0</v>
          </cell>
          <cell r="GO300">
            <v>0</v>
          </cell>
          <cell r="GP300">
            <v>0</v>
          </cell>
          <cell r="GQ300">
            <v>0</v>
          </cell>
          <cell r="GR300">
            <v>0</v>
          </cell>
          <cell r="GS300">
            <v>0</v>
          </cell>
          <cell r="GU300" t="str">
            <v>Petit Déjeuner Suisse</v>
          </cell>
        </row>
        <row r="301">
          <cell r="E301" t="str">
            <v xml:space="preserve">Petits Financiers Aux Amandes </v>
          </cell>
          <cell r="F301" t="str">
            <v>Préchauffez le four à 190°.
Dans un saladier, déposez les œufs, le miel, le beurre d’amande, le lait et mélangez le tout.
Ajoutez ensuite la farine, la poudre d’amandes et mélangez à nouveau le tout.
Remplissez des petits moules et enfournez le tout une vingtaine de minutes.</v>
          </cell>
          <cell r="H301">
            <v>585.35</v>
          </cell>
          <cell r="I301">
            <v>25.400000000000002</v>
          </cell>
          <cell r="J301">
            <v>41.980000000000004</v>
          </cell>
          <cell r="K301">
            <v>21.65</v>
          </cell>
          <cell r="L301" t="str">
            <v>Amande</v>
          </cell>
          <cell r="M301">
            <v>50</v>
          </cell>
          <cell r="N301">
            <v>288</v>
          </cell>
          <cell r="O301">
            <v>10.6</v>
          </cell>
          <cell r="P301">
            <v>24.95</v>
          </cell>
          <cell r="Q301">
            <v>2</v>
          </cell>
          <cell r="R301">
            <v>576</v>
          </cell>
          <cell r="S301">
            <v>21.2</v>
          </cell>
          <cell r="T301">
            <v>49.9</v>
          </cell>
          <cell r="U301">
            <v>4</v>
          </cell>
          <cell r="V301" t="str">
            <v>Œuf</v>
          </cell>
          <cell r="W301">
            <v>50</v>
          </cell>
          <cell r="X301">
            <v>71</v>
          </cell>
          <cell r="Y301">
            <v>5.95</v>
          </cell>
          <cell r="Z301">
            <v>5.15</v>
          </cell>
          <cell r="AA301">
            <v>0.15</v>
          </cell>
          <cell r="AB301">
            <v>142</v>
          </cell>
          <cell r="AC301">
            <v>11.9</v>
          </cell>
          <cell r="AD301">
            <v>10.3</v>
          </cell>
          <cell r="AE301">
            <v>0.3</v>
          </cell>
          <cell r="AF301" t="str">
            <v>Beurre D'Amande</v>
          </cell>
          <cell r="AG301">
            <v>20</v>
          </cell>
          <cell r="AH301">
            <v>129.80000000000001</v>
          </cell>
          <cell r="AI301">
            <v>4.5999999999999996</v>
          </cell>
          <cell r="AJ301">
            <v>11.4</v>
          </cell>
          <cell r="AK301">
            <v>1</v>
          </cell>
          <cell r="AL301">
            <v>649</v>
          </cell>
          <cell r="AM301">
            <v>23</v>
          </cell>
          <cell r="AN301">
            <v>57</v>
          </cell>
          <cell r="AO301">
            <v>5</v>
          </cell>
          <cell r="AP301" t="str">
            <v>Lait Protéiné</v>
          </cell>
          <cell r="AQ301">
            <v>30</v>
          </cell>
          <cell r="AR301">
            <v>11.7</v>
          </cell>
          <cell r="AS301">
            <v>2.1</v>
          </cell>
          <cell r="AT301">
            <v>0.03</v>
          </cell>
          <cell r="AU301">
            <v>0.75</v>
          </cell>
          <cell r="AV301">
            <v>39</v>
          </cell>
          <cell r="AW301">
            <v>7</v>
          </cell>
          <cell r="AX301">
            <v>0.1</v>
          </cell>
          <cell r="AY301">
            <v>2.5</v>
          </cell>
          <cell r="AZ301" t="str">
            <v>Farine Complète</v>
          </cell>
          <cell r="BA301">
            <v>15</v>
          </cell>
          <cell r="BB301">
            <v>52.65</v>
          </cell>
          <cell r="BC301">
            <v>2.1</v>
          </cell>
          <cell r="BD301">
            <v>0.45</v>
          </cell>
          <cell r="BE301">
            <v>9.75</v>
          </cell>
          <cell r="BF301">
            <v>351</v>
          </cell>
          <cell r="BG301">
            <v>14</v>
          </cell>
          <cell r="BH301">
            <v>3</v>
          </cell>
          <cell r="BI301">
            <v>65</v>
          </cell>
          <cell r="BJ301" t="str">
            <v>Miel</v>
          </cell>
          <cell r="BK301">
            <v>10</v>
          </cell>
          <cell r="BL301">
            <v>32.200000000000003</v>
          </cell>
          <cell r="BM301">
            <v>0.05</v>
          </cell>
          <cell r="BN301">
            <v>0</v>
          </cell>
          <cell r="BO301">
            <v>8</v>
          </cell>
          <cell r="BP301">
            <v>322</v>
          </cell>
          <cell r="BQ301">
            <v>0.5</v>
          </cell>
          <cell r="BR301">
            <v>0</v>
          </cell>
          <cell r="BS301">
            <v>80</v>
          </cell>
          <cell r="BT301" t="str">
            <v/>
          </cell>
          <cell r="BV301">
            <v>0</v>
          </cell>
          <cell r="BW301">
            <v>0</v>
          </cell>
          <cell r="BX301">
            <v>0</v>
          </cell>
          <cell r="BY301">
            <v>0</v>
          </cell>
          <cell r="BZ301">
            <v>0</v>
          </cell>
          <cell r="CA301">
            <v>0</v>
          </cell>
          <cell r="CB301">
            <v>0</v>
          </cell>
          <cell r="CC301">
            <v>0</v>
          </cell>
          <cell r="CD301" t="str">
            <v/>
          </cell>
          <cell r="CF301">
            <v>0</v>
          </cell>
          <cell r="CG301">
            <v>0</v>
          </cell>
          <cell r="CH301">
            <v>0</v>
          </cell>
          <cell r="CI301">
            <v>0</v>
          </cell>
          <cell r="CJ301">
            <v>0</v>
          </cell>
          <cell r="CK301">
            <v>0</v>
          </cell>
          <cell r="CL301">
            <v>0</v>
          </cell>
          <cell r="CM301">
            <v>0</v>
          </cell>
          <cell r="CN301" t="str">
            <v/>
          </cell>
          <cell r="CP301">
            <v>0</v>
          </cell>
          <cell r="CQ301">
            <v>0</v>
          </cell>
          <cell r="CR301">
            <v>0</v>
          </cell>
          <cell r="CS301">
            <v>0</v>
          </cell>
          <cell r="CT301">
            <v>0</v>
          </cell>
          <cell r="CU301">
            <v>0</v>
          </cell>
          <cell r="CV301">
            <v>0</v>
          </cell>
          <cell r="CW301">
            <v>0</v>
          </cell>
          <cell r="CX301" t="str">
            <v/>
          </cell>
          <cell r="CZ301">
            <v>0</v>
          </cell>
          <cell r="DA301">
            <v>0</v>
          </cell>
          <cell r="DB301">
            <v>0</v>
          </cell>
          <cell r="DC301">
            <v>0</v>
          </cell>
          <cell r="DD301">
            <v>0</v>
          </cell>
          <cell r="DE301">
            <v>0</v>
          </cell>
          <cell r="DF301">
            <v>0</v>
          </cell>
          <cell r="DG301">
            <v>0</v>
          </cell>
          <cell r="DH301" t="str">
            <v/>
          </cell>
          <cell r="DJ301">
            <v>0</v>
          </cell>
          <cell r="DK301">
            <v>0</v>
          </cell>
          <cell r="DL301">
            <v>0</v>
          </cell>
          <cell r="DM301">
            <v>0</v>
          </cell>
          <cell r="DN301">
            <v>0</v>
          </cell>
          <cell r="DO301">
            <v>0</v>
          </cell>
          <cell r="DP301">
            <v>0</v>
          </cell>
          <cell r="DQ301">
            <v>0</v>
          </cell>
          <cell r="DR301" t="str">
            <v/>
          </cell>
          <cell r="DT301">
            <v>0</v>
          </cell>
          <cell r="DU301">
            <v>0</v>
          </cell>
          <cell r="DV301">
            <v>0</v>
          </cell>
          <cell r="DW301">
            <v>0</v>
          </cell>
          <cell r="DX301">
            <v>0</v>
          </cell>
          <cell r="DY301">
            <v>0</v>
          </cell>
          <cell r="DZ301">
            <v>0</v>
          </cell>
          <cell r="EA301">
            <v>0</v>
          </cell>
          <cell r="EB301" t="str">
            <v/>
          </cell>
          <cell r="ED301">
            <v>0</v>
          </cell>
          <cell r="EE301">
            <v>0</v>
          </cell>
          <cell r="EF301">
            <v>0</v>
          </cell>
          <cell r="EG301">
            <v>0</v>
          </cell>
          <cell r="EH301">
            <v>0</v>
          </cell>
          <cell r="EI301">
            <v>0</v>
          </cell>
          <cell r="EJ301">
            <v>0</v>
          </cell>
          <cell r="EK301">
            <v>0</v>
          </cell>
          <cell r="EL301" t="str">
            <v/>
          </cell>
          <cell r="EN301">
            <v>0</v>
          </cell>
          <cell r="EO301">
            <v>0</v>
          </cell>
          <cell r="EP301">
            <v>0</v>
          </cell>
          <cell r="EQ301">
            <v>0</v>
          </cell>
          <cell r="ER301">
            <v>0</v>
          </cell>
          <cell r="ES301">
            <v>0</v>
          </cell>
          <cell r="ET301">
            <v>0</v>
          </cell>
          <cell r="EU301">
            <v>0</v>
          </cell>
          <cell r="EV301" t="str">
            <v/>
          </cell>
          <cell r="EX301">
            <v>0</v>
          </cell>
          <cell r="EY301">
            <v>0</v>
          </cell>
          <cell r="EZ301">
            <v>0</v>
          </cell>
          <cell r="FA301">
            <v>0</v>
          </cell>
          <cell r="FB301">
            <v>0</v>
          </cell>
          <cell r="FC301">
            <v>0</v>
          </cell>
          <cell r="FD301">
            <v>0</v>
          </cell>
          <cell r="FE301">
            <v>0</v>
          </cell>
          <cell r="FF301" t="str">
            <v/>
          </cell>
          <cell r="FH301">
            <v>0</v>
          </cell>
          <cell r="FI301">
            <v>0</v>
          </cell>
          <cell r="FJ301">
            <v>0</v>
          </cell>
          <cell r="FK301">
            <v>0</v>
          </cell>
          <cell r="FL301">
            <v>0</v>
          </cell>
          <cell r="FM301">
            <v>0</v>
          </cell>
          <cell r="FN301">
            <v>0</v>
          </cell>
          <cell r="FO301">
            <v>0</v>
          </cell>
          <cell r="FR301">
            <v>0</v>
          </cell>
          <cell r="FS301">
            <v>0</v>
          </cell>
          <cell r="FT301">
            <v>0</v>
          </cell>
          <cell r="FU301">
            <v>0</v>
          </cell>
          <cell r="FV301">
            <v>0</v>
          </cell>
          <cell r="FW301">
            <v>0</v>
          </cell>
          <cell r="FX301">
            <v>0</v>
          </cell>
          <cell r="FY301">
            <v>0</v>
          </cell>
          <cell r="GB301">
            <v>0</v>
          </cell>
          <cell r="GC301">
            <v>0</v>
          </cell>
          <cell r="GD301">
            <v>0</v>
          </cell>
          <cell r="GE301">
            <v>0</v>
          </cell>
          <cell r="GF301">
            <v>0</v>
          </cell>
          <cell r="GG301">
            <v>0</v>
          </cell>
          <cell r="GH301">
            <v>0</v>
          </cell>
          <cell r="GI301">
            <v>0</v>
          </cell>
          <cell r="GL301">
            <v>0</v>
          </cell>
          <cell r="GM301">
            <v>0</v>
          </cell>
          <cell r="GN301">
            <v>0</v>
          </cell>
          <cell r="GO301">
            <v>0</v>
          </cell>
          <cell r="GP301">
            <v>0</v>
          </cell>
          <cell r="GQ301">
            <v>0</v>
          </cell>
          <cell r="GR301">
            <v>0</v>
          </cell>
          <cell r="GS301">
            <v>0</v>
          </cell>
          <cell r="GU301" t="str">
            <v xml:space="preserve">Petits Financiers Aux Amandes </v>
          </cell>
        </row>
        <row r="302">
          <cell r="E302" t="str">
            <v>Petits Pains Farcis Aux Œufs</v>
          </cell>
          <cell r="F302" t="str">
            <v xml:space="preserve">Pour la pâte à pain, mélangez 3/4 du fromage à la crème, deux œufs, les enveloppes de psyllium, la levure chimique et un peu de sel. Laissez reposer pendant environ 10 minutes.
Formez des petits pains avec la pâte, et placez-les sur une plaque de cuisson recouverte de papier sulfurisé. Faites-les cuire à 150°C pendant 45 minutes.
Laissez les petits pains refroidir, puis videz-les de leur mie avec une cuillère.
Pour la farce, étalez le reste de fromage à la crème dans le pain, puis ajoutez une tranche de jambon à l'intérieur de chaque moitié.
Remplissez délicatement les petits pains avec le reste des œufs, et faites-les cuire au four à 180°C pendant environ 20 minutes.
Hachez finement la ciboulette et utilisez-la pour le dressage sur les petits pains.
</v>
          </cell>
          <cell r="H302">
            <v>358.61500000000001</v>
          </cell>
          <cell r="I302">
            <v>33.415000000000006</v>
          </cell>
          <cell r="J302">
            <v>18.41</v>
          </cell>
          <cell r="K302">
            <v>8.0050000000000008</v>
          </cell>
          <cell r="L302" t="str">
            <v>Philadelphia Balance</v>
          </cell>
          <cell r="M302">
            <v>85</v>
          </cell>
          <cell r="N302">
            <v>77.265000000000015</v>
          </cell>
          <cell r="O302">
            <v>9.35</v>
          </cell>
          <cell r="P302">
            <v>2.125</v>
          </cell>
          <cell r="Q302">
            <v>5.0150000000000006</v>
          </cell>
          <cell r="R302">
            <v>90.9</v>
          </cell>
          <cell r="S302">
            <v>11</v>
          </cell>
          <cell r="T302">
            <v>2.5</v>
          </cell>
          <cell r="U302">
            <v>5.9</v>
          </cell>
          <cell r="V302" t="str">
            <v>Œuf</v>
          </cell>
          <cell r="W302">
            <v>150</v>
          </cell>
          <cell r="X302">
            <v>213</v>
          </cell>
          <cell r="Y302">
            <v>17.850000000000001</v>
          </cell>
          <cell r="Z302">
            <v>15.45</v>
          </cell>
          <cell r="AA302">
            <v>0.45</v>
          </cell>
          <cell r="AB302">
            <v>142</v>
          </cell>
          <cell r="AC302">
            <v>11.9</v>
          </cell>
          <cell r="AD302">
            <v>10.3</v>
          </cell>
          <cell r="AE302">
            <v>0.3</v>
          </cell>
          <cell r="AF302" t="str">
            <v>Enveloppes De Psyllium</v>
          </cell>
          <cell r="AG302">
            <v>15</v>
          </cell>
          <cell r="AH302">
            <v>27.75</v>
          </cell>
          <cell r="AI302">
            <v>0</v>
          </cell>
          <cell r="AJ302">
            <v>7.4999999999999997E-2</v>
          </cell>
          <cell r="AK302">
            <v>0.3</v>
          </cell>
          <cell r="AL302">
            <v>185</v>
          </cell>
          <cell r="AM302">
            <v>0</v>
          </cell>
          <cell r="AN302">
            <v>0.5</v>
          </cell>
          <cell r="AO302">
            <v>2</v>
          </cell>
          <cell r="AP302" t="str">
            <v>Levure</v>
          </cell>
          <cell r="AQ302">
            <v>5</v>
          </cell>
          <cell r="AR302">
            <v>19.8</v>
          </cell>
          <cell r="AS302">
            <v>2.1749999999999998</v>
          </cell>
          <cell r="AT302">
            <v>0.3</v>
          </cell>
          <cell r="AU302">
            <v>2.1</v>
          </cell>
          <cell r="AV302">
            <v>396</v>
          </cell>
          <cell r="AW302">
            <v>43.5</v>
          </cell>
          <cell r="AX302">
            <v>6</v>
          </cell>
          <cell r="AY302">
            <v>42</v>
          </cell>
          <cell r="AZ302" t="str">
            <v>Sel &amp; Poivre</v>
          </cell>
          <cell r="BB302">
            <v>0</v>
          </cell>
          <cell r="BC302">
            <v>0</v>
          </cell>
          <cell r="BD302">
            <v>0</v>
          </cell>
          <cell r="BE302">
            <v>0</v>
          </cell>
          <cell r="BF302">
            <v>0</v>
          </cell>
          <cell r="BG302">
            <v>0</v>
          </cell>
          <cell r="BH302">
            <v>0</v>
          </cell>
          <cell r="BI302">
            <v>0</v>
          </cell>
          <cell r="BJ302" t="str">
            <v>Jambon</v>
          </cell>
          <cell r="BK302">
            <v>20</v>
          </cell>
          <cell r="BL302">
            <v>20.8</v>
          </cell>
          <cell r="BM302">
            <v>4.04</v>
          </cell>
          <cell r="BN302">
            <v>0.46</v>
          </cell>
          <cell r="BO302">
            <v>0.14000000000000001</v>
          </cell>
          <cell r="BP302">
            <v>104</v>
          </cell>
          <cell r="BQ302">
            <v>20.2</v>
          </cell>
          <cell r="BR302">
            <v>2.2999999999999998</v>
          </cell>
          <cell r="BS302">
            <v>0.7</v>
          </cell>
          <cell r="BT302" t="str">
            <v>Ciboulette</v>
          </cell>
          <cell r="BV302">
            <v>0</v>
          </cell>
          <cell r="BW302">
            <v>0</v>
          </cell>
          <cell r="BX302">
            <v>0</v>
          </cell>
          <cell r="BY302">
            <v>0</v>
          </cell>
          <cell r="BZ302">
            <v>30</v>
          </cell>
          <cell r="CA302">
            <v>3</v>
          </cell>
          <cell r="CB302">
            <v>0.6</v>
          </cell>
          <cell r="CC302">
            <v>1.9</v>
          </cell>
          <cell r="CD302" t="str">
            <v/>
          </cell>
          <cell r="CF302">
            <v>0</v>
          </cell>
          <cell r="CG302">
            <v>0</v>
          </cell>
          <cell r="CH302">
            <v>0</v>
          </cell>
          <cell r="CI302">
            <v>0</v>
          </cell>
          <cell r="CJ302">
            <v>0</v>
          </cell>
          <cell r="CK302">
            <v>0</v>
          </cell>
          <cell r="CL302">
            <v>0</v>
          </cell>
          <cell r="CM302">
            <v>0</v>
          </cell>
          <cell r="CN302" t="str">
            <v/>
          </cell>
          <cell r="CP302">
            <v>0</v>
          </cell>
          <cell r="CQ302">
            <v>0</v>
          </cell>
          <cell r="CR302">
            <v>0</v>
          </cell>
          <cell r="CS302">
            <v>0</v>
          </cell>
          <cell r="CT302">
            <v>0</v>
          </cell>
          <cell r="CU302">
            <v>0</v>
          </cell>
          <cell r="CV302">
            <v>0</v>
          </cell>
          <cell r="CW302">
            <v>0</v>
          </cell>
          <cell r="CX302" t="str">
            <v/>
          </cell>
          <cell r="CZ302">
            <v>0</v>
          </cell>
          <cell r="DA302">
            <v>0</v>
          </cell>
          <cell r="DB302">
            <v>0</v>
          </cell>
          <cell r="DC302">
            <v>0</v>
          </cell>
          <cell r="DD302">
            <v>0</v>
          </cell>
          <cell r="DE302">
            <v>0</v>
          </cell>
          <cell r="DF302">
            <v>0</v>
          </cell>
          <cell r="DG302">
            <v>0</v>
          </cell>
          <cell r="DH302" t="str">
            <v/>
          </cell>
          <cell r="DJ302">
            <v>0</v>
          </cell>
          <cell r="DK302">
            <v>0</v>
          </cell>
          <cell r="DL302">
            <v>0</v>
          </cell>
          <cell r="DM302">
            <v>0</v>
          </cell>
          <cell r="DN302">
            <v>0</v>
          </cell>
          <cell r="DO302">
            <v>0</v>
          </cell>
          <cell r="DP302">
            <v>0</v>
          </cell>
          <cell r="DQ302">
            <v>0</v>
          </cell>
          <cell r="DR302" t="str">
            <v/>
          </cell>
          <cell r="DT302">
            <v>0</v>
          </cell>
          <cell r="DU302">
            <v>0</v>
          </cell>
          <cell r="DV302">
            <v>0</v>
          </cell>
          <cell r="DW302">
            <v>0</v>
          </cell>
          <cell r="DX302">
            <v>0</v>
          </cell>
          <cell r="DY302">
            <v>0</v>
          </cell>
          <cell r="DZ302">
            <v>0</v>
          </cell>
          <cell r="EA302">
            <v>0</v>
          </cell>
          <cell r="EB302" t="str">
            <v/>
          </cell>
          <cell r="ED302">
            <v>0</v>
          </cell>
          <cell r="EE302">
            <v>0</v>
          </cell>
          <cell r="EF302">
            <v>0</v>
          </cell>
          <cell r="EG302">
            <v>0</v>
          </cell>
          <cell r="EH302">
            <v>0</v>
          </cell>
          <cell r="EI302">
            <v>0</v>
          </cell>
          <cell r="EJ302">
            <v>0</v>
          </cell>
          <cell r="EK302">
            <v>0</v>
          </cell>
          <cell r="EL302" t="str">
            <v/>
          </cell>
          <cell r="EN302">
            <v>0</v>
          </cell>
          <cell r="EO302">
            <v>0</v>
          </cell>
          <cell r="EP302">
            <v>0</v>
          </cell>
          <cell r="EQ302">
            <v>0</v>
          </cell>
          <cell r="ER302">
            <v>0</v>
          </cell>
          <cell r="ES302">
            <v>0</v>
          </cell>
          <cell r="ET302">
            <v>0</v>
          </cell>
          <cell r="EU302">
            <v>0</v>
          </cell>
          <cell r="EV302" t="str">
            <v/>
          </cell>
          <cell r="EX302">
            <v>0</v>
          </cell>
          <cell r="EY302">
            <v>0</v>
          </cell>
          <cell r="EZ302">
            <v>0</v>
          </cell>
          <cell r="FA302">
            <v>0</v>
          </cell>
          <cell r="FB302">
            <v>0</v>
          </cell>
          <cell r="FC302">
            <v>0</v>
          </cell>
          <cell r="FD302">
            <v>0</v>
          </cell>
          <cell r="FE302">
            <v>0</v>
          </cell>
          <cell r="FF302" t="str">
            <v/>
          </cell>
          <cell r="FH302">
            <v>0</v>
          </cell>
          <cell r="FI302">
            <v>0</v>
          </cell>
          <cell r="FJ302">
            <v>0</v>
          </cell>
          <cell r="FK302">
            <v>0</v>
          </cell>
          <cell r="FL302">
            <v>0</v>
          </cell>
          <cell r="FM302">
            <v>0</v>
          </cell>
          <cell r="FN302">
            <v>0</v>
          </cell>
          <cell r="FO302">
            <v>0</v>
          </cell>
          <cell r="FR302">
            <v>0</v>
          </cell>
          <cell r="FS302">
            <v>0</v>
          </cell>
          <cell r="FT302">
            <v>0</v>
          </cell>
          <cell r="FU302">
            <v>0</v>
          </cell>
          <cell r="FV302">
            <v>0</v>
          </cell>
          <cell r="FW302">
            <v>0</v>
          </cell>
          <cell r="FX302">
            <v>0</v>
          </cell>
          <cell r="FY302">
            <v>0</v>
          </cell>
          <cell r="GB302">
            <v>0</v>
          </cell>
          <cell r="GC302">
            <v>0</v>
          </cell>
          <cell r="GD302">
            <v>0</v>
          </cell>
          <cell r="GE302">
            <v>0</v>
          </cell>
          <cell r="GF302">
            <v>0</v>
          </cell>
          <cell r="GG302">
            <v>0</v>
          </cell>
          <cell r="GH302">
            <v>0</v>
          </cell>
          <cell r="GI302">
            <v>0</v>
          </cell>
          <cell r="GL302">
            <v>0</v>
          </cell>
          <cell r="GM302">
            <v>0</v>
          </cell>
          <cell r="GN302">
            <v>0</v>
          </cell>
          <cell r="GO302">
            <v>0</v>
          </cell>
          <cell r="GP302">
            <v>0</v>
          </cell>
          <cell r="GQ302">
            <v>0</v>
          </cell>
          <cell r="GR302">
            <v>0</v>
          </cell>
          <cell r="GS302">
            <v>0</v>
          </cell>
          <cell r="GU302" t="str">
            <v>Petits Pains Farcis Aux Œufs</v>
          </cell>
        </row>
        <row r="303">
          <cell r="E303" t="str">
            <v>Pizza Au Chou-Fleur</v>
          </cell>
          <cell r="F303" t="str">
            <v>Râpez le chou-fleur dans un saladier (jusqu’à obtenir une texture qui ressemble à la consistance du riz) et incorporez-y l’œuf et le fromage.
Etalez la pâte à pizza de chou-fleur sur un papier de cuisson et faites-la cuire environ 15mn à 200°.
Retirez la pâte à pizza du four et ajoutez-y la mozzarella, les champignons et les tomates.
Cuire la pizza encore une quinzaine de minutes au four.</v>
          </cell>
          <cell r="H303">
            <v>347.28</v>
          </cell>
          <cell r="I303">
            <v>30.03</v>
          </cell>
          <cell r="J303">
            <v>22.887000000000004</v>
          </cell>
          <cell r="K303">
            <v>3.875</v>
          </cell>
          <cell r="L303" t="str">
            <v>Chou-Fleur</v>
          </cell>
          <cell r="M303">
            <v>75</v>
          </cell>
          <cell r="N303">
            <v>19.5</v>
          </cell>
          <cell r="O303">
            <v>1.8</v>
          </cell>
          <cell r="P303">
            <v>0.22500000000000001</v>
          </cell>
          <cell r="Q303">
            <v>1.7250000000000001</v>
          </cell>
          <cell r="R303">
            <v>26</v>
          </cell>
          <cell r="S303">
            <v>2.4</v>
          </cell>
          <cell r="T303">
            <v>0.3</v>
          </cell>
          <cell r="U303">
            <v>2.2999999999999998</v>
          </cell>
          <cell r="V303" t="str">
            <v>Œuf</v>
          </cell>
          <cell r="W303">
            <v>50</v>
          </cell>
          <cell r="X303">
            <v>71</v>
          </cell>
          <cell r="Y303">
            <v>5.95</v>
          </cell>
          <cell r="Z303">
            <v>5.15</v>
          </cell>
          <cell r="AA303">
            <v>0.15</v>
          </cell>
          <cell r="AB303">
            <v>142</v>
          </cell>
          <cell r="AC303">
            <v>11.9</v>
          </cell>
          <cell r="AD303">
            <v>10.3</v>
          </cell>
          <cell r="AE303">
            <v>0.3</v>
          </cell>
          <cell r="AF303" t="str">
            <v>Parmesan</v>
          </cell>
          <cell r="AG303">
            <v>37</v>
          </cell>
          <cell r="AH303">
            <v>138.38</v>
          </cell>
          <cell r="AI303">
            <v>13.32</v>
          </cell>
          <cell r="AJ303">
            <v>9.4720000000000013</v>
          </cell>
          <cell r="AK303">
            <v>0</v>
          </cell>
          <cell r="AL303">
            <v>374</v>
          </cell>
          <cell r="AM303">
            <v>36</v>
          </cell>
          <cell r="AN303">
            <v>25.6</v>
          </cell>
          <cell r="AO303">
            <v>0</v>
          </cell>
          <cell r="AP303" t="str">
            <v>Mozzarella</v>
          </cell>
          <cell r="AQ303">
            <v>40</v>
          </cell>
          <cell r="AR303">
            <v>101.2</v>
          </cell>
          <cell r="AS303">
            <v>7.48</v>
          </cell>
          <cell r="AT303">
            <v>7.8</v>
          </cell>
          <cell r="AU303">
            <v>0.28000000000000003</v>
          </cell>
          <cell r="AV303">
            <v>253</v>
          </cell>
          <cell r="AW303">
            <v>18.7</v>
          </cell>
          <cell r="AX303">
            <v>19.5</v>
          </cell>
          <cell r="AY303">
            <v>0.7</v>
          </cell>
          <cell r="AZ303" t="str">
            <v>Champignon</v>
          </cell>
          <cell r="BA303">
            <v>40</v>
          </cell>
          <cell r="BB303">
            <v>8.8000000000000007</v>
          </cell>
          <cell r="BC303">
            <v>1.1599999999999999</v>
          </cell>
          <cell r="BD303">
            <v>0.12</v>
          </cell>
          <cell r="BE303">
            <v>0.44</v>
          </cell>
          <cell r="BF303">
            <v>22</v>
          </cell>
          <cell r="BG303">
            <v>2.9</v>
          </cell>
          <cell r="BH303">
            <v>0.3</v>
          </cell>
          <cell r="BI303">
            <v>1.1000000000000001</v>
          </cell>
          <cell r="BJ303" t="str">
            <v>Tomate</v>
          </cell>
          <cell r="BK303">
            <v>40</v>
          </cell>
          <cell r="BL303">
            <v>8.4</v>
          </cell>
          <cell r="BM303">
            <v>0.32</v>
          </cell>
          <cell r="BN303">
            <v>0.12</v>
          </cell>
          <cell r="BO303">
            <v>1.28</v>
          </cell>
          <cell r="BP303">
            <v>21</v>
          </cell>
          <cell r="BQ303">
            <v>0.8</v>
          </cell>
          <cell r="BR303">
            <v>0.3</v>
          </cell>
          <cell r="BS303">
            <v>3.2</v>
          </cell>
          <cell r="BT303" t="str">
            <v>Epices : Basilic Origan Ail Oignon À Volonté</v>
          </cell>
          <cell r="BV303">
            <v>0</v>
          </cell>
          <cell r="BW303">
            <v>0</v>
          </cell>
          <cell r="BX303">
            <v>0</v>
          </cell>
          <cell r="BY303">
            <v>0</v>
          </cell>
          <cell r="BZ303">
            <v>0</v>
          </cell>
          <cell r="CA303">
            <v>0</v>
          </cell>
          <cell r="CB303">
            <v>0</v>
          </cell>
          <cell r="CC303">
            <v>0</v>
          </cell>
          <cell r="CD303" t="str">
            <v/>
          </cell>
          <cell r="CF303">
            <v>0</v>
          </cell>
          <cell r="CG303">
            <v>0</v>
          </cell>
          <cell r="CH303">
            <v>0</v>
          </cell>
          <cell r="CI303">
            <v>0</v>
          </cell>
          <cell r="CJ303">
            <v>0</v>
          </cell>
          <cell r="CK303">
            <v>0</v>
          </cell>
          <cell r="CL303">
            <v>0</v>
          </cell>
          <cell r="CM303">
            <v>0</v>
          </cell>
          <cell r="CN303" t="str">
            <v/>
          </cell>
          <cell r="CP303">
            <v>0</v>
          </cell>
          <cell r="CQ303">
            <v>0</v>
          </cell>
          <cell r="CR303">
            <v>0</v>
          </cell>
          <cell r="CS303">
            <v>0</v>
          </cell>
          <cell r="CT303">
            <v>0</v>
          </cell>
          <cell r="CU303">
            <v>0</v>
          </cell>
          <cell r="CV303">
            <v>0</v>
          </cell>
          <cell r="CW303">
            <v>0</v>
          </cell>
          <cell r="CX303" t="str">
            <v/>
          </cell>
          <cell r="CZ303">
            <v>0</v>
          </cell>
          <cell r="DA303">
            <v>0</v>
          </cell>
          <cell r="DB303">
            <v>0</v>
          </cell>
          <cell r="DC303">
            <v>0</v>
          </cell>
          <cell r="DD303">
            <v>0</v>
          </cell>
          <cell r="DE303">
            <v>0</v>
          </cell>
          <cell r="DF303">
            <v>0</v>
          </cell>
          <cell r="DG303">
            <v>0</v>
          </cell>
          <cell r="DH303" t="str">
            <v/>
          </cell>
          <cell r="DJ303">
            <v>0</v>
          </cell>
          <cell r="DK303">
            <v>0</v>
          </cell>
          <cell r="DL303">
            <v>0</v>
          </cell>
          <cell r="DM303">
            <v>0</v>
          </cell>
          <cell r="DN303">
            <v>0</v>
          </cell>
          <cell r="DO303">
            <v>0</v>
          </cell>
          <cell r="DP303">
            <v>0</v>
          </cell>
          <cell r="DQ303">
            <v>0</v>
          </cell>
          <cell r="DR303" t="str">
            <v/>
          </cell>
          <cell r="DT303">
            <v>0</v>
          </cell>
          <cell r="DU303">
            <v>0</v>
          </cell>
          <cell r="DV303">
            <v>0</v>
          </cell>
          <cell r="DW303">
            <v>0</v>
          </cell>
          <cell r="DX303">
            <v>0</v>
          </cell>
          <cell r="DY303">
            <v>0</v>
          </cell>
          <cell r="DZ303">
            <v>0</v>
          </cell>
          <cell r="EA303">
            <v>0</v>
          </cell>
          <cell r="EB303" t="str">
            <v/>
          </cell>
          <cell r="ED303">
            <v>0</v>
          </cell>
          <cell r="EE303">
            <v>0</v>
          </cell>
          <cell r="EF303">
            <v>0</v>
          </cell>
          <cell r="EG303">
            <v>0</v>
          </cell>
          <cell r="EH303">
            <v>0</v>
          </cell>
          <cell r="EI303">
            <v>0</v>
          </cell>
          <cell r="EJ303">
            <v>0</v>
          </cell>
          <cell r="EK303">
            <v>0</v>
          </cell>
          <cell r="EL303" t="str">
            <v/>
          </cell>
          <cell r="EN303">
            <v>0</v>
          </cell>
          <cell r="EO303">
            <v>0</v>
          </cell>
          <cell r="EP303">
            <v>0</v>
          </cell>
          <cell r="EQ303">
            <v>0</v>
          </cell>
          <cell r="ER303">
            <v>0</v>
          </cell>
          <cell r="ES303">
            <v>0</v>
          </cell>
          <cell r="ET303">
            <v>0</v>
          </cell>
          <cell r="EU303">
            <v>0</v>
          </cell>
          <cell r="EV303" t="str">
            <v/>
          </cell>
          <cell r="EX303">
            <v>0</v>
          </cell>
          <cell r="EY303">
            <v>0</v>
          </cell>
          <cell r="EZ303">
            <v>0</v>
          </cell>
          <cell r="FA303">
            <v>0</v>
          </cell>
          <cell r="FB303">
            <v>0</v>
          </cell>
          <cell r="FC303">
            <v>0</v>
          </cell>
          <cell r="FD303">
            <v>0</v>
          </cell>
          <cell r="FE303">
            <v>0</v>
          </cell>
          <cell r="FF303" t="str">
            <v/>
          </cell>
          <cell r="FH303">
            <v>0</v>
          </cell>
          <cell r="FI303">
            <v>0</v>
          </cell>
          <cell r="FJ303">
            <v>0</v>
          </cell>
          <cell r="FK303">
            <v>0</v>
          </cell>
          <cell r="FL303">
            <v>0</v>
          </cell>
          <cell r="FM303">
            <v>0</v>
          </cell>
          <cell r="FN303">
            <v>0</v>
          </cell>
          <cell r="FO303">
            <v>0</v>
          </cell>
          <cell r="FR303">
            <v>0</v>
          </cell>
          <cell r="FS303">
            <v>0</v>
          </cell>
          <cell r="FT303">
            <v>0</v>
          </cell>
          <cell r="FU303">
            <v>0</v>
          </cell>
          <cell r="FV303">
            <v>0</v>
          </cell>
          <cell r="FW303">
            <v>0</v>
          </cell>
          <cell r="FX303">
            <v>0</v>
          </cell>
          <cell r="FY303">
            <v>0</v>
          </cell>
          <cell r="GB303">
            <v>0</v>
          </cell>
          <cell r="GC303">
            <v>0</v>
          </cell>
          <cell r="GD303">
            <v>0</v>
          </cell>
          <cell r="GE303">
            <v>0</v>
          </cell>
          <cell r="GF303">
            <v>0</v>
          </cell>
          <cell r="GG303">
            <v>0</v>
          </cell>
          <cell r="GH303">
            <v>0</v>
          </cell>
          <cell r="GI303">
            <v>0</v>
          </cell>
          <cell r="GL303">
            <v>0</v>
          </cell>
          <cell r="GM303">
            <v>0</v>
          </cell>
          <cell r="GN303">
            <v>0</v>
          </cell>
          <cell r="GO303">
            <v>0</v>
          </cell>
          <cell r="GP303">
            <v>0</v>
          </cell>
          <cell r="GQ303">
            <v>0</v>
          </cell>
          <cell r="GR303">
            <v>0</v>
          </cell>
          <cell r="GS303">
            <v>0</v>
          </cell>
          <cell r="GU303" t="str">
            <v>Pizza Au Chou-Fleur</v>
          </cell>
        </row>
        <row r="304">
          <cell r="E304" t="str">
            <v>Pizza Chou-Fleur Version 2</v>
          </cell>
          <cell r="F304" t="str">
            <v xml:space="preserve">Râper le chou-fleur dans un grand bol. Incorporer le gruyère et tous les ingrédients, poivre compris. Répartir la masse dans le moule chemisé, bien tasser. 
Répartir dessus les tomates et la mozzarella. Cuisson: env. 30 min tout en bas du four préchauffé à 220° C. 
Retirer, répartir le jambon cru et l'origan sur la pizza chou-fleur. </v>
          </cell>
          <cell r="H304">
            <v>557.9</v>
          </cell>
          <cell r="I304">
            <v>39.125</v>
          </cell>
          <cell r="J304">
            <v>36.064999999999998</v>
          </cell>
          <cell r="K304">
            <v>13.799999999999999</v>
          </cell>
          <cell r="L304" t="str">
            <v>Chou-Fleur</v>
          </cell>
          <cell r="M304">
            <v>400</v>
          </cell>
          <cell r="N304">
            <v>104</v>
          </cell>
          <cell r="O304">
            <v>9.6</v>
          </cell>
          <cell r="P304">
            <v>1.2</v>
          </cell>
          <cell r="Q304">
            <v>9.1999999999999993</v>
          </cell>
          <cell r="R304">
            <v>26</v>
          </cell>
          <cell r="S304">
            <v>2.4</v>
          </cell>
          <cell r="T304">
            <v>0.3</v>
          </cell>
          <cell r="U304">
            <v>2.2999999999999998</v>
          </cell>
          <cell r="V304" t="str">
            <v>Gruyère</v>
          </cell>
          <cell r="W304">
            <v>25</v>
          </cell>
          <cell r="X304">
            <v>99.75</v>
          </cell>
          <cell r="Y304">
            <v>6.75</v>
          </cell>
          <cell r="Z304">
            <v>8</v>
          </cell>
          <cell r="AA304">
            <v>0</v>
          </cell>
          <cell r="AB304">
            <v>399</v>
          </cell>
          <cell r="AC304">
            <v>27</v>
          </cell>
          <cell r="AD304">
            <v>32</v>
          </cell>
          <cell r="AE304">
            <v>0</v>
          </cell>
          <cell r="AF304" t="str">
            <v>Huile D'Olive</v>
          </cell>
          <cell r="AG304">
            <v>10</v>
          </cell>
          <cell r="AH304">
            <v>80.900000000000006</v>
          </cell>
          <cell r="AI304">
            <v>0</v>
          </cell>
          <cell r="AJ304">
            <v>8.99</v>
          </cell>
          <cell r="AK304">
            <v>0</v>
          </cell>
          <cell r="AL304">
            <v>809</v>
          </cell>
          <cell r="AM304">
            <v>0</v>
          </cell>
          <cell r="AN304">
            <v>89.9</v>
          </cell>
          <cell r="AO304">
            <v>0</v>
          </cell>
          <cell r="AP304" t="str">
            <v>Ail</v>
          </cell>
          <cell r="AR304">
            <v>0</v>
          </cell>
          <cell r="AS304">
            <v>0</v>
          </cell>
          <cell r="AT304">
            <v>0</v>
          </cell>
          <cell r="AU304">
            <v>0</v>
          </cell>
          <cell r="AV304">
            <v>136</v>
          </cell>
          <cell r="AW304">
            <v>7</v>
          </cell>
          <cell r="AX304">
            <v>0.5</v>
          </cell>
          <cell r="AY304">
            <v>24.5</v>
          </cell>
          <cell r="AZ304" t="str">
            <v xml:space="preserve">Sel </v>
          </cell>
          <cell r="BB304">
            <v>0</v>
          </cell>
          <cell r="BC304">
            <v>0</v>
          </cell>
          <cell r="BD304">
            <v>0</v>
          </cell>
          <cell r="BE304">
            <v>0</v>
          </cell>
          <cell r="BF304">
            <v>0</v>
          </cell>
          <cell r="BG304">
            <v>0</v>
          </cell>
          <cell r="BH304">
            <v>0</v>
          </cell>
          <cell r="BI304">
            <v>0</v>
          </cell>
          <cell r="BJ304" t="str">
            <v xml:space="preserve">Poivre </v>
          </cell>
          <cell r="BL304">
            <v>0</v>
          </cell>
          <cell r="BM304">
            <v>0</v>
          </cell>
          <cell r="BN304">
            <v>0</v>
          </cell>
          <cell r="BO304">
            <v>0</v>
          </cell>
          <cell r="BP304">
            <v>0</v>
          </cell>
          <cell r="BQ304">
            <v>0</v>
          </cell>
          <cell r="BR304">
            <v>0</v>
          </cell>
          <cell r="BS304">
            <v>0</v>
          </cell>
          <cell r="BT304" t="str">
            <v>Tomates Cerises</v>
          </cell>
          <cell r="BU304">
            <v>125</v>
          </cell>
          <cell r="BV304">
            <v>26.25</v>
          </cell>
          <cell r="BW304">
            <v>1</v>
          </cell>
          <cell r="BX304">
            <v>0.375</v>
          </cell>
          <cell r="BY304">
            <v>4</v>
          </cell>
          <cell r="BZ304">
            <v>21</v>
          </cell>
          <cell r="CA304">
            <v>0.8</v>
          </cell>
          <cell r="CB304">
            <v>0.3</v>
          </cell>
          <cell r="CC304">
            <v>3.2</v>
          </cell>
          <cell r="CD304" t="str">
            <v>Mozzarella</v>
          </cell>
          <cell r="CE304">
            <v>75</v>
          </cell>
          <cell r="CF304">
            <v>189.75</v>
          </cell>
          <cell r="CG304">
            <v>14.025</v>
          </cell>
          <cell r="CH304">
            <v>14.625</v>
          </cell>
          <cell r="CI304">
            <v>0.52500000000000002</v>
          </cell>
          <cell r="CJ304">
            <v>253</v>
          </cell>
          <cell r="CK304">
            <v>18.7</v>
          </cell>
          <cell r="CL304">
            <v>19.5</v>
          </cell>
          <cell r="CM304">
            <v>0.7</v>
          </cell>
          <cell r="CN304" t="str">
            <v>Jambon Cru</v>
          </cell>
          <cell r="CO304">
            <v>25</v>
          </cell>
          <cell r="CP304">
            <v>57.25</v>
          </cell>
          <cell r="CQ304">
            <v>7.75</v>
          </cell>
          <cell r="CR304">
            <v>2.875</v>
          </cell>
          <cell r="CS304">
            <v>7.4999999999999997E-2</v>
          </cell>
          <cell r="CT304">
            <v>229</v>
          </cell>
          <cell r="CU304">
            <v>31</v>
          </cell>
          <cell r="CV304">
            <v>11.5</v>
          </cell>
          <cell r="CW304">
            <v>0.3</v>
          </cell>
          <cell r="CX304" t="str">
            <v>Basilic</v>
          </cell>
          <cell r="CZ304">
            <v>0</v>
          </cell>
          <cell r="DA304">
            <v>0</v>
          </cell>
          <cell r="DB304">
            <v>0</v>
          </cell>
          <cell r="DC304">
            <v>0</v>
          </cell>
          <cell r="DD304">
            <v>0</v>
          </cell>
          <cell r="DE304">
            <v>0</v>
          </cell>
          <cell r="DF304">
            <v>0</v>
          </cell>
          <cell r="DG304">
            <v>0</v>
          </cell>
          <cell r="DH304" t="str">
            <v/>
          </cell>
          <cell r="DJ304">
            <v>0</v>
          </cell>
          <cell r="DK304">
            <v>0</v>
          </cell>
          <cell r="DL304">
            <v>0</v>
          </cell>
          <cell r="DM304">
            <v>0</v>
          </cell>
          <cell r="DN304">
            <v>0</v>
          </cell>
          <cell r="DO304">
            <v>0</v>
          </cell>
          <cell r="DP304">
            <v>0</v>
          </cell>
          <cell r="DQ304">
            <v>0</v>
          </cell>
          <cell r="DR304" t="str">
            <v/>
          </cell>
          <cell r="DT304">
            <v>0</v>
          </cell>
          <cell r="DU304">
            <v>0</v>
          </cell>
          <cell r="DV304">
            <v>0</v>
          </cell>
          <cell r="DW304">
            <v>0</v>
          </cell>
          <cell r="DX304">
            <v>0</v>
          </cell>
          <cell r="DY304">
            <v>0</v>
          </cell>
          <cell r="DZ304">
            <v>0</v>
          </cell>
          <cell r="EA304">
            <v>0</v>
          </cell>
          <cell r="EB304" t="str">
            <v/>
          </cell>
          <cell r="ED304">
            <v>0</v>
          </cell>
          <cell r="EE304">
            <v>0</v>
          </cell>
          <cell r="EF304">
            <v>0</v>
          </cell>
          <cell r="EG304">
            <v>0</v>
          </cell>
          <cell r="EH304">
            <v>0</v>
          </cell>
          <cell r="EI304">
            <v>0</v>
          </cell>
          <cell r="EJ304">
            <v>0</v>
          </cell>
          <cell r="EK304">
            <v>0</v>
          </cell>
          <cell r="EL304" t="str">
            <v/>
          </cell>
          <cell r="EN304">
            <v>0</v>
          </cell>
          <cell r="EO304">
            <v>0</v>
          </cell>
          <cell r="EP304">
            <v>0</v>
          </cell>
          <cell r="EQ304">
            <v>0</v>
          </cell>
          <cell r="ER304">
            <v>0</v>
          </cell>
          <cell r="ES304">
            <v>0</v>
          </cell>
          <cell r="ET304">
            <v>0</v>
          </cell>
          <cell r="EU304">
            <v>0</v>
          </cell>
          <cell r="EV304" t="str">
            <v/>
          </cell>
          <cell r="EX304">
            <v>0</v>
          </cell>
          <cell r="EY304">
            <v>0</v>
          </cell>
          <cell r="EZ304">
            <v>0</v>
          </cell>
          <cell r="FA304">
            <v>0</v>
          </cell>
          <cell r="FB304">
            <v>0</v>
          </cell>
          <cell r="FC304">
            <v>0</v>
          </cell>
          <cell r="FD304">
            <v>0</v>
          </cell>
          <cell r="FE304">
            <v>0</v>
          </cell>
          <cell r="FF304" t="str">
            <v/>
          </cell>
          <cell r="FH304">
            <v>0</v>
          </cell>
          <cell r="FI304">
            <v>0</v>
          </cell>
          <cell r="FJ304">
            <v>0</v>
          </cell>
          <cell r="FK304">
            <v>0</v>
          </cell>
          <cell r="FL304">
            <v>0</v>
          </cell>
          <cell r="FM304">
            <v>0</v>
          </cell>
          <cell r="FN304">
            <v>0</v>
          </cell>
          <cell r="FO304">
            <v>0</v>
          </cell>
          <cell r="FR304">
            <v>0</v>
          </cell>
          <cell r="FS304">
            <v>0</v>
          </cell>
          <cell r="FT304">
            <v>0</v>
          </cell>
          <cell r="FU304">
            <v>0</v>
          </cell>
          <cell r="FV304">
            <v>0</v>
          </cell>
          <cell r="FW304">
            <v>0</v>
          </cell>
          <cell r="FX304">
            <v>0</v>
          </cell>
          <cell r="FY304">
            <v>0</v>
          </cell>
          <cell r="GB304">
            <v>0</v>
          </cell>
          <cell r="GC304">
            <v>0</v>
          </cell>
          <cell r="GD304">
            <v>0</v>
          </cell>
          <cell r="GE304">
            <v>0</v>
          </cell>
          <cell r="GF304">
            <v>0</v>
          </cell>
          <cell r="GG304">
            <v>0</v>
          </cell>
          <cell r="GH304">
            <v>0</v>
          </cell>
          <cell r="GI304">
            <v>0</v>
          </cell>
          <cell r="GL304">
            <v>0</v>
          </cell>
          <cell r="GM304">
            <v>0</v>
          </cell>
          <cell r="GN304">
            <v>0</v>
          </cell>
          <cell r="GO304">
            <v>0</v>
          </cell>
          <cell r="GP304">
            <v>0</v>
          </cell>
          <cell r="GQ304">
            <v>0</v>
          </cell>
          <cell r="GR304">
            <v>0</v>
          </cell>
          <cell r="GS304">
            <v>0</v>
          </cell>
          <cell r="GU304" t="str">
            <v>Pizza Chou-Fleur Version 2</v>
          </cell>
        </row>
        <row r="305">
          <cell r="E305" t="str">
            <v>Pizza Choux ﬂeur</v>
          </cell>
          <cell r="F305" t="str">
            <v>Préchauffez le four à 180 degrés.
Prendre des choux-ﬂeurs mixés et essorés (dans un torchon pour enlever l'excès d'eau)
Dans un saladier mélangez tous les ingrédients
Mettre sur du papier sulfurisé et enfourner 20 minutes.
Sortir la pâte à pizza et ajoutez les ingrédients que vous voulez + la sauce tomate maison*.
Remettre au four 15 minutes.</v>
          </cell>
          <cell r="G305" t="str">
            <v xml:space="preserve">* Voir recette séparée 
</v>
          </cell>
          <cell r="H305">
            <v>322.08999999999997</v>
          </cell>
          <cell r="I305">
            <v>30.65</v>
          </cell>
          <cell r="J305">
            <v>13.289</v>
          </cell>
          <cell r="K305">
            <v>13.83</v>
          </cell>
          <cell r="L305" t="str">
            <v xml:space="preserve">Chou-fleur </v>
          </cell>
          <cell r="M305">
            <v>500</v>
          </cell>
          <cell r="N305">
            <v>130</v>
          </cell>
          <cell r="O305">
            <v>12</v>
          </cell>
          <cell r="P305">
            <v>1.5</v>
          </cell>
          <cell r="Q305">
            <v>11.5</v>
          </cell>
          <cell r="R305">
            <v>26</v>
          </cell>
          <cell r="S305">
            <v>2.4</v>
          </cell>
          <cell r="T305">
            <v>0.3</v>
          </cell>
          <cell r="U305">
            <v>2.2999999999999998</v>
          </cell>
          <cell r="V305" t="str">
            <v>origan</v>
          </cell>
          <cell r="X305">
            <v>0</v>
          </cell>
          <cell r="Y305">
            <v>0</v>
          </cell>
          <cell r="Z305">
            <v>0</v>
          </cell>
          <cell r="AA305">
            <v>0</v>
          </cell>
          <cell r="AB305">
            <v>0</v>
          </cell>
          <cell r="AC305">
            <v>0</v>
          </cell>
          <cell r="AD305">
            <v>0</v>
          </cell>
          <cell r="AE305">
            <v>0</v>
          </cell>
          <cell r="AF305" t="str">
            <v>oeuf</v>
          </cell>
          <cell r="AG305">
            <v>50</v>
          </cell>
          <cell r="AH305">
            <v>0</v>
          </cell>
          <cell r="AI305">
            <v>0</v>
          </cell>
          <cell r="AJ305">
            <v>0</v>
          </cell>
          <cell r="AK305">
            <v>0</v>
          </cell>
          <cell r="AL305">
            <v>0</v>
          </cell>
          <cell r="AM305">
            <v>0</v>
          </cell>
          <cell r="AN305">
            <v>0</v>
          </cell>
          <cell r="AO305">
            <v>0</v>
          </cell>
          <cell r="AP305" t="str">
            <v>Sauce tomate maison _ MNFC</v>
          </cell>
          <cell r="AQ305">
            <v>20</v>
          </cell>
          <cell r="AR305">
            <v>20.39</v>
          </cell>
          <cell r="AS305">
            <v>0.45</v>
          </cell>
          <cell r="AT305">
            <v>1.0390000000000001</v>
          </cell>
          <cell r="AU305">
            <v>1.98</v>
          </cell>
          <cell r="AV305">
            <v>101.95</v>
          </cell>
          <cell r="AW305">
            <v>2.25</v>
          </cell>
          <cell r="AX305">
            <v>5.1950000000000003</v>
          </cell>
          <cell r="AY305">
            <v>9.9</v>
          </cell>
          <cell r="AZ305" t="str">
            <v>jambon</v>
          </cell>
          <cell r="BA305">
            <v>50</v>
          </cell>
          <cell r="BB305">
            <v>52</v>
          </cell>
          <cell r="BC305">
            <v>10.1</v>
          </cell>
          <cell r="BD305">
            <v>1.1499999999999999</v>
          </cell>
          <cell r="BE305">
            <v>0.35</v>
          </cell>
          <cell r="BF305">
            <v>104</v>
          </cell>
          <cell r="BG305">
            <v>20.2</v>
          </cell>
          <cell r="BH305">
            <v>2.2999999999999998</v>
          </cell>
          <cell r="BI305">
            <v>0.7</v>
          </cell>
          <cell r="BJ305" t="str">
            <v>gruyère</v>
          </cell>
          <cell r="BK305">
            <v>30</v>
          </cell>
          <cell r="BL305">
            <v>119.7</v>
          </cell>
          <cell r="BM305">
            <v>8.1</v>
          </cell>
          <cell r="BN305">
            <v>9.6</v>
          </cell>
          <cell r="BO305">
            <v>0</v>
          </cell>
          <cell r="BP305">
            <v>399</v>
          </cell>
          <cell r="BQ305">
            <v>27</v>
          </cell>
          <cell r="BR305">
            <v>32</v>
          </cell>
          <cell r="BS305">
            <v>0</v>
          </cell>
          <cell r="BV305">
            <v>0</v>
          </cell>
          <cell r="BW305">
            <v>0</v>
          </cell>
          <cell r="BX305">
            <v>0</v>
          </cell>
          <cell r="BY305">
            <v>0</v>
          </cell>
          <cell r="BZ305">
            <v>0</v>
          </cell>
          <cell r="CA305">
            <v>0</v>
          </cell>
          <cell r="CB305">
            <v>0</v>
          </cell>
          <cell r="CC305">
            <v>0</v>
          </cell>
          <cell r="CF305">
            <v>0</v>
          </cell>
          <cell r="CG305">
            <v>0</v>
          </cell>
          <cell r="CH305">
            <v>0</v>
          </cell>
          <cell r="CI305">
            <v>0</v>
          </cell>
          <cell r="CJ305">
            <v>0</v>
          </cell>
          <cell r="CK305">
            <v>0</v>
          </cell>
          <cell r="CL305">
            <v>0</v>
          </cell>
          <cell r="CM305">
            <v>0</v>
          </cell>
          <cell r="CP305">
            <v>0</v>
          </cell>
          <cell r="CQ305">
            <v>0</v>
          </cell>
          <cell r="CR305">
            <v>0</v>
          </cell>
          <cell r="CS305">
            <v>0</v>
          </cell>
          <cell r="CT305">
            <v>0</v>
          </cell>
          <cell r="CU305">
            <v>0</v>
          </cell>
          <cell r="CV305">
            <v>0</v>
          </cell>
          <cell r="CW305">
            <v>0</v>
          </cell>
          <cell r="CZ305">
            <v>0</v>
          </cell>
          <cell r="DA305">
            <v>0</v>
          </cell>
          <cell r="DB305">
            <v>0</v>
          </cell>
          <cell r="DC305">
            <v>0</v>
          </cell>
          <cell r="DD305">
            <v>0</v>
          </cell>
          <cell r="DE305">
            <v>0</v>
          </cell>
          <cell r="DF305">
            <v>0</v>
          </cell>
          <cell r="DG305">
            <v>0</v>
          </cell>
          <cell r="DJ305">
            <v>0</v>
          </cell>
          <cell r="DK305">
            <v>0</v>
          </cell>
          <cell r="DL305">
            <v>0</v>
          </cell>
          <cell r="DM305">
            <v>0</v>
          </cell>
          <cell r="DN305">
            <v>0</v>
          </cell>
          <cell r="DO305">
            <v>0</v>
          </cell>
          <cell r="DP305">
            <v>0</v>
          </cell>
          <cell r="DQ305">
            <v>0</v>
          </cell>
          <cell r="DT305">
            <v>0</v>
          </cell>
          <cell r="DU305">
            <v>0</v>
          </cell>
          <cell r="DV305">
            <v>0</v>
          </cell>
          <cell r="DW305">
            <v>0</v>
          </cell>
          <cell r="DX305">
            <v>0</v>
          </cell>
          <cell r="DY305">
            <v>0</v>
          </cell>
          <cell r="DZ305">
            <v>0</v>
          </cell>
          <cell r="EA305">
            <v>0</v>
          </cell>
          <cell r="ED305">
            <v>0</v>
          </cell>
          <cell r="EE305">
            <v>0</v>
          </cell>
          <cell r="EF305">
            <v>0</v>
          </cell>
          <cell r="EG305">
            <v>0</v>
          </cell>
          <cell r="EH305">
            <v>0</v>
          </cell>
          <cell r="EI305">
            <v>0</v>
          </cell>
          <cell r="EJ305">
            <v>0</v>
          </cell>
          <cell r="EK305">
            <v>0</v>
          </cell>
          <cell r="EN305">
            <v>0</v>
          </cell>
          <cell r="EO305">
            <v>0</v>
          </cell>
          <cell r="EP305">
            <v>0</v>
          </cell>
          <cell r="EQ305">
            <v>0</v>
          </cell>
          <cell r="ER305">
            <v>0</v>
          </cell>
          <cell r="ES305">
            <v>0</v>
          </cell>
          <cell r="ET305">
            <v>0</v>
          </cell>
          <cell r="EU305">
            <v>0</v>
          </cell>
          <cell r="EX305">
            <v>0</v>
          </cell>
          <cell r="EY305">
            <v>0</v>
          </cell>
          <cell r="EZ305">
            <v>0</v>
          </cell>
          <cell r="FA305">
            <v>0</v>
          </cell>
          <cell r="FB305">
            <v>0</v>
          </cell>
          <cell r="FC305">
            <v>0</v>
          </cell>
          <cell r="FD305">
            <v>0</v>
          </cell>
          <cell r="FE305">
            <v>0</v>
          </cell>
          <cell r="FH305">
            <v>0</v>
          </cell>
          <cell r="FI305">
            <v>0</v>
          </cell>
          <cell r="FJ305">
            <v>0</v>
          </cell>
          <cell r="FK305">
            <v>0</v>
          </cell>
          <cell r="FL305">
            <v>0</v>
          </cell>
          <cell r="FM305">
            <v>0</v>
          </cell>
          <cell r="FN305">
            <v>0</v>
          </cell>
          <cell r="FO305">
            <v>0</v>
          </cell>
          <cell r="FR305">
            <v>0</v>
          </cell>
          <cell r="FS305">
            <v>0</v>
          </cell>
          <cell r="FT305">
            <v>0</v>
          </cell>
          <cell r="FU305">
            <v>0</v>
          </cell>
          <cell r="FV305">
            <v>0</v>
          </cell>
          <cell r="FW305">
            <v>0</v>
          </cell>
          <cell r="FX305">
            <v>0</v>
          </cell>
          <cell r="FY305">
            <v>0</v>
          </cell>
          <cell r="GB305">
            <v>0</v>
          </cell>
          <cell r="GC305">
            <v>0</v>
          </cell>
          <cell r="GD305">
            <v>0</v>
          </cell>
          <cell r="GE305">
            <v>0</v>
          </cell>
          <cell r="GF305">
            <v>0</v>
          </cell>
          <cell r="GG305">
            <v>0</v>
          </cell>
          <cell r="GH305">
            <v>0</v>
          </cell>
          <cell r="GI305">
            <v>0</v>
          </cell>
          <cell r="GL305">
            <v>0</v>
          </cell>
          <cell r="GM305">
            <v>0</v>
          </cell>
          <cell r="GN305">
            <v>0</v>
          </cell>
          <cell r="GO305">
            <v>0</v>
          </cell>
          <cell r="GP305">
            <v>0</v>
          </cell>
          <cell r="GQ305">
            <v>0</v>
          </cell>
          <cell r="GR305">
            <v>0</v>
          </cell>
          <cell r="GS305">
            <v>0</v>
          </cell>
          <cell r="GU305" t="str">
            <v>Pizza Choux ﬂeur</v>
          </cell>
        </row>
        <row r="306">
          <cell r="E306" t="str">
            <v>Pizza Mexicaine</v>
          </cell>
          <cell r="F306" t="str">
            <v>Mettre tous les ingrédients sur la tortillas.
Mettre au four 15 min à 180 degré</v>
          </cell>
          <cell r="H306">
            <v>317.39999999999998</v>
          </cell>
          <cell r="I306">
            <v>42.04</v>
          </cell>
          <cell r="J306">
            <v>11.059999999999999</v>
          </cell>
          <cell r="K306">
            <v>16.55</v>
          </cell>
          <cell r="L306" t="str">
            <v>Tortillas Old El Paso</v>
          </cell>
          <cell r="M306">
            <v>50</v>
          </cell>
          <cell r="N306">
            <v>64</v>
          </cell>
          <cell r="O306">
            <v>10.8</v>
          </cell>
          <cell r="P306">
            <v>0</v>
          </cell>
          <cell r="Q306">
            <v>10.8</v>
          </cell>
          <cell r="R306">
            <v>128</v>
          </cell>
          <cell r="S306">
            <v>21.6</v>
          </cell>
          <cell r="T306">
            <v>0</v>
          </cell>
          <cell r="U306">
            <v>21.6</v>
          </cell>
          <cell r="V306" t="str">
            <v>Oignon</v>
          </cell>
          <cell r="W306">
            <v>30</v>
          </cell>
          <cell r="X306">
            <v>11.7</v>
          </cell>
          <cell r="Y306">
            <v>0.39</v>
          </cell>
          <cell r="Z306">
            <v>0.06</v>
          </cell>
          <cell r="AA306">
            <v>2.1</v>
          </cell>
          <cell r="AB306">
            <v>39</v>
          </cell>
          <cell r="AC306">
            <v>1.3</v>
          </cell>
          <cell r="AD306">
            <v>0.2</v>
          </cell>
          <cell r="AE306">
            <v>7</v>
          </cell>
          <cell r="AF306" t="str">
            <v>Tomate</v>
          </cell>
          <cell r="AG306">
            <v>50</v>
          </cell>
          <cell r="AH306">
            <v>10.5</v>
          </cell>
          <cell r="AI306">
            <v>0.4</v>
          </cell>
          <cell r="AJ306">
            <v>0.15</v>
          </cell>
          <cell r="AK306">
            <v>1.6</v>
          </cell>
          <cell r="AL306">
            <v>21</v>
          </cell>
          <cell r="AM306">
            <v>0.8</v>
          </cell>
          <cell r="AN306">
            <v>0.3</v>
          </cell>
          <cell r="AO306">
            <v>3.2</v>
          </cell>
          <cell r="AP306" t="str">
            <v>Champignon</v>
          </cell>
          <cell r="AQ306">
            <v>50</v>
          </cell>
          <cell r="AR306">
            <v>11</v>
          </cell>
          <cell r="AS306">
            <v>1.45</v>
          </cell>
          <cell r="AT306">
            <v>0.15</v>
          </cell>
          <cell r="AU306">
            <v>0.55000000000000004</v>
          </cell>
          <cell r="AV306">
            <v>22</v>
          </cell>
          <cell r="AW306">
            <v>2.9</v>
          </cell>
          <cell r="AX306">
            <v>0.3</v>
          </cell>
          <cell r="AY306">
            <v>1.1000000000000001</v>
          </cell>
          <cell r="AZ306" t="str">
            <v>Courgette</v>
          </cell>
          <cell r="BA306">
            <v>50</v>
          </cell>
          <cell r="BB306">
            <v>9.5</v>
          </cell>
          <cell r="BC306">
            <v>0.9</v>
          </cell>
          <cell r="BD306">
            <v>0.1</v>
          </cell>
          <cell r="BE306">
            <v>1</v>
          </cell>
          <cell r="BF306">
            <v>19</v>
          </cell>
          <cell r="BG306">
            <v>1.8</v>
          </cell>
          <cell r="BH306">
            <v>0.2</v>
          </cell>
          <cell r="BI306">
            <v>2</v>
          </cell>
          <cell r="BJ306" t="str">
            <v>Poitrine De Dinde</v>
          </cell>
          <cell r="BK306">
            <v>100</v>
          </cell>
          <cell r="BL306">
            <v>91</v>
          </cell>
          <cell r="BM306">
            <v>20</v>
          </cell>
          <cell r="BN306">
            <v>1</v>
          </cell>
          <cell r="BO306">
            <v>0.5</v>
          </cell>
          <cell r="BP306">
            <v>91</v>
          </cell>
          <cell r="BQ306">
            <v>20</v>
          </cell>
          <cell r="BR306">
            <v>1</v>
          </cell>
          <cell r="BS306">
            <v>0.5</v>
          </cell>
          <cell r="BT306" t="str">
            <v>Gruyère</v>
          </cell>
          <cell r="BU306">
            <v>30</v>
          </cell>
          <cell r="BV306">
            <v>119.7</v>
          </cell>
          <cell r="BW306">
            <v>8.1</v>
          </cell>
          <cell r="BX306">
            <v>9.6</v>
          </cell>
          <cell r="BY306">
            <v>0</v>
          </cell>
          <cell r="BZ306">
            <v>399</v>
          </cell>
          <cell r="CA306">
            <v>27</v>
          </cell>
          <cell r="CB306">
            <v>32</v>
          </cell>
          <cell r="CC306">
            <v>0</v>
          </cell>
          <cell r="CD306" t="str">
            <v/>
          </cell>
          <cell r="CF306">
            <v>0</v>
          </cell>
          <cell r="CG306">
            <v>0</v>
          </cell>
          <cell r="CH306">
            <v>0</v>
          </cell>
          <cell r="CI306">
            <v>0</v>
          </cell>
          <cell r="CJ306">
            <v>0</v>
          </cell>
          <cell r="CK306">
            <v>0</v>
          </cell>
          <cell r="CL306">
            <v>0</v>
          </cell>
          <cell r="CM306">
            <v>0</v>
          </cell>
          <cell r="CN306" t="str">
            <v/>
          </cell>
          <cell r="CP306">
            <v>0</v>
          </cell>
          <cell r="CQ306">
            <v>0</v>
          </cell>
          <cell r="CR306">
            <v>0</v>
          </cell>
          <cell r="CS306">
            <v>0</v>
          </cell>
          <cell r="CT306">
            <v>0</v>
          </cell>
          <cell r="CU306">
            <v>0</v>
          </cell>
          <cell r="CV306">
            <v>0</v>
          </cell>
          <cell r="CW306">
            <v>0</v>
          </cell>
          <cell r="CX306" t="str">
            <v/>
          </cell>
          <cell r="CZ306">
            <v>0</v>
          </cell>
          <cell r="DA306">
            <v>0</v>
          </cell>
          <cell r="DB306">
            <v>0</v>
          </cell>
          <cell r="DC306">
            <v>0</v>
          </cell>
          <cell r="DD306">
            <v>0</v>
          </cell>
          <cell r="DE306">
            <v>0</v>
          </cell>
          <cell r="DF306">
            <v>0</v>
          </cell>
          <cell r="DG306">
            <v>0</v>
          </cell>
          <cell r="DH306" t="str">
            <v/>
          </cell>
          <cell r="DJ306">
            <v>0</v>
          </cell>
          <cell r="DK306">
            <v>0</v>
          </cell>
          <cell r="DL306">
            <v>0</v>
          </cell>
          <cell r="DM306">
            <v>0</v>
          </cell>
          <cell r="DN306">
            <v>0</v>
          </cell>
          <cell r="DO306">
            <v>0</v>
          </cell>
          <cell r="DP306">
            <v>0</v>
          </cell>
          <cell r="DQ306">
            <v>0</v>
          </cell>
          <cell r="DR306" t="str">
            <v/>
          </cell>
          <cell r="DT306">
            <v>0</v>
          </cell>
          <cell r="DU306">
            <v>0</v>
          </cell>
          <cell r="DV306">
            <v>0</v>
          </cell>
          <cell r="DW306">
            <v>0</v>
          </cell>
          <cell r="DX306">
            <v>0</v>
          </cell>
          <cell r="DY306">
            <v>0</v>
          </cell>
          <cell r="DZ306">
            <v>0</v>
          </cell>
          <cell r="EA306">
            <v>0</v>
          </cell>
          <cell r="EB306" t="str">
            <v/>
          </cell>
          <cell r="ED306">
            <v>0</v>
          </cell>
          <cell r="EE306">
            <v>0</v>
          </cell>
          <cell r="EF306">
            <v>0</v>
          </cell>
          <cell r="EG306">
            <v>0</v>
          </cell>
          <cell r="EH306">
            <v>0</v>
          </cell>
          <cell r="EI306">
            <v>0</v>
          </cell>
          <cell r="EJ306">
            <v>0</v>
          </cell>
          <cell r="EK306">
            <v>0</v>
          </cell>
          <cell r="EL306" t="str">
            <v/>
          </cell>
          <cell r="EN306">
            <v>0</v>
          </cell>
          <cell r="EO306">
            <v>0</v>
          </cell>
          <cell r="EP306">
            <v>0</v>
          </cell>
          <cell r="EQ306">
            <v>0</v>
          </cell>
          <cell r="ER306">
            <v>0</v>
          </cell>
          <cell r="ES306">
            <v>0</v>
          </cell>
          <cell r="ET306">
            <v>0</v>
          </cell>
          <cell r="EU306">
            <v>0</v>
          </cell>
          <cell r="EV306" t="str">
            <v/>
          </cell>
          <cell r="EX306">
            <v>0</v>
          </cell>
          <cell r="EY306">
            <v>0</v>
          </cell>
          <cell r="EZ306">
            <v>0</v>
          </cell>
          <cell r="FA306">
            <v>0</v>
          </cell>
          <cell r="FB306">
            <v>0</v>
          </cell>
          <cell r="FC306">
            <v>0</v>
          </cell>
          <cell r="FD306">
            <v>0</v>
          </cell>
          <cell r="FE306">
            <v>0</v>
          </cell>
          <cell r="FF306" t="str">
            <v/>
          </cell>
          <cell r="FH306">
            <v>0</v>
          </cell>
          <cell r="FI306">
            <v>0</v>
          </cell>
          <cell r="FJ306">
            <v>0</v>
          </cell>
          <cell r="FK306">
            <v>0</v>
          </cell>
          <cell r="FL306">
            <v>0</v>
          </cell>
          <cell r="FM306">
            <v>0</v>
          </cell>
          <cell r="FN306">
            <v>0</v>
          </cell>
          <cell r="FO306">
            <v>0</v>
          </cell>
          <cell r="FR306">
            <v>0</v>
          </cell>
          <cell r="FS306">
            <v>0</v>
          </cell>
          <cell r="FT306">
            <v>0</v>
          </cell>
          <cell r="FU306">
            <v>0</v>
          </cell>
          <cell r="FV306">
            <v>0</v>
          </cell>
          <cell r="FW306">
            <v>0</v>
          </cell>
          <cell r="FX306">
            <v>0</v>
          </cell>
          <cell r="FY306">
            <v>0</v>
          </cell>
          <cell r="GB306">
            <v>0</v>
          </cell>
          <cell r="GC306">
            <v>0</v>
          </cell>
          <cell r="GD306">
            <v>0</v>
          </cell>
          <cell r="GE306">
            <v>0</v>
          </cell>
          <cell r="GF306">
            <v>0</v>
          </cell>
          <cell r="GG306">
            <v>0</v>
          </cell>
          <cell r="GH306">
            <v>0</v>
          </cell>
          <cell r="GI306">
            <v>0</v>
          </cell>
          <cell r="GL306">
            <v>0</v>
          </cell>
          <cell r="GM306">
            <v>0</v>
          </cell>
          <cell r="GN306">
            <v>0</v>
          </cell>
          <cell r="GO306">
            <v>0</v>
          </cell>
          <cell r="GP306">
            <v>0</v>
          </cell>
          <cell r="GQ306">
            <v>0</v>
          </cell>
          <cell r="GR306">
            <v>0</v>
          </cell>
          <cell r="GS306">
            <v>0</v>
          </cell>
          <cell r="GU306" t="str">
            <v>Pizza Mexicaine</v>
          </cell>
        </row>
        <row r="307">
          <cell r="E307" t="str">
            <v>Pizza Polenta</v>
          </cell>
          <cell r="F307" t="str">
            <v xml:space="preserve">Faire chauffer l'huile dans une casserole. Faire revenir l'oignon et l'ail. Verser le bouillon, porter à ébullition.
Verser la semoule de maïs en pluie, baisser le feu, laisser épaissir env. 4 min en remuant sur feu doux.
Étaler la polenta en rond ( env. 20 cm) sur une plaque chemisée de papier cuisson, répartir le sbrinz dessus. 
Cuisson: env. 15 min au milieu du four préchauffé à 220° C. 
Cuire les poivrons al dente 
Bien faire chauffer l'huile dans une poêle antiadhésive.
Faire sauter les champignons env. 4 min en remuant, ajouter les poivrons, faire sauter encore env. 1 min en remuant, saler, poivrer. 
Répartir poivrons, dés de jambon et champignons et graines de grenade sur la pizza polenta. </v>
          </cell>
          <cell r="H307">
            <v>503.04</v>
          </cell>
          <cell r="I307">
            <v>26.792999999999999</v>
          </cell>
          <cell r="J307">
            <v>27.522000000000002</v>
          </cell>
          <cell r="K307">
            <v>32.61</v>
          </cell>
          <cell r="L307" t="str">
            <v>Huile D'Olive</v>
          </cell>
          <cell r="M307">
            <v>10</v>
          </cell>
          <cell r="N307">
            <v>80.900000000000006</v>
          </cell>
          <cell r="O307">
            <v>0</v>
          </cell>
          <cell r="P307">
            <v>8.99</v>
          </cell>
          <cell r="Q307">
            <v>0</v>
          </cell>
          <cell r="R307">
            <v>809</v>
          </cell>
          <cell r="S307">
            <v>0</v>
          </cell>
          <cell r="T307">
            <v>89.9</v>
          </cell>
          <cell r="U307">
            <v>0</v>
          </cell>
          <cell r="V307" t="str">
            <v>Oignon</v>
          </cell>
          <cell r="W307">
            <v>1</v>
          </cell>
          <cell r="X307">
            <v>0.39</v>
          </cell>
          <cell r="Y307">
            <v>1.3000000000000001E-2</v>
          </cell>
          <cell r="Z307">
            <v>2E-3</v>
          </cell>
          <cell r="AA307">
            <v>7.0000000000000007E-2</v>
          </cell>
          <cell r="AB307">
            <v>39</v>
          </cell>
          <cell r="AC307">
            <v>1.3</v>
          </cell>
          <cell r="AD307">
            <v>0.2</v>
          </cell>
          <cell r="AE307">
            <v>7</v>
          </cell>
          <cell r="AF307" t="str">
            <v>Ail</v>
          </cell>
          <cell r="AH307">
            <v>0</v>
          </cell>
          <cell r="AI307">
            <v>0</v>
          </cell>
          <cell r="AJ307">
            <v>0</v>
          </cell>
          <cell r="AK307">
            <v>0</v>
          </cell>
          <cell r="AL307">
            <v>136</v>
          </cell>
          <cell r="AM307">
            <v>7</v>
          </cell>
          <cell r="AN307">
            <v>0.5</v>
          </cell>
          <cell r="AO307">
            <v>24.5</v>
          </cell>
          <cell r="AP307" t="str">
            <v xml:space="preserve">Bouillon De Légumes </v>
          </cell>
          <cell r="AQ307">
            <v>12</v>
          </cell>
          <cell r="AR307">
            <v>0</v>
          </cell>
          <cell r="AS307">
            <v>0</v>
          </cell>
          <cell r="AT307">
            <v>0</v>
          </cell>
          <cell r="AU307">
            <v>0</v>
          </cell>
          <cell r="AV307">
            <v>0</v>
          </cell>
          <cell r="AW307">
            <v>0</v>
          </cell>
          <cell r="AX307">
            <v>0</v>
          </cell>
          <cell r="AY307">
            <v>0</v>
          </cell>
          <cell r="AZ307" t="str">
            <v>Polenta</v>
          </cell>
          <cell r="BA307">
            <v>50</v>
          </cell>
          <cell r="BB307">
            <v>57</v>
          </cell>
          <cell r="BC307">
            <v>2.1</v>
          </cell>
          <cell r="BD307">
            <v>2.35</v>
          </cell>
          <cell r="BE307">
            <v>6.6</v>
          </cell>
          <cell r="BF307">
            <v>114</v>
          </cell>
          <cell r="BG307">
            <v>4.2</v>
          </cell>
          <cell r="BH307">
            <v>4.7</v>
          </cell>
          <cell r="BI307">
            <v>13.2</v>
          </cell>
          <cell r="BJ307" t="str">
            <v>Sbrinz</v>
          </cell>
          <cell r="BK307">
            <v>15</v>
          </cell>
          <cell r="BL307">
            <v>62.55</v>
          </cell>
          <cell r="BM307">
            <v>4.29</v>
          </cell>
          <cell r="BN307">
            <v>4.9800000000000004</v>
          </cell>
          <cell r="BO307">
            <v>0</v>
          </cell>
          <cell r="BP307">
            <v>417</v>
          </cell>
          <cell r="BQ307">
            <v>28.6</v>
          </cell>
          <cell r="BR307">
            <v>33.200000000000003</v>
          </cell>
          <cell r="BS307">
            <v>0</v>
          </cell>
          <cell r="BT307" t="str">
            <v>Poivron</v>
          </cell>
          <cell r="BU307">
            <v>100</v>
          </cell>
          <cell r="BV307">
            <v>20</v>
          </cell>
          <cell r="BW307">
            <v>0.8</v>
          </cell>
          <cell r="BX307">
            <v>0.3</v>
          </cell>
          <cell r="BY307">
            <v>2.6</v>
          </cell>
          <cell r="BZ307">
            <v>20</v>
          </cell>
          <cell r="CA307">
            <v>0.8</v>
          </cell>
          <cell r="CB307">
            <v>0.3</v>
          </cell>
          <cell r="CC307">
            <v>2.6</v>
          </cell>
          <cell r="CD307" t="str">
            <v>Huile D'Olive</v>
          </cell>
          <cell r="CE307">
            <v>10</v>
          </cell>
          <cell r="CF307">
            <v>80.900000000000006</v>
          </cell>
          <cell r="CG307">
            <v>0</v>
          </cell>
          <cell r="CH307">
            <v>8.99</v>
          </cell>
          <cell r="CI307">
            <v>0</v>
          </cell>
          <cell r="CJ307">
            <v>809</v>
          </cell>
          <cell r="CK307">
            <v>0</v>
          </cell>
          <cell r="CL307">
            <v>89.9</v>
          </cell>
          <cell r="CM307">
            <v>0</v>
          </cell>
          <cell r="CN307" t="str">
            <v>Champignon</v>
          </cell>
          <cell r="CO307">
            <v>100</v>
          </cell>
          <cell r="CP307">
            <v>22</v>
          </cell>
          <cell r="CQ307">
            <v>2.9</v>
          </cell>
          <cell r="CR307">
            <v>0.3</v>
          </cell>
          <cell r="CS307">
            <v>1.1000000000000001</v>
          </cell>
          <cell r="CT307">
            <v>22</v>
          </cell>
          <cell r="CU307">
            <v>2.9</v>
          </cell>
          <cell r="CV307">
            <v>0.3</v>
          </cell>
          <cell r="CW307">
            <v>1.1000000000000001</v>
          </cell>
          <cell r="CX307" t="str">
            <v xml:space="preserve">Sel </v>
          </cell>
          <cell r="CZ307">
            <v>0</v>
          </cell>
          <cell r="DA307">
            <v>0</v>
          </cell>
          <cell r="DB307">
            <v>0</v>
          </cell>
          <cell r="DC307">
            <v>0</v>
          </cell>
          <cell r="DD307">
            <v>0</v>
          </cell>
          <cell r="DE307">
            <v>0</v>
          </cell>
          <cell r="DF307">
            <v>0</v>
          </cell>
          <cell r="DG307">
            <v>0</v>
          </cell>
          <cell r="DH307" t="str">
            <v>Poivre</v>
          </cell>
          <cell r="DJ307">
            <v>0</v>
          </cell>
          <cell r="DK307">
            <v>0</v>
          </cell>
          <cell r="DL307">
            <v>0</v>
          </cell>
          <cell r="DM307">
            <v>0</v>
          </cell>
          <cell r="DN307">
            <v>0</v>
          </cell>
          <cell r="DO307">
            <v>0</v>
          </cell>
          <cell r="DP307">
            <v>0</v>
          </cell>
          <cell r="DQ307">
            <v>0</v>
          </cell>
          <cell r="DR307" t="str">
            <v>Grenade</v>
          </cell>
          <cell r="DS307">
            <v>150</v>
          </cell>
          <cell r="DT307">
            <v>106.5</v>
          </cell>
          <cell r="DU307">
            <v>2.5499999999999998</v>
          </cell>
          <cell r="DV307">
            <v>0</v>
          </cell>
          <cell r="DW307">
            <v>21.75</v>
          </cell>
          <cell r="DX307">
            <v>71</v>
          </cell>
          <cell r="DY307">
            <v>1.7</v>
          </cell>
          <cell r="DZ307">
            <v>0</v>
          </cell>
          <cell r="EA307">
            <v>14.5</v>
          </cell>
          <cell r="EB307" t="str">
            <v>Jambon</v>
          </cell>
          <cell r="EC307">
            <v>70</v>
          </cell>
          <cell r="ED307">
            <v>72.8</v>
          </cell>
          <cell r="EE307">
            <v>14.14</v>
          </cell>
          <cell r="EF307">
            <v>1.61</v>
          </cell>
          <cell r="EG307">
            <v>0.49</v>
          </cell>
          <cell r="EH307">
            <v>104</v>
          </cell>
          <cell r="EI307">
            <v>20.2</v>
          </cell>
          <cell r="EJ307">
            <v>2.2999999999999998</v>
          </cell>
          <cell r="EK307">
            <v>0.7</v>
          </cell>
          <cell r="EL307" t="str">
            <v/>
          </cell>
          <cell r="EN307">
            <v>0</v>
          </cell>
          <cell r="EO307">
            <v>0</v>
          </cell>
          <cell r="EP307">
            <v>0</v>
          </cell>
          <cell r="EQ307">
            <v>0</v>
          </cell>
          <cell r="ER307">
            <v>0</v>
          </cell>
          <cell r="ES307">
            <v>0</v>
          </cell>
          <cell r="ET307">
            <v>0</v>
          </cell>
          <cell r="EU307">
            <v>0</v>
          </cell>
          <cell r="EV307" t="str">
            <v/>
          </cell>
          <cell r="EX307">
            <v>0</v>
          </cell>
          <cell r="EY307">
            <v>0</v>
          </cell>
          <cell r="EZ307">
            <v>0</v>
          </cell>
          <cell r="FA307">
            <v>0</v>
          </cell>
          <cell r="FB307">
            <v>0</v>
          </cell>
          <cell r="FC307">
            <v>0</v>
          </cell>
          <cell r="FD307">
            <v>0</v>
          </cell>
          <cell r="FE307">
            <v>0</v>
          </cell>
          <cell r="FF307" t="str">
            <v/>
          </cell>
          <cell r="FH307">
            <v>0</v>
          </cell>
          <cell r="FI307">
            <v>0</v>
          </cell>
          <cell r="FJ307">
            <v>0</v>
          </cell>
          <cell r="FK307">
            <v>0</v>
          </cell>
          <cell r="FL307">
            <v>0</v>
          </cell>
          <cell r="FM307">
            <v>0</v>
          </cell>
          <cell r="FN307">
            <v>0</v>
          </cell>
          <cell r="FO307">
            <v>0</v>
          </cell>
          <cell r="FR307">
            <v>0</v>
          </cell>
          <cell r="FS307">
            <v>0</v>
          </cell>
          <cell r="FT307">
            <v>0</v>
          </cell>
          <cell r="FU307">
            <v>0</v>
          </cell>
          <cell r="FV307">
            <v>0</v>
          </cell>
          <cell r="FW307">
            <v>0</v>
          </cell>
          <cell r="FX307">
            <v>0</v>
          </cell>
          <cell r="FY307">
            <v>0</v>
          </cell>
          <cell r="GB307">
            <v>0</v>
          </cell>
          <cell r="GC307">
            <v>0</v>
          </cell>
          <cell r="GD307">
            <v>0</v>
          </cell>
          <cell r="GE307">
            <v>0</v>
          </cell>
          <cell r="GF307">
            <v>0</v>
          </cell>
          <cell r="GG307">
            <v>0</v>
          </cell>
          <cell r="GH307">
            <v>0</v>
          </cell>
          <cell r="GI307">
            <v>0</v>
          </cell>
          <cell r="GL307">
            <v>0</v>
          </cell>
          <cell r="GM307">
            <v>0</v>
          </cell>
          <cell r="GN307">
            <v>0</v>
          </cell>
          <cell r="GO307">
            <v>0</v>
          </cell>
          <cell r="GP307">
            <v>0</v>
          </cell>
          <cell r="GQ307">
            <v>0</v>
          </cell>
          <cell r="GR307">
            <v>0</v>
          </cell>
          <cell r="GS307">
            <v>0</v>
          </cell>
          <cell r="GU307" t="str">
            <v>Pizza Polenta</v>
          </cell>
        </row>
        <row r="308">
          <cell r="E308" t="str">
            <v>Poêlé De Dinde Aux Asperges</v>
          </cell>
          <cell r="F308" t="str">
            <v>Préparer les asperges et les couper. Émincer le chou. 
Couper le filet de dinde en lanières. 
Cuire les pâtes à l’eau salée selon les instructions de l’emballage.
Faire chauffer l’huile dans une poêle. Y cuire la viande environ 3 minutes. Saler et poivrer. Ajouter les asperges et le chou et les cuire brièvement. 
Ajouter la crème. Relever de miel et de jus de citron et laisser mijoter à feu doux une petite vingtaine de minutes. 
Bien égoutter les pâtes. Mélanger les tagliatelles avec la sauce. Servir avec la poêlée aux asperges.</v>
          </cell>
          <cell r="H308">
            <v>483</v>
          </cell>
          <cell r="I308">
            <v>36.994999999999997</v>
          </cell>
          <cell r="J308">
            <v>15.305000000000001</v>
          </cell>
          <cell r="K308">
            <v>45.454999999999998</v>
          </cell>
          <cell r="L308" t="str">
            <v>Asperge</v>
          </cell>
          <cell r="M308">
            <v>200</v>
          </cell>
          <cell r="N308">
            <v>54</v>
          </cell>
          <cell r="O308">
            <v>4.4000000000000004</v>
          </cell>
          <cell r="P308">
            <v>0.4</v>
          </cell>
          <cell r="Q308">
            <v>6.6</v>
          </cell>
          <cell r="R308">
            <v>27</v>
          </cell>
          <cell r="S308">
            <v>2.2000000000000002</v>
          </cell>
          <cell r="T308">
            <v>0.2</v>
          </cell>
          <cell r="U308">
            <v>3.3</v>
          </cell>
          <cell r="V308" t="str">
            <v>Chou</v>
          </cell>
          <cell r="W308">
            <v>50</v>
          </cell>
          <cell r="X308">
            <v>0</v>
          </cell>
          <cell r="Y308">
            <v>0</v>
          </cell>
          <cell r="Z308">
            <v>0</v>
          </cell>
          <cell r="AA308">
            <v>0</v>
          </cell>
          <cell r="AB308">
            <v>0</v>
          </cell>
          <cell r="AC308">
            <v>0</v>
          </cell>
          <cell r="AD308">
            <v>0</v>
          </cell>
          <cell r="AE308">
            <v>0</v>
          </cell>
          <cell r="AF308" t="str">
            <v>Dinde</v>
          </cell>
          <cell r="AG308">
            <v>100</v>
          </cell>
          <cell r="AH308">
            <v>108</v>
          </cell>
          <cell r="AI308">
            <v>24</v>
          </cell>
          <cell r="AJ308">
            <v>1.3</v>
          </cell>
          <cell r="AK308">
            <v>0</v>
          </cell>
          <cell r="AL308">
            <v>108</v>
          </cell>
          <cell r="AM308">
            <v>24</v>
          </cell>
          <cell r="AN308">
            <v>1.3</v>
          </cell>
          <cell r="AO308">
            <v>0</v>
          </cell>
          <cell r="AP308" t="str">
            <v>Pâtes À L'Épeautre</v>
          </cell>
          <cell r="AQ308">
            <v>50</v>
          </cell>
          <cell r="AR308">
            <v>180</v>
          </cell>
          <cell r="AS308">
            <v>8</v>
          </cell>
          <cell r="AT308">
            <v>1</v>
          </cell>
          <cell r="AU308">
            <v>34</v>
          </cell>
          <cell r="AV308">
            <v>360</v>
          </cell>
          <cell r="AW308">
            <v>16</v>
          </cell>
          <cell r="AX308">
            <v>2</v>
          </cell>
          <cell r="AY308">
            <v>68</v>
          </cell>
          <cell r="AZ308" t="str">
            <v>Sel &amp; Poivre</v>
          </cell>
          <cell r="BB308">
            <v>0</v>
          </cell>
          <cell r="BC308">
            <v>0</v>
          </cell>
          <cell r="BD308">
            <v>0</v>
          </cell>
          <cell r="BE308">
            <v>0</v>
          </cell>
          <cell r="BF308">
            <v>0</v>
          </cell>
          <cell r="BG308">
            <v>0</v>
          </cell>
          <cell r="BH308">
            <v>0</v>
          </cell>
          <cell r="BI308">
            <v>0</v>
          </cell>
          <cell r="BJ308" t="str">
            <v>Huile D'Olive</v>
          </cell>
          <cell r="BK308">
            <v>10</v>
          </cell>
          <cell r="BL308">
            <v>80.900000000000006</v>
          </cell>
          <cell r="BM308">
            <v>0</v>
          </cell>
          <cell r="BN308">
            <v>8.99</v>
          </cell>
          <cell r="BO308">
            <v>0</v>
          </cell>
          <cell r="BP308">
            <v>809</v>
          </cell>
          <cell r="BQ308">
            <v>0</v>
          </cell>
          <cell r="BR308">
            <v>89.9</v>
          </cell>
          <cell r="BS308">
            <v>0</v>
          </cell>
          <cell r="BT308" t="str">
            <v>Crème Rama 7%</v>
          </cell>
          <cell r="BU308">
            <v>50</v>
          </cell>
          <cell r="BV308">
            <v>42.5</v>
          </cell>
          <cell r="BW308">
            <v>0.55000000000000004</v>
          </cell>
          <cell r="BX308">
            <v>3.6</v>
          </cell>
          <cell r="BY308">
            <v>0.55000000000000004</v>
          </cell>
          <cell r="BZ308">
            <v>85</v>
          </cell>
          <cell r="CA308">
            <v>1.1000000000000001</v>
          </cell>
          <cell r="CB308">
            <v>7.2</v>
          </cell>
          <cell r="CC308">
            <v>1.1000000000000001</v>
          </cell>
          <cell r="CD308" t="str">
            <v>Miel</v>
          </cell>
          <cell r="CE308">
            <v>5</v>
          </cell>
          <cell r="CF308">
            <v>16.100000000000001</v>
          </cell>
          <cell r="CG308">
            <v>2.5000000000000001E-2</v>
          </cell>
          <cell r="CH308">
            <v>0</v>
          </cell>
          <cell r="CI308">
            <v>4</v>
          </cell>
          <cell r="CJ308">
            <v>322</v>
          </cell>
          <cell r="CK308">
            <v>0.5</v>
          </cell>
          <cell r="CL308">
            <v>0</v>
          </cell>
          <cell r="CM308">
            <v>80</v>
          </cell>
          <cell r="CN308" t="str">
            <v>Jus De Citron</v>
          </cell>
          <cell r="CO308">
            <v>5</v>
          </cell>
          <cell r="CP308">
            <v>1.5</v>
          </cell>
          <cell r="CQ308">
            <v>0.02</v>
          </cell>
          <cell r="CR308">
            <v>1.4999999999999999E-2</v>
          </cell>
          <cell r="CS308">
            <v>0.30499999999999999</v>
          </cell>
          <cell r="CT308">
            <v>30</v>
          </cell>
          <cell r="CU308">
            <v>0.4</v>
          </cell>
          <cell r="CV308">
            <v>0.3</v>
          </cell>
          <cell r="CW308">
            <v>6.1</v>
          </cell>
          <cell r="CX308" t="str">
            <v/>
          </cell>
          <cell r="CZ308">
            <v>0</v>
          </cell>
          <cell r="DA308">
            <v>0</v>
          </cell>
          <cell r="DB308">
            <v>0</v>
          </cell>
          <cell r="DC308">
            <v>0</v>
          </cell>
          <cell r="DD308">
            <v>0</v>
          </cell>
          <cell r="DE308">
            <v>0</v>
          </cell>
          <cell r="DF308">
            <v>0</v>
          </cell>
          <cell r="DG308">
            <v>0</v>
          </cell>
          <cell r="DH308" t="str">
            <v/>
          </cell>
          <cell r="DJ308">
            <v>0</v>
          </cell>
          <cell r="DK308">
            <v>0</v>
          </cell>
          <cell r="DL308">
            <v>0</v>
          </cell>
          <cell r="DM308">
            <v>0</v>
          </cell>
          <cell r="DN308">
            <v>0</v>
          </cell>
          <cell r="DO308">
            <v>0</v>
          </cell>
          <cell r="DP308">
            <v>0</v>
          </cell>
          <cell r="DQ308">
            <v>0</v>
          </cell>
          <cell r="DR308" t="str">
            <v/>
          </cell>
          <cell r="DT308">
            <v>0</v>
          </cell>
          <cell r="DU308">
            <v>0</v>
          </cell>
          <cell r="DV308">
            <v>0</v>
          </cell>
          <cell r="DW308">
            <v>0</v>
          </cell>
          <cell r="DX308">
            <v>0</v>
          </cell>
          <cell r="DY308">
            <v>0</v>
          </cell>
          <cell r="DZ308">
            <v>0</v>
          </cell>
          <cell r="EA308">
            <v>0</v>
          </cell>
          <cell r="EB308" t="str">
            <v/>
          </cell>
          <cell r="ED308">
            <v>0</v>
          </cell>
          <cell r="EE308">
            <v>0</v>
          </cell>
          <cell r="EF308">
            <v>0</v>
          </cell>
          <cell r="EG308">
            <v>0</v>
          </cell>
          <cell r="EH308">
            <v>0</v>
          </cell>
          <cell r="EI308">
            <v>0</v>
          </cell>
          <cell r="EJ308">
            <v>0</v>
          </cell>
          <cell r="EK308">
            <v>0</v>
          </cell>
          <cell r="EL308" t="str">
            <v/>
          </cell>
          <cell r="EN308">
            <v>0</v>
          </cell>
          <cell r="EO308">
            <v>0</v>
          </cell>
          <cell r="EP308">
            <v>0</v>
          </cell>
          <cell r="EQ308">
            <v>0</v>
          </cell>
          <cell r="ER308">
            <v>0</v>
          </cell>
          <cell r="ES308">
            <v>0</v>
          </cell>
          <cell r="ET308">
            <v>0</v>
          </cell>
          <cell r="EU308">
            <v>0</v>
          </cell>
          <cell r="EV308" t="str">
            <v/>
          </cell>
          <cell r="EX308">
            <v>0</v>
          </cell>
          <cell r="EY308">
            <v>0</v>
          </cell>
          <cell r="EZ308">
            <v>0</v>
          </cell>
          <cell r="FA308">
            <v>0</v>
          </cell>
          <cell r="FB308">
            <v>0</v>
          </cell>
          <cell r="FC308">
            <v>0</v>
          </cell>
          <cell r="FD308">
            <v>0</v>
          </cell>
          <cell r="FE308">
            <v>0</v>
          </cell>
          <cell r="FF308" t="str">
            <v/>
          </cell>
          <cell r="FH308">
            <v>0</v>
          </cell>
          <cell r="FI308">
            <v>0</v>
          </cell>
          <cell r="FJ308">
            <v>0</v>
          </cell>
          <cell r="FK308">
            <v>0</v>
          </cell>
          <cell r="FL308">
            <v>0</v>
          </cell>
          <cell r="FM308">
            <v>0</v>
          </cell>
          <cell r="FN308">
            <v>0</v>
          </cell>
          <cell r="FO308">
            <v>0</v>
          </cell>
          <cell r="FR308">
            <v>0</v>
          </cell>
          <cell r="FS308">
            <v>0</v>
          </cell>
          <cell r="FT308">
            <v>0</v>
          </cell>
          <cell r="FU308">
            <v>0</v>
          </cell>
          <cell r="FV308">
            <v>0</v>
          </cell>
          <cell r="FW308">
            <v>0</v>
          </cell>
          <cell r="FX308">
            <v>0</v>
          </cell>
          <cell r="FY308">
            <v>0</v>
          </cell>
          <cell r="GB308">
            <v>0</v>
          </cell>
          <cell r="GC308">
            <v>0</v>
          </cell>
          <cell r="GD308">
            <v>0</v>
          </cell>
          <cell r="GE308">
            <v>0</v>
          </cell>
          <cell r="GF308">
            <v>0</v>
          </cell>
          <cell r="GG308">
            <v>0</v>
          </cell>
          <cell r="GH308">
            <v>0</v>
          </cell>
          <cell r="GI308">
            <v>0</v>
          </cell>
          <cell r="GL308">
            <v>0</v>
          </cell>
          <cell r="GM308">
            <v>0</v>
          </cell>
          <cell r="GN308">
            <v>0</v>
          </cell>
          <cell r="GO308">
            <v>0</v>
          </cell>
          <cell r="GP308">
            <v>0</v>
          </cell>
          <cell r="GQ308">
            <v>0</v>
          </cell>
          <cell r="GR308">
            <v>0</v>
          </cell>
          <cell r="GS308">
            <v>0</v>
          </cell>
          <cell r="GU308" t="str">
            <v>Poêlé De Dinde Aux Asperges</v>
          </cell>
        </row>
        <row r="309">
          <cell r="E309" t="str">
            <v>Poêle De Saumon Fumée À L'Orange</v>
          </cell>
          <cell r="F309" t="str">
            <v>Cuire le riz à l’eau légèrement salée selon les instructions de l’emballage.
Émincer les poireaux et l’oignon. Détailler le saumon fumé en lanières.
Faire revenir l’oignon dans l’huile chaude. Ajouter les poireaux. Relever de sel et de curry. Mouiller avec le bouillon et laisser mijoter 10 minutes.
Incorporer la crème, du sel et du poivre, l'orange et les lanières de saumon. Servir sur un lit de riz.</v>
          </cell>
          <cell r="H309">
            <v>510.54</v>
          </cell>
          <cell r="I309">
            <v>31.444000000000003</v>
          </cell>
          <cell r="J309">
            <v>21.538</v>
          </cell>
          <cell r="K309">
            <v>44.779999999999987</v>
          </cell>
          <cell r="L309" t="str">
            <v>Riz Basmati</v>
          </cell>
          <cell r="M309">
            <v>40</v>
          </cell>
          <cell r="N309">
            <v>138.80000000000001</v>
          </cell>
          <cell r="O309">
            <v>4</v>
          </cell>
          <cell r="P309">
            <v>0.2</v>
          </cell>
          <cell r="Q309">
            <v>30</v>
          </cell>
          <cell r="R309">
            <v>347</v>
          </cell>
          <cell r="S309">
            <v>10</v>
          </cell>
          <cell r="T309">
            <v>0.5</v>
          </cell>
          <cell r="U309">
            <v>75</v>
          </cell>
          <cell r="V309" t="str">
            <v>Sel &amp; Poivre</v>
          </cell>
          <cell r="X309">
            <v>0</v>
          </cell>
          <cell r="Y309">
            <v>0</v>
          </cell>
          <cell r="Z309">
            <v>0</v>
          </cell>
          <cell r="AA309">
            <v>0</v>
          </cell>
          <cell r="AB309">
            <v>0</v>
          </cell>
          <cell r="AC309">
            <v>0</v>
          </cell>
          <cell r="AD309">
            <v>0</v>
          </cell>
          <cell r="AE309">
            <v>0</v>
          </cell>
          <cell r="AF309" t="str">
            <v>Oignon</v>
          </cell>
          <cell r="AG309">
            <v>20</v>
          </cell>
          <cell r="AH309">
            <v>7.8</v>
          </cell>
          <cell r="AI309">
            <v>0.26</v>
          </cell>
          <cell r="AJ309">
            <v>0.04</v>
          </cell>
          <cell r="AK309">
            <v>1.4</v>
          </cell>
          <cell r="AL309">
            <v>39</v>
          </cell>
          <cell r="AM309">
            <v>1.3</v>
          </cell>
          <cell r="AN309">
            <v>0.2</v>
          </cell>
          <cell r="AO309">
            <v>7</v>
          </cell>
          <cell r="AP309" t="str">
            <v>Orange</v>
          </cell>
          <cell r="AQ309">
            <v>50</v>
          </cell>
          <cell r="AR309">
            <v>22</v>
          </cell>
          <cell r="AS309">
            <v>0.5</v>
          </cell>
          <cell r="AT309">
            <v>0.1</v>
          </cell>
          <cell r="AU309">
            <v>4.3</v>
          </cell>
          <cell r="AV309">
            <v>44</v>
          </cell>
          <cell r="AW309">
            <v>1</v>
          </cell>
          <cell r="AX309">
            <v>0.2</v>
          </cell>
          <cell r="AY309">
            <v>8.6</v>
          </cell>
          <cell r="AZ309" t="str">
            <v>Saumon Fumé</v>
          </cell>
          <cell r="BA309">
            <v>100</v>
          </cell>
          <cell r="BB309">
            <v>167</v>
          </cell>
          <cell r="BC309">
            <v>23.2</v>
          </cell>
          <cell r="BD309">
            <v>8.1999999999999993</v>
          </cell>
          <cell r="BE309">
            <v>0</v>
          </cell>
          <cell r="BF309">
            <v>167</v>
          </cell>
          <cell r="BG309">
            <v>23.2</v>
          </cell>
          <cell r="BH309">
            <v>8.1999999999999993</v>
          </cell>
          <cell r="BI309">
            <v>0</v>
          </cell>
          <cell r="BJ309" t="str">
            <v>Huile D'Olive</v>
          </cell>
          <cell r="BK309">
            <v>10</v>
          </cell>
          <cell r="BL309">
            <v>80.900000000000006</v>
          </cell>
          <cell r="BM309">
            <v>0</v>
          </cell>
          <cell r="BN309">
            <v>8.99</v>
          </cell>
          <cell r="BO309">
            <v>0</v>
          </cell>
          <cell r="BP309">
            <v>809</v>
          </cell>
          <cell r="BQ309">
            <v>0</v>
          </cell>
          <cell r="BR309">
            <v>89.9</v>
          </cell>
          <cell r="BS309">
            <v>0</v>
          </cell>
          <cell r="BT309" t="str">
            <v>Bouillon</v>
          </cell>
          <cell r="BU309">
            <v>12</v>
          </cell>
          <cell r="BV309">
            <v>26.04</v>
          </cell>
          <cell r="BW309">
            <v>1.1639999999999999</v>
          </cell>
          <cell r="BX309">
            <v>0.64800000000000013</v>
          </cell>
          <cell r="BY309">
            <v>3.84</v>
          </cell>
          <cell r="BZ309">
            <v>217</v>
          </cell>
          <cell r="CA309">
            <v>9.6999999999999993</v>
          </cell>
          <cell r="CB309">
            <v>5.4</v>
          </cell>
          <cell r="CC309">
            <v>32</v>
          </cell>
          <cell r="CD309" t="str">
            <v>Rama Cremefine 15% </v>
          </cell>
          <cell r="CE309">
            <v>20</v>
          </cell>
          <cell r="CF309">
            <v>32</v>
          </cell>
          <cell r="CG309">
            <v>0.4</v>
          </cell>
          <cell r="CH309">
            <v>3</v>
          </cell>
          <cell r="CI309">
            <v>0.8</v>
          </cell>
          <cell r="CJ309">
            <v>160</v>
          </cell>
          <cell r="CK309">
            <v>2</v>
          </cell>
          <cell r="CL309">
            <v>15</v>
          </cell>
          <cell r="CM309">
            <v>4</v>
          </cell>
          <cell r="CN309" t="str">
            <v>poireau</v>
          </cell>
          <cell r="CO309">
            <v>120</v>
          </cell>
          <cell r="CP309">
            <v>36</v>
          </cell>
          <cell r="CQ309">
            <v>1.92</v>
          </cell>
          <cell r="CR309">
            <v>0.36</v>
          </cell>
          <cell r="CS309">
            <v>4.4400000000000004</v>
          </cell>
          <cell r="CT309">
            <v>30</v>
          </cell>
          <cell r="CU309">
            <v>1.6</v>
          </cell>
          <cell r="CV309">
            <v>0.3</v>
          </cell>
          <cell r="CW309">
            <v>3.7</v>
          </cell>
          <cell r="CX309" t="str">
            <v>curry</v>
          </cell>
          <cell r="CZ309">
            <v>0</v>
          </cell>
          <cell r="DA309">
            <v>0</v>
          </cell>
          <cell r="DB309">
            <v>0</v>
          </cell>
          <cell r="DC309">
            <v>0</v>
          </cell>
          <cell r="DD309">
            <v>102</v>
          </cell>
          <cell r="DE309">
            <v>6.3</v>
          </cell>
          <cell r="DF309">
            <v>4.2</v>
          </cell>
          <cell r="DG309">
            <v>9.6999999999999993</v>
          </cell>
          <cell r="DH309" t="str">
            <v/>
          </cell>
          <cell r="DJ309">
            <v>0</v>
          </cell>
          <cell r="DK309">
            <v>0</v>
          </cell>
          <cell r="DL309">
            <v>0</v>
          </cell>
          <cell r="DM309">
            <v>0</v>
          </cell>
          <cell r="DN309">
            <v>0</v>
          </cell>
          <cell r="DO309">
            <v>0</v>
          </cell>
          <cell r="DP309">
            <v>0</v>
          </cell>
          <cell r="DQ309">
            <v>0</v>
          </cell>
          <cell r="DR309" t="str">
            <v/>
          </cell>
          <cell r="DT309">
            <v>0</v>
          </cell>
          <cell r="DU309">
            <v>0</v>
          </cell>
          <cell r="DV309">
            <v>0</v>
          </cell>
          <cell r="DW309">
            <v>0</v>
          </cell>
          <cell r="DX309">
            <v>0</v>
          </cell>
          <cell r="DY309">
            <v>0</v>
          </cell>
          <cell r="DZ309">
            <v>0</v>
          </cell>
          <cell r="EA309">
            <v>0</v>
          </cell>
          <cell r="EB309" t="str">
            <v/>
          </cell>
          <cell r="ED309">
            <v>0</v>
          </cell>
          <cell r="EE309">
            <v>0</v>
          </cell>
          <cell r="EF309">
            <v>0</v>
          </cell>
          <cell r="EG309">
            <v>0</v>
          </cell>
          <cell r="EH309">
            <v>0</v>
          </cell>
          <cell r="EI309">
            <v>0</v>
          </cell>
          <cell r="EJ309">
            <v>0</v>
          </cell>
          <cell r="EK309">
            <v>0</v>
          </cell>
          <cell r="EL309" t="str">
            <v/>
          </cell>
          <cell r="EN309">
            <v>0</v>
          </cell>
          <cell r="EO309">
            <v>0</v>
          </cell>
          <cell r="EP309">
            <v>0</v>
          </cell>
          <cell r="EQ309">
            <v>0</v>
          </cell>
          <cell r="ER309">
            <v>0</v>
          </cell>
          <cell r="ES309">
            <v>0</v>
          </cell>
          <cell r="ET309">
            <v>0</v>
          </cell>
          <cell r="EU309">
            <v>0</v>
          </cell>
          <cell r="EV309" t="str">
            <v/>
          </cell>
          <cell r="EX309">
            <v>0</v>
          </cell>
          <cell r="EY309">
            <v>0</v>
          </cell>
          <cell r="EZ309">
            <v>0</v>
          </cell>
          <cell r="FA309">
            <v>0</v>
          </cell>
          <cell r="FB309">
            <v>0</v>
          </cell>
          <cell r="FC309">
            <v>0</v>
          </cell>
          <cell r="FD309">
            <v>0</v>
          </cell>
          <cell r="FE309">
            <v>0</v>
          </cell>
          <cell r="FF309" t="str">
            <v/>
          </cell>
          <cell r="FH309">
            <v>0</v>
          </cell>
          <cell r="FI309">
            <v>0</v>
          </cell>
          <cell r="FJ309">
            <v>0</v>
          </cell>
          <cell r="FK309">
            <v>0</v>
          </cell>
          <cell r="FL309">
            <v>0</v>
          </cell>
          <cell r="FM309">
            <v>0</v>
          </cell>
          <cell r="FN309">
            <v>0</v>
          </cell>
          <cell r="FO309">
            <v>0</v>
          </cell>
          <cell r="FR309">
            <v>0</v>
          </cell>
          <cell r="FS309">
            <v>0</v>
          </cell>
          <cell r="FT309">
            <v>0</v>
          </cell>
          <cell r="FU309">
            <v>0</v>
          </cell>
          <cell r="FV309">
            <v>0</v>
          </cell>
          <cell r="FW309">
            <v>0</v>
          </cell>
          <cell r="FX309">
            <v>0</v>
          </cell>
          <cell r="FY309">
            <v>0</v>
          </cell>
          <cell r="GB309">
            <v>0</v>
          </cell>
          <cell r="GC309">
            <v>0</v>
          </cell>
          <cell r="GD309">
            <v>0</v>
          </cell>
          <cell r="GE309">
            <v>0</v>
          </cell>
          <cell r="GF309">
            <v>0</v>
          </cell>
          <cell r="GG309">
            <v>0</v>
          </cell>
          <cell r="GH309">
            <v>0</v>
          </cell>
          <cell r="GI309">
            <v>0</v>
          </cell>
          <cell r="GL309">
            <v>0</v>
          </cell>
          <cell r="GM309">
            <v>0</v>
          </cell>
          <cell r="GN309">
            <v>0</v>
          </cell>
          <cell r="GO309">
            <v>0</v>
          </cell>
          <cell r="GP309">
            <v>0</v>
          </cell>
          <cell r="GQ309">
            <v>0</v>
          </cell>
          <cell r="GR309">
            <v>0</v>
          </cell>
          <cell r="GS309">
            <v>0</v>
          </cell>
          <cell r="GU309" t="str">
            <v>Poêle De Saumon Fumée À L'Orange</v>
          </cell>
        </row>
        <row r="310">
          <cell r="E310" t="str">
            <v xml:space="preserve">Poêlée De Sandre Aux Haricots Verts </v>
          </cell>
          <cell r="F310" t="str">
            <v>Éplucher et émincer l'oignon. 
Laver les tomates et les couper en quartiers. 
Laver et briser les haricots. 
Rincer et éponger les filets de sandre, puis les couper en morceaux. 
Assaisonner avec le sel et le poivre citronné. 
Chauffer l'huile dans une poêle et faire revenir l'oignon. 
Ajouter le riz et les haricots verts et faire revenir environ 5 minutes. 
Mouiller avec les tomates concassées et le bouillon. Poivrer, et poursuivre la cuisson 5 minutes. Mélanger les quartiers de tomates avec la marjolaine, du sel et du poivre. Déposer les filets de sandre sur le riz, couvrir et chauffer une dizaine de minutes.</v>
          </cell>
          <cell r="H310">
            <v>539.13000000000011</v>
          </cell>
          <cell r="I310">
            <v>40.427</v>
          </cell>
          <cell r="J310">
            <v>19.740000000000002</v>
          </cell>
          <cell r="K310">
            <v>46.010000000000005</v>
          </cell>
          <cell r="L310" t="str">
            <v>Oignon</v>
          </cell>
          <cell r="M310">
            <v>1</v>
          </cell>
          <cell r="N310">
            <v>0.39</v>
          </cell>
          <cell r="O310">
            <v>1.3000000000000001E-2</v>
          </cell>
          <cell r="P310">
            <v>2E-3</v>
          </cell>
          <cell r="Q310">
            <v>7.0000000000000007E-2</v>
          </cell>
          <cell r="R310">
            <v>39</v>
          </cell>
          <cell r="S310">
            <v>1.3</v>
          </cell>
          <cell r="T310">
            <v>0.2</v>
          </cell>
          <cell r="U310">
            <v>7</v>
          </cell>
          <cell r="V310" t="str">
            <v>Tomate</v>
          </cell>
          <cell r="W310">
            <v>100</v>
          </cell>
          <cell r="X310">
            <v>21</v>
          </cell>
          <cell r="Y310">
            <v>0.8</v>
          </cell>
          <cell r="Z310">
            <v>0.3</v>
          </cell>
          <cell r="AA310">
            <v>3.2</v>
          </cell>
          <cell r="AB310">
            <v>21</v>
          </cell>
          <cell r="AC310">
            <v>0.8</v>
          </cell>
          <cell r="AD310">
            <v>0.3</v>
          </cell>
          <cell r="AE310">
            <v>3.2</v>
          </cell>
          <cell r="AF310" t="str">
            <v>Haricot Vert</v>
          </cell>
          <cell r="AG310">
            <v>150</v>
          </cell>
          <cell r="AH310">
            <v>46.5</v>
          </cell>
          <cell r="AI310">
            <v>3.15</v>
          </cell>
          <cell r="AJ310">
            <v>0.3</v>
          </cell>
          <cell r="AK310">
            <v>5.4</v>
          </cell>
          <cell r="AL310">
            <v>31</v>
          </cell>
          <cell r="AM310">
            <v>2.1</v>
          </cell>
          <cell r="AN310">
            <v>0.2</v>
          </cell>
          <cell r="AO310">
            <v>3.6</v>
          </cell>
          <cell r="AP310" t="str">
            <v>Huile D'Olive</v>
          </cell>
          <cell r="AQ310">
            <v>10</v>
          </cell>
          <cell r="AR310">
            <v>80.900000000000006</v>
          </cell>
          <cell r="AS310">
            <v>0</v>
          </cell>
          <cell r="AT310">
            <v>8.99</v>
          </cell>
          <cell r="AU310">
            <v>0</v>
          </cell>
          <cell r="AV310">
            <v>809</v>
          </cell>
          <cell r="AW310">
            <v>0</v>
          </cell>
          <cell r="AX310">
            <v>89.9</v>
          </cell>
          <cell r="AY310">
            <v>0</v>
          </cell>
          <cell r="AZ310" t="str">
            <v>Riz Basmati</v>
          </cell>
          <cell r="BA310">
            <v>40</v>
          </cell>
          <cell r="BB310">
            <v>138.80000000000001</v>
          </cell>
          <cell r="BC310">
            <v>4</v>
          </cell>
          <cell r="BD310">
            <v>0.2</v>
          </cell>
          <cell r="BE310">
            <v>30</v>
          </cell>
          <cell r="BF310">
            <v>347</v>
          </cell>
          <cell r="BG310">
            <v>10</v>
          </cell>
          <cell r="BH310">
            <v>0.5</v>
          </cell>
          <cell r="BI310">
            <v>75</v>
          </cell>
          <cell r="BJ310" t="str">
            <v xml:space="preserve"> Tomates Concassées </v>
          </cell>
          <cell r="BK310">
            <v>100</v>
          </cell>
          <cell r="BL310">
            <v>20</v>
          </cell>
          <cell r="BM310">
            <v>1</v>
          </cell>
          <cell r="BN310">
            <v>0</v>
          </cell>
          <cell r="BO310">
            <v>3.5</v>
          </cell>
          <cell r="BP310">
            <v>20</v>
          </cell>
          <cell r="BQ310">
            <v>1</v>
          </cell>
          <cell r="BR310">
            <v>0</v>
          </cell>
          <cell r="BS310">
            <v>3.5</v>
          </cell>
          <cell r="BT310" t="str">
            <v>Bouillon</v>
          </cell>
          <cell r="BU310">
            <v>12</v>
          </cell>
          <cell r="BV310">
            <v>26.04</v>
          </cell>
          <cell r="BW310">
            <v>1.1639999999999999</v>
          </cell>
          <cell r="BX310">
            <v>0.64800000000000013</v>
          </cell>
          <cell r="BY310">
            <v>3.84</v>
          </cell>
          <cell r="BZ310">
            <v>217</v>
          </cell>
          <cell r="CA310">
            <v>9.6999999999999993</v>
          </cell>
          <cell r="CB310">
            <v>5.4</v>
          </cell>
          <cell r="CC310">
            <v>32</v>
          </cell>
          <cell r="CD310" t="str">
            <v>Poisson Blanc</v>
          </cell>
          <cell r="CE310">
            <v>150</v>
          </cell>
          <cell r="CF310">
            <v>205.5</v>
          </cell>
          <cell r="CG310">
            <v>30.3</v>
          </cell>
          <cell r="CH310">
            <v>9.3000000000000007</v>
          </cell>
          <cell r="CI310">
            <v>0</v>
          </cell>
          <cell r="CJ310">
            <v>137</v>
          </cell>
          <cell r="CK310">
            <v>20.2</v>
          </cell>
          <cell r="CL310">
            <v>6.2</v>
          </cell>
          <cell r="CM310">
            <v>0</v>
          </cell>
          <cell r="CN310" t="str">
            <v xml:space="preserve">Sel Et Poivre </v>
          </cell>
          <cell r="CP310">
            <v>0</v>
          </cell>
          <cell r="CQ310">
            <v>0</v>
          </cell>
          <cell r="CR310">
            <v>0</v>
          </cell>
          <cell r="CS310">
            <v>0</v>
          </cell>
          <cell r="CT310">
            <v>0</v>
          </cell>
          <cell r="CU310">
            <v>0</v>
          </cell>
          <cell r="CV310">
            <v>0</v>
          </cell>
          <cell r="CW310">
            <v>0</v>
          </cell>
          <cell r="CX310" t="str">
            <v xml:space="preserve">Poivre Au Citron (Ou Poivre Moulu) </v>
          </cell>
          <cell r="CZ310">
            <v>0</v>
          </cell>
          <cell r="DA310">
            <v>0</v>
          </cell>
          <cell r="DB310">
            <v>0</v>
          </cell>
          <cell r="DC310">
            <v>0</v>
          </cell>
          <cell r="DD310">
            <v>0</v>
          </cell>
          <cell r="DE310">
            <v>0</v>
          </cell>
          <cell r="DF310">
            <v>0</v>
          </cell>
          <cell r="DG310">
            <v>0</v>
          </cell>
          <cell r="DH310" t="str">
            <v xml:space="preserve"> </v>
          </cell>
          <cell r="DJ310">
            <v>0</v>
          </cell>
          <cell r="DK310">
            <v>0</v>
          </cell>
          <cell r="DL310">
            <v>0</v>
          </cell>
          <cell r="DM310">
            <v>0</v>
          </cell>
          <cell r="DN310">
            <v>0</v>
          </cell>
          <cell r="DO310">
            <v>0</v>
          </cell>
          <cell r="DP310">
            <v>0</v>
          </cell>
          <cell r="DQ310">
            <v>0</v>
          </cell>
          <cell r="DR310" t="str">
            <v/>
          </cell>
          <cell r="DT310">
            <v>0</v>
          </cell>
          <cell r="DU310">
            <v>0</v>
          </cell>
          <cell r="DV310">
            <v>0</v>
          </cell>
          <cell r="DW310">
            <v>0</v>
          </cell>
          <cell r="DX310">
            <v>0</v>
          </cell>
          <cell r="DY310">
            <v>0</v>
          </cell>
          <cell r="DZ310">
            <v>0</v>
          </cell>
          <cell r="EA310">
            <v>0</v>
          </cell>
          <cell r="EB310" t="str">
            <v/>
          </cell>
          <cell r="ED310">
            <v>0</v>
          </cell>
          <cell r="EE310">
            <v>0</v>
          </cell>
          <cell r="EF310">
            <v>0</v>
          </cell>
          <cell r="EG310">
            <v>0</v>
          </cell>
          <cell r="EH310">
            <v>0</v>
          </cell>
          <cell r="EI310">
            <v>0</v>
          </cell>
          <cell r="EJ310">
            <v>0</v>
          </cell>
          <cell r="EK310">
            <v>0</v>
          </cell>
          <cell r="EL310" t="str">
            <v/>
          </cell>
          <cell r="EN310">
            <v>0</v>
          </cell>
          <cell r="EO310">
            <v>0</v>
          </cell>
          <cell r="EP310">
            <v>0</v>
          </cell>
          <cell r="EQ310">
            <v>0</v>
          </cell>
          <cell r="ER310">
            <v>0</v>
          </cell>
          <cell r="ES310">
            <v>0</v>
          </cell>
          <cell r="ET310">
            <v>0</v>
          </cell>
          <cell r="EU310">
            <v>0</v>
          </cell>
          <cell r="EV310" t="str">
            <v/>
          </cell>
          <cell r="EX310">
            <v>0</v>
          </cell>
          <cell r="EY310">
            <v>0</v>
          </cell>
          <cell r="EZ310">
            <v>0</v>
          </cell>
          <cell r="FA310">
            <v>0</v>
          </cell>
          <cell r="FB310">
            <v>0</v>
          </cell>
          <cell r="FC310">
            <v>0</v>
          </cell>
          <cell r="FD310">
            <v>0</v>
          </cell>
          <cell r="FE310">
            <v>0</v>
          </cell>
          <cell r="FF310" t="str">
            <v/>
          </cell>
          <cell r="FH310">
            <v>0</v>
          </cell>
          <cell r="FI310">
            <v>0</v>
          </cell>
          <cell r="FJ310">
            <v>0</v>
          </cell>
          <cell r="FK310">
            <v>0</v>
          </cell>
          <cell r="FL310">
            <v>0</v>
          </cell>
          <cell r="FM310">
            <v>0</v>
          </cell>
          <cell r="FN310">
            <v>0</v>
          </cell>
          <cell r="FO310">
            <v>0</v>
          </cell>
          <cell r="FR310">
            <v>0</v>
          </cell>
          <cell r="FS310">
            <v>0</v>
          </cell>
          <cell r="FT310">
            <v>0</v>
          </cell>
          <cell r="FU310">
            <v>0</v>
          </cell>
          <cell r="FV310">
            <v>0</v>
          </cell>
          <cell r="FW310">
            <v>0</v>
          </cell>
          <cell r="FX310">
            <v>0</v>
          </cell>
          <cell r="FY310">
            <v>0</v>
          </cell>
          <cell r="GB310">
            <v>0</v>
          </cell>
          <cell r="GC310">
            <v>0</v>
          </cell>
          <cell r="GD310">
            <v>0</v>
          </cell>
          <cell r="GE310">
            <v>0</v>
          </cell>
          <cell r="GF310">
            <v>0</v>
          </cell>
          <cell r="GG310">
            <v>0</v>
          </cell>
          <cell r="GH310">
            <v>0</v>
          </cell>
          <cell r="GI310">
            <v>0</v>
          </cell>
          <cell r="GL310">
            <v>0</v>
          </cell>
          <cell r="GM310">
            <v>0</v>
          </cell>
          <cell r="GN310">
            <v>0</v>
          </cell>
          <cell r="GO310">
            <v>0</v>
          </cell>
          <cell r="GP310">
            <v>0</v>
          </cell>
          <cell r="GQ310">
            <v>0</v>
          </cell>
          <cell r="GR310">
            <v>0</v>
          </cell>
          <cell r="GS310">
            <v>0</v>
          </cell>
          <cell r="GU310" t="str">
            <v xml:space="preserve">Poêlée De Sandre Aux Haricots Verts </v>
          </cell>
        </row>
        <row r="311">
          <cell r="E311" t="str">
            <v xml:space="preserve">Poêlée Mexicaine </v>
          </cell>
          <cell r="F311" t="str">
            <v>Presser la gousse d'ail, éplucher et émincer l'oignon. 
Laver et épépiner les poivrons et les couper en petits dés. Rincer et égoutter les haricots rouges (en conserve). Égoutter le maïs. 
Chauffer l'huile dans une poêle et faire revenir l'ail et l'oignon. 
Ajouter la viande hachée, la rôtir et assaisonner avec le sel, le cumin et le chili en poudre. Ajouter les poivrons, les haricots et maïs et poursuivre la cuisson 5 minutes environ. 
Incorporer le riz et le bouillon, et poursuivre la cuisson une dizaine de minutes. 
Ajouter les tomates et porter à ébullition, Relever de paprika et de chili en poudre et servir</v>
          </cell>
          <cell r="H311">
            <v>538.19999999999993</v>
          </cell>
          <cell r="I311">
            <v>35.384</v>
          </cell>
          <cell r="J311">
            <v>18.643000000000001</v>
          </cell>
          <cell r="K311">
            <v>52.194999999999993</v>
          </cell>
          <cell r="L311" t="str">
            <v>Ail</v>
          </cell>
          <cell r="M311">
            <v>1</v>
          </cell>
          <cell r="N311">
            <v>1.36</v>
          </cell>
          <cell r="O311">
            <v>7.0000000000000007E-2</v>
          </cell>
          <cell r="P311">
            <v>5.0000000000000001E-3</v>
          </cell>
          <cell r="Q311">
            <v>0.245</v>
          </cell>
          <cell r="R311">
            <v>136</v>
          </cell>
          <cell r="S311">
            <v>7</v>
          </cell>
          <cell r="T311">
            <v>0.5</v>
          </cell>
          <cell r="U311">
            <v>24.5</v>
          </cell>
          <cell r="V311" t="str">
            <v>Poivron</v>
          </cell>
          <cell r="W311">
            <v>150</v>
          </cell>
          <cell r="X311">
            <v>30</v>
          </cell>
          <cell r="Y311">
            <v>1.2</v>
          </cell>
          <cell r="Z311">
            <v>0.45</v>
          </cell>
          <cell r="AA311">
            <v>3.9</v>
          </cell>
          <cell r="AB311">
            <v>20</v>
          </cell>
          <cell r="AC311">
            <v>0.8</v>
          </cell>
          <cell r="AD311">
            <v>0.3</v>
          </cell>
          <cell r="AE311">
            <v>2.6</v>
          </cell>
          <cell r="AF311" t="str">
            <v>Haricots Rouges</v>
          </cell>
          <cell r="AG311">
            <v>30</v>
          </cell>
          <cell r="AH311">
            <v>91.8</v>
          </cell>
          <cell r="AI311">
            <v>6.45</v>
          </cell>
          <cell r="AJ311">
            <v>0.54</v>
          </cell>
          <cell r="AK311">
            <v>12.75</v>
          </cell>
          <cell r="AL311">
            <v>306</v>
          </cell>
          <cell r="AM311">
            <v>21.5</v>
          </cell>
          <cell r="AN311">
            <v>1.8</v>
          </cell>
          <cell r="AO311">
            <v>42.5</v>
          </cell>
          <cell r="AP311" t="str">
            <v xml:space="preserve">Sel </v>
          </cell>
          <cell r="AR311">
            <v>0</v>
          </cell>
          <cell r="AS311">
            <v>0</v>
          </cell>
          <cell r="AT311">
            <v>0</v>
          </cell>
          <cell r="AU311">
            <v>0</v>
          </cell>
          <cell r="AV311">
            <v>0</v>
          </cell>
          <cell r="AW311">
            <v>0</v>
          </cell>
          <cell r="AX311">
            <v>0</v>
          </cell>
          <cell r="AY311">
            <v>0</v>
          </cell>
          <cell r="AZ311" t="str">
            <v>Cumin</v>
          </cell>
          <cell r="BB311">
            <v>0</v>
          </cell>
          <cell r="BC311">
            <v>0</v>
          </cell>
          <cell r="BD311">
            <v>0</v>
          </cell>
          <cell r="BE311">
            <v>0</v>
          </cell>
          <cell r="BF311">
            <v>0</v>
          </cell>
          <cell r="BG311">
            <v>0</v>
          </cell>
          <cell r="BH311">
            <v>0</v>
          </cell>
          <cell r="BI311">
            <v>0</v>
          </cell>
          <cell r="BJ311" t="str">
            <v>Riz Basmati</v>
          </cell>
          <cell r="BK311">
            <v>30</v>
          </cell>
          <cell r="BL311">
            <v>104.1</v>
          </cell>
          <cell r="BM311">
            <v>3</v>
          </cell>
          <cell r="BN311">
            <v>0.15</v>
          </cell>
          <cell r="BO311">
            <v>22.5</v>
          </cell>
          <cell r="BP311">
            <v>347</v>
          </cell>
          <cell r="BQ311">
            <v>10</v>
          </cell>
          <cell r="BR311">
            <v>0.5</v>
          </cell>
          <cell r="BS311">
            <v>75</v>
          </cell>
          <cell r="BT311" t="str">
            <v>Maïs Doux</v>
          </cell>
          <cell r="BU311">
            <v>30</v>
          </cell>
          <cell r="BV311">
            <v>30</v>
          </cell>
          <cell r="BW311">
            <v>0.9</v>
          </cell>
          <cell r="BX311">
            <v>0.36</v>
          </cell>
          <cell r="BY311">
            <v>5.46</v>
          </cell>
          <cell r="BZ311">
            <v>100</v>
          </cell>
          <cell r="CA311">
            <v>3</v>
          </cell>
          <cell r="CB311">
            <v>1.2</v>
          </cell>
          <cell r="CC311">
            <v>18.2</v>
          </cell>
          <cell r="CD311" t="str">
            <v>Huile D'Olive</v>
          </cell>
          <cell r="CE311">
            <v>10</v>
          </cell>
          <cell r="CF311">
            <v>80.900000000000006</v>
          </cell>
          <cell r="CG311">
            <v>0</v>
          </cell>
          <cell r="CH311">
            <v>8.99</v>
          </cell>
          <cell r="CI311">
            <v>0</v>
          </cell>
          <cell r="CJ311">
            <v>809</v>
          </cell>
          <cell r="CK311">
            <v>0</v>
          </cell>
          <cell r="CL311">
            <v>89.9</v>
          </cell>
          <cell r="CM311">
            <v>0</v>
          </cell>
          <cell r="CN311" t="str">
            <v>Boeuf Haché Cru</v>
          </cell>
          <cell r="CO311">
            <v>100</v>
          </cell>
          <cell r="CP311">
            <v>154</v>
          </cell>
          <cell r="CQ311">
            <v>21.6</v>
          </cell>
          <cell r="CR311">
            <v>7.5</v>
          </cell>
          <cell r="CS311">
            <v>0</v>
          </cell>
          <cell r="CT311">
            <v>154</v>
          </cell>
          <cell r="CU311">
            <v>21.6</v>
          </cell>
          <cell r="CV311">
            <v>7.5</v>
          </cell>
          <cell r="CW311">
            <v>0</v>
          </cell>
          <cell r="CX311" t="str">
            <v>Bouillon</v>
          </cell>
          <cell r="CY311">
            <v>12</v>
          </cell>
          <cell r="CZ311">
            <v>26.04</v>
          </cell>
          <cell r="DA311">
            <v>1.1639999999999999</v>
          </cell>
          <cell r="DB311">
            <v>0.64800000000000013</v>
          </cell>
          <cell r="DC311">
            <v>3.84</v>
          </cell>
          <cell r="DD311">
            <v>217</v>
          </cell>
          <cell r="DE311">
            <v>9.6999999999999993</v>
          </cell>
          <cell r="DF311">
            <v>5.4</v>
          </cell>
          <cell r="DG311">
            <v>32</v>
          </cell>
          <cell r="DH311" t="str">
            <v xml:space="preserve"> Tomates Concassées </v>
          </cell>
          <cell r="DI311">
            <v>100</v>
          </cell>
          <cell r="DJ311">
            <v>20</v>
          </cell>
          <cell r="DK311">
            <v>1</v>
          </cell>
          <cell r="DL311">
            <v>0</v>
          </cell>
          <cell r="DM311">
            <v>3.5</v>
          </cell>
          <cell r="DN311">
            <v>20</v>
          </cell>
          <cell r="DO311">
            <v>1</v>
          </cell>
          <cell r="DP311">
            <v>0</v>
          </cell>
          <cell r="DQ311">
            <v>3.5</v>
          </cell>
          <cell r="DR311" t="str">
            <v>Paprika</v>
          </cell>
          <cell r="DT311">
            <v>0</v>
          </cell>
          <cell r="DU311">
            <v>0</v>
          </cell>
          <cell r="DV311">
            <v>0</v>
          </cell>
          <cell r="DW311">
            <v>0</v>
          </cell>
          <cell r="DX311">
            <v>358</v>
          </cell>
          <cell r="DY311">
            <v>14.8</v>
          </cell>
          <cell r="DZ311">
            <v>0</v>
          </cell>
          <cell r="EA311">
            <v>34.9</v>
          </cell>
          <cell r="EB311" t="str">
            <v/>
          </cell>
          <cell r="ED311">
            <v>0</v>
          </cell>
          <cell r="EE311">
            <v>0</v>
          </cell>
          <cell r="EF311">
            <v>0</v>
          </cell>
          <cell r="EG311">
            <v>0</v>
          </cell>
          <cell r="EH311">
            <v>0</v>
          </cell>
          <cell r="EI311">
            <v>0</v>
          </cell>
          <cell r="EJ311">
            <v>0</v>
          </cell>
          <cell r="EK311">
            <v>0</v>
          </cell>
          <cell r="EL311" t="str">
            <v/>
          </cell>
          <cell r="EN311">
            <v>0</v>
          </cell>
          <cell r="EO311">
            <v>0</v>
          </cell>
          <cell r="EP311">
            <v>0</v>
          </cell>
          <cell r="EQ311">
            <v>0</v>
          </cell>
          <cell r="ER311">
            <v>0</v>
          </cell>
          <cell r="ES311">
            <v>0</v>
          </cell>
          <cell r="ET311">
            <v>0</v>
          </cell>
          <cell r="EU311">
            <v>0</v>
          </cell>
          <cell r="EV311" t="str">
            <v/>
          </cell>
          <cell r="EX311">
            <v>0</v>
          </cell>
          <cell r="EY311">
            <v>0</v>
          </cell>
          <cell r="EZ311">
            <v>0</v>
          </cell>
          <cell r="FA311">
            <v>0</v>
          </cell>
          <cell r="FB311">
            <v>0</v>
          </cell>
          <cell r="FC311">
            <v>0</v>
          </cell>
          <cell r="FD311">
            <v>0</v>
          </cell>
          <cell r="FE311">
            <v>0</v>
          </cell>
          <cell r="FF311" t="str">
            <v/>
          </cell>
          <cell r="FH311">
            <v>0</v>
          </cell>
          <cell r="FI311">
            <v>0</v>
          </cell>
          <cell r="FJ311">
            <v>0</v>
          </cell>
          <cell r="FK311">
            <v>0</v>
          </cell>
          <cell r="FL311">
            <v>0</v>
          </cell>
          <cell r="FM311">
            <v>0</v>
          </cell>
          <cell r="FN311">
            <v>0</v>
          </cell>
          <cell r="FO311">
            <v>0</v>
          </cell>
          <cell r="FR311">
            <v>0</v>
          </cell>
          <cell r="FS311">
            <v>0</v>
          </cell>
          <cell r="FT311">
            <v>0</v>
          </cell>
          <cell r="FU311">
            <v>0</v>
          </cell>
          <cell r="FV311">
            <v>0</v>
          </cell>
          <cell r="FW311">
            <v>0</v>
          </cell>
          <cell r="FX311">
            <v>0</v>
          </cell>
          <cell r="FY311">
            <v>0</v>
          </cell>
          <cell r="GB311">
            <v>0</v>
          </cell>
          <cell r="GC311">
            <v>0</v>
          </cell>
          <cell r="GD311">
            <v>0</v>
          </cell>
          <cell r="GE311">
            <v>0</v>
          </cell>
          <cell r="GF311">
            <v>0</v>
          </cell>
          <cell r="GG311">
            <v>0</v>
          </cell>
          <cell r="GH311">
            <v>0</v>
          </cell>
          <cell r="GI311">
            <v>0</v>
          </cell>
          <cell r="GL311">
            <v>0</v>
          </cell>
          <cell r="GM311">
            <v>0</v>
          </cell>
          <cell r="GN311">
            <v>0</v>
          </cell>
          <cell r="GO311">
            <v>0</v>
          </cell>
          <cell r="GP311">
            <v>0</v>
          </cell>
          <cell r="GQ311">
            <v>0</v>
          </cell>
          <cell r="GR311">
            <v>0</v>
          </cell>
          <cell r="GS311">
            <v>0</v>
          </cell>
          <cell r="GU311" t="str">
            <v xml:space="preserve">Poêlée Mexicaine </v>
          </cell>
        </row>
        <row r="312">
          <cell r="E312" t="str">
            <v>Poivron Farci</v>
          </cell>
          <cell r="F312" t="str">
            <v>Préchauffez le four à 180°.
Coupez le poivron et vide l’intérieur .
Coupez la mozzarella en tranches, les tomates cerises en deux et le jambon cru en fines lamelles ; et mélangez le tout au coulis de tomate et au reste de courgettes. 
Garnissez les courgettes de l préparation et saupoudrez le tout d’épices.
Enfournez la pizza boat une vingtaine de minutes.</v>
          </cell>
          <cell r="H312">
            <v>399.2</v>
          </cell>
          <cell r="I312">
            <v>30.08</v>
          </cell>
          <cell r="J312">
            <v>21.45</v>
          </cell>
          <cell r="K312">
            <v>9.51</v>
          </cell>
          <cell r="L312" t="str">
            <v>Poivron</v>
          </cell>
          <cell r="M312">
            <v>100</v>
          </cell>
          <cell r="N312">
            <v>20</v>
          </cell>
          <cell r="O312">
            <v>0.8</v>
          </cell>
          <cell r="P312">
            <v>0.3</v>
          </cell>
          <cell r="Q312">
            <v>2.6</v>
          </cell>
          <cell r="R312">
            <v>20</v>
          </cell>
          <cell r="S312">
            <v>0.8</v>
          </cell>
          <cell r="T312">
            <v>0.3</v>
          </cell>
          <cell r="U312">
            <v>2.6</v>
          </cell>
          <cell r="V312" t="str">
            <v>Coulis De Tomate</v>
          </cell>
          <cell r="W312">
            <v>40</v>
          </cell>
          <cell r="X312">
            <v>14.8</v>
          </cell>
          <cell r="Y312">
            <v>0.64</v>
          </cell>
          <cell r="Z312">
            <v>0.04</v>
          </cell>
          <cell r="AA312">
            <v>2.84</v>
          </cell>
          <cell r="AB312">
            <v>37</v>
          </cell>
          <cell r="AC312">
            <v>1.6</v>
          </cell>
          <cell r="AD312">
            <v>0.1</v>
          </cell>
          <cell r="AE312">
            <v>7.1</v>
          </cell>
          <cell r="AF312" t="str">
            <v>Tomate</v>
          </cell>
          <cell r="AG312">
            <v>20</v>
          </cell>
          <cell r="AH312">
            <v>4.2</v>
          </cell>
          <cell r="AI312">
            <v>0.16</v>
          </cell>
          <cell r="AJ312">
            <v>0.06</v>
          </cell>
          <cell r="AK312">
            <v>0.64</v>
          </cell>
          <cell r="AL312">
            <v>21</v>
          </cell>
          <cell r="AM312">
            <v>0.8</v>
          </cell>
          <cell r="AN312">
            <v>0.3</v>
          </cell>
          <cell r="AO312">
            <v>3.2</v>
          </cell>
          <cell r="AP312" t="str">
            <v>Mozzarella</v>
          </cell>
          <cell r="AQ312">
            <v>40</v>
          </cell>
          <cell r="AR312">
            <v>101.2</v>
          </cell>
          <cell r="AS312">
            <v>7.48</v>
          </cell>
          <cell r="AT312">
            <v>7.8</v>
          </cell>
          <cell r="AU312">
            <v>0.28000000000000003</v>
          </cell>
          <cell r="AV312">
            <v>253</v>
          </cell>
          <cell r="AW312">
            <v>18.7</v>
          </cell>
          <cell r="AX312">
            <v>19.5</v>
          </cell>
          <cell r="AY312">
            <v>0.7</v>
          </cell>
          <cell r="AZ312" t="str">
            <v>Jambon Cru</v>
          </cell>
          <cell r="BA312">
            <v>50</v>
          </cell>
          <cell r="BB312">
            <v>114.5</v>
          </cell>
          <cell r="BC312">
            <v>15.5</v>
          </cell>
          <cell r="BD312">
            <v>5.75</v>
          </cell>
          <cell r="BE312">
            <v>0.15</v>
          </cell>
          <cell r="BF312">
            <v>229</v>
          </cell>
          <cell r="BG312">
            <v>31</v>
          </cell>
          <cell r="BH312">
            <v>11.5</v>
          </cell>
          <cell r="BI312">
            <v>0.3</v>
          </cell>
          <cell r="BJ312" t="str">
            <v>Épices</v>
          </cell>
          <cell r="BL312">
            <v>0</v>
          </cell>
          <cell r="BM312">
            <v>0</v>
          </cell>
          <cell r="BN312">
            <v>0</v>
          </cell>
          <cell r="BO312">
            <v>0</v>
          </cell>
          <cell r="BP312">
            <v>0</v>
          </cell>
          <cell r="BQ312">
            <v>0</v>
          </cell>
          <cell r="BR312">
            <v>0</v>
          </cell>
          <cell r="BS312">
            <v>0</v>
          </cell>
          <cell r="BT312" t="str">
            <v>Pain Protéiné</v>
          </cell>
          <cell r="BU312">
            <v>50</v>
          </cell>
          <cell r="BV312">
            <v>144.5</v>
          </cell>
          <cell r="BW312">
            <v>5.5</v>
          </cell>
          <cell r="BX312">
            <v>7.5</v>
          </cell>
          <cell r="BY312">
            <v>3</v>
          </cell>
          <cell r="BZ312">
            <v>289</v>
          </cell>
          <cell r="CA312">
            <v>11</v>
          </cell>
          <cell r="CB312">
            <v>15</v>
          </cell>
          <cell r="CC312">
            <v>6</v>
          </cell>
          <cell r="CD312" t="str">
            <v/>
          </cell>
          <cell r="CF312">
            <v>0</v>
          </cell>
          <cell r="CG312">
            <v>0</v>
          </cell>
          <cell r="CH312">
            <v>0</v>
          </cell>
          <cell r="CI312">
            <v>0</v>
          </cell>
          <cell r="CJ312">
            <v>0</v>
          </cell>
          <cell r="CK312">
            <v>0</v>
          </cell>
          <cell r="CL312">
            <v>0</v>
          </cell>
          <cell r="CM312">
            <v>0</v>
          </cell>
          <cell r="CN312" t="str">
            <v/>
          </cell>
          <cell r="CP312">
            <v>0</v>
          </cell>
          <cell r="CQ312">
            <v>0</v>
          </cell>
          <cell r="CR312">
            <v>0</v>
          </cell>
          <cell r="CS312">
            <v>0</v>
          </cell>
          <cell r="CT312">
            <v>0</v>
          </cell>
          <cell r="CU312">
            <v>0</v>
          </cell>
          <cell r="CV312">
            <v>0</v>
          </cell>
          <cell r="CW312">
            <v>0</v>
          </cell>
          <cell r="CX312" t="str">
            <v/>
          </cell>
          <cell r="CZ312">
            <v>0</v>
          </cell>
          <cell r="DA312">
            <v>0</v>
          </cell>
          <cell r="DB312">
            <v>0</v>
          </cell>
          <cell r="DC312">
            <v>0</v>
          </cell>
          <cell r="DD312">
            <v>0</v>
          </cell>
          <cell r="DE312">
            <v>0</v>
          </cell>
          <cell r="DF312">
            <v>0</v>
          </cell>
          <cell r="DG312">
            <v>0</v>
          </cell>
          <cell r="DH312" t="str">
            <v/>
          </cell>
          <cell r="DJ312">
            <v>0</v>
          </cell>
          <cell r="DK312">
            <v>0</v>
          </cell>
          <cell r="DL312">
            <v>0</v>
          </cell>
          <cell r="DM312">
            <v>0</v>
          </cell>
          <cell r="DN312">
            <v>0</v>
          </cell>
          <cell r="DO312">
            <v>0</v>
          </cell>
          <cell r="DP312">
            <v>0</v>
          </cell>
          <cell r="DQ312">
            <v>0</v>
          </cell>
          <cell r="DR312" t="str">
            <v/>
          </cell>
          <cell r="DT312">
            <v>0</v>
          </cell>
          <cell r="DU312">
            <v>0</v>
          </cell>
          <cell r="DV312">
            <v>0</v>
          </cell>
          <cell r="DW312">
            <v>0</v>
          </cell>
          <cell r="DX312">
            <v>0</v>
          </cell>
          <cell r="DY312">
            <v>0</v>
          </cell>
          <cell r="DZ312">
            <v>0</v>
          </cell>
          <cell r="EA312">
            <v>0</v>
          </cell>
          <cell r="EB312" t="str">
            <v/>
          </cell>
          <cell r="ED312">
            <v>0</v>
          </cell>
          <cell r="EE312">
            <v>0</v>
          </cell>
          <cell r="EF312">
            <v>0</v>
          </cell>
          <cell r="EG312">
            <v>0</v>
          </cell>
          <cell r="EH312">
            <v>0</v>
          </cell>
          <cell r="EI312">
            <v>0</v>
          </cell>
          <cell r="EJ312">
            <v>0</v>
          </cell>
          <cell r="EK312">
            <v>0</v>
          </cell>
          <cell r="EL312" t="str">
            <v/>
          </cell>
          <cell r="EN312">
            <v>0</v>
          </cell>
          <cell r="EO312">
            <v>0</v>
          </cell>
          <cell r="EP312">
            <v>0</v>
          </cell>
          <cell r="EQ312">
            <v>0</v>
          </cell>
          <cell r="ER312">
            <v>0</v>
          </cell>
          <cell r="ES312">
            <v>0</v>
          </cell>
          <cell r="ET312">
            <v>0</v>
          </cell>
          <cell r="EU312">
            <v>0</v>
          </cell>
          <cell r="EV312" t="str">
            <v/>
          </cell>
          <cell r="EX312">
            <v>0</v>
          </cell>
          <cell r="EY312">
            <v>0</v>
          </cell>
          <cell r="EZ312">
            <v>0</v>
          </cell>
          <cell r="FA312">
            <v>0</v>
          </cell>
          <cell r="FB312">
            <v>0</v>
          </cell>
          <cell r="FC312">
            <v>0</v>
          </cell>
          <cell r="FD312">
            <v>0</v>
          </cell>
          <cell r="FE312">
            <v>0</v>
          </cell>
          <cell r="FF312" t="str">
            <v/>
          </cell>
          <cell r="FH312">
            <v>0</v>
          </cell>
          <cell r="FI312">
            <v>0</v>
          </cell>
          <cell r="FJ312">
            <v>0</v>
          </cell>
          <cell r="FK312">
            <v>0</v>
          </cell>
          <cell r="FL312">
            <v>0</v>
          </cell>
          <cell r="FM312">
            <v>0</v>
          </cell>
          <cell r="FN312">
            <v>0</v>
          </cell>
          <cell r="FO312">
            <v>0</v>
          </cell>
          <cell r="FR312">
            <v>0</v>
          </cell>
          <cell r="FS312">
            <v>0</v>
          </cell>
          <cell r="FT312">
            <v>0</v>
          </cell>
          <cell r="FU312">
            <v>0</v>
          </cell>
          <cell r="FV312">
            <v>0</v>
          </cell>
          <cell r="FW312">
            <v>0</v>
          </cell>
          <cell r="FX312">
            <v>0</v>
          </cell>
          <cell r="FY312">
            <v>0</v>
          </cell>
          <cell r="GB312">
            <v>0</v>
          </cell>
          <cell r="GC312">
            <v>0</v>
          </cell>
          <cell r="GD312">
            <v>0</v>
          </cell>
          <cell r="GE312">
            <v>0</v>
          </cell>
          <cell r="GF312">
            <v>0</v>
          </cell>
          <cell r="GG312">
            <v>0</v>
          </cell>
          <cell r="GH312">
            <v>0</v>
          </cell>
          <cell r="GI312">
            <v>0</v>
          </cell>
          <cell r="GL312">
            <v>0</v>
          </cell>
          <cell r="GM312">
            <v>0</v>
          </cell>
          <cell r="GN312">
            <v>0</v>
          </cell>
          <cell r="GO312">
            <v>0</v>
          </cell>
          <cell r="GP312">
            <v>0</v>
          </cell>
          <cell r="GQ312">
            <v>0</v>
          </cell>
          <cell r="GR312">
            <v>0</v>
          </cell>
          <cell r="GS312">
            <v>0</v>
          </cell>
          <cell r="GU312" t="str">
            <v>Poivron Farci</v>
          </cell>
        </row>
        <row r="313">
          <cell r="E313" t="str">
            <v>Poivrons Farcis</v>
          </cell>
          <cell r="F313" t="str">
            <v>Préchauffez le four à 180 degrés
Coupez la tige de votre poivron, le vider, rincez.
Mixez le steak, la tomate, l’oignon, le persil
Fourrez le poivron avec la mixture  Mettre au four 30 minutes
Dans une casserole d’eau faites cuire votre quinoa.
Ajoutez un ﬁlet d’huile d’olive.</v>
          </cell>
          <cell r="H313">
            <v>357.25</v>
          </cell>
          <cell r="I313">
            <v>31.024999999999999</v>
          </cell>
          <cell r="J313">
            <v>12.670000000000002</v>
          </cell>
          <cell r="K313">
            <v>26.25</v>
          </cell>
          <cell r="L313" t="str">
            <v xml:space="preserve">boeuf haché 5% de mg </v>
          </cell>
          <cell r="M313">
            <v>125</v>
          </cell>
          <cell r="N313">
            <v>151.25</v>
          </cell>
          <cell r="O313">
            <v>24.5</v>
          </cell>
          <cell r="P313">
            <v>5.875</v>
          </cell>
          <cell r="Q313">
            <v>0</v>
          </cell>
          <cell r="R313">
            <v>121</v>
          </cell>
          <cell r="S313">
            <v>19.600000000000001</v>
          </cell>
          <cell r="T313">
            <v>4.7</v>
          </cell>
          <cell r="U313">
            <v>0</v>
          </cell>
          <cell r="V313" t="str">
            <v>poivron</v>
          </cell>
          <cell r="W313">
            <v>200</v>
          </cell>
          <cell r="X313">
            <v>40</v>
          </cell>
          <cell r="Y313">
            <v>1.6</v>
          </cell>
          <cell r="Z313">
            <v>0.6</v>
          </cell>
          <cell r="AA313">
            <v>5.2</v>
          </cell>
          <cell r="AB313">
            <v>20</v>
          </cell>
          <cell r="AC313">
            <v>0.8</v>
          </cell>
          <cell r="AD313">
            <v>0.3</v>
          </cell>
          <cell r="AE313">
            <v>2.6</v>
          </cell>
          <cell r="AF313" t="str">
            <v>tomate</v>
          </cell>
          <cell r="AG313">
            <v>50</v>
          </cell>
          <cell r="AH313">
            <v>10.5</v>
          </cell>
          <cell r="AI313">
            <v>0.4</v>
          </cell>
          <cell r="AJ313">
            <v>0.15</v>
          </cell>
          <cell r="AK313">
            <v>1.6</v>
          </cell>
          <cell r="AL313">
            <v>21</v>
          </cell>
          <cell r="AM313">
            <v>0.8</v>
          </cell>
          <cell r="AN313">
            <v>0.3</v>
          </cell>
          <cell r="AO313">
            <v>3.2</v>
          </cell>
          <cell r="AP313" t="str">
            <v>Persil</v>
          </cell>
          <cell r="AR313">
            <v>0</v>
          </cell>
          <cell r="AS313">
            <v>0</v>
          </cell>
          <cell r="AT313">
            <v>0</v>
          </cell>
          <cell r="AU313">
            <v>0</v>
          </cell>
          <cell r="AV313">
            <v>0</v>
          </cell>
          <cell r="AW313">
            <v>0</v>
          </cell>
          <cell r="AX313">
            <v>0</v>
          </cell>
          <cell r="AY313">
            <v>0</v>
          </cell>
          <cell r="AZ313" t="str">
            <v>oignon</v>
          </cell>
          <cell r="BA313">
            <v>25</v>
          </cell>
          <cell r="BB313">
            <v>9.75</v>
          </cell>
          <cell r="BC313">
            <v>0.32500000000000001</v>
          </cell>
          <cell r="BD313">
            <v>0.05</v>
          </cell>
          <cell r="BE313">
            <v>1.75</v>
          </cell>
          <cell r="BF313">
            <v>39</v>
          </cell>
          <cell r="BG313">
            <v>1.3</v>
          </cell>
          <cell r="BH313">
            <v>0.2</v>
          </cell>
          <cell r="BI313">
            <v>7</v>
          </cell>
          <cell r="BJ313" t="str">
            <v>quinoa</v>
          </cell>
          <cell r="BK313">
            <v>30</v>
          </cell>
          <cell r="BL313">
            <v>105.3</v>
          </cell>
          <cell r="BM313">
            <v>4.2</v>
          </cell>
          <cell r="BN313">
            <v>1.5</v>
          </cell>
          <cell r="BO313">
            <v>17.7</v>
          </cell>
          <cell r="BP313">
            <v>351</v>
          </cell>
          <cell r="BQ313">
            <v>14</v>
          </cell>
          <cell r="BR313">
            <v>5</v>
          </cell>
          <cell r="BS313">
            <v>59</v>
          </cell>
          <cell r="BT313" t="str">
            <v>huile d’olive</v>
          </cell>
          <cell r="BU313">
            <v>5</v>
          </cell>
          <cell r="BV313">
            <v>40.450000000000003</v>
          </cell>
          <cell r="BW313">
            <v>0</v>
          </cell>
          <cell r="BX313">
            <v>4.4950000000000001</v>
          </cell>
          <cell r="BY313">
            <v>0</v>
          </cell>
          <cell r="BZ313">
            <v>809</v>
          </cell>
          <cell r="CA313">
            <v>0</v>
          </cell>
          <cell r="CB313">
            <v>89.9</v>
          </cell>
          <cell r="CC313">
            <v>0</v>
          </cell>
          <cell r="CF313">
            <v>0</v>
          </cell>
          <cell r="CG313">
            <v>0</v>
          </cell>
          <cell r="CH313">
            <v>0</v>
          </cell>
          <cell r="CI313">
            <v>0</v>
          </cell>
          <cell r="CJ313">
            <v>0</v>
          </cell>
          <cell r="CK313">
            <v>0</v>
          </cell>
          <cell r="CL313">
            <v>0</v>
          </cell>
          <cell r="CM313">
            <v>0</v>
          </cell>
          <cell r="CP313">
            <v>0</v>
          </cell>
          <cell r="CQ313">
            <v>0</v>
          </cell>
          <cell r="CR313">
            <v>0</v>
          </cell>
          <cell r="CS313">
            <v>0</v>
          </cell>
          <cell r="CT313">
            <v>0</v>
          </cell>
          <cell r="CU313">
            <v>0</v>
          </cell>
          <cell r="CV313">
            <v>0</v>
          </cell>
          <cell r="CW313">
            <v>0</v>
          </cell>
          <cell r="CZ313">
            <v>0</v>
          </cell>
          <cell r="DA313">
            <v>0</v>
          </cell>
          <cell r="DB313">
            <v>0</v>
          </cell>
          <cell r="DC313">
            <v>0</v>
          </cell>
          <cell r="DD313">
            <v>0</v>
          </cell>
          <cell r="DE313">
            <v>0</v>
          </cell>
          <cell r="DF313">
            <v>0</v>
          </cell>
          <cell r="DG313">
            <v>0</v>
          </cell>
          <cell r="DJ313">
            <v>0</v>
          </cell>
          <cell r="DK313">
            <v>0</v>
          </cell>
          <cell r="DL313">
            <v>0</v>
          </cell>
          <cell r="DM313">
            <v>0</v>
          </cell>
          <cell r="DN313">
            <v>0</v>
          </cell>
          <cell r="DO313">
            <v>0</v>
          </cell>
          <cell r="DP313">
            <v>0</v>
          </cell>
          <cell r="DQ313">
            <v>0</v>
          </cell>
          <cell r="DT313">
            <v>0</v>
          </cell>
          <cell r="DU313">
            <v>0</v>
          </cell>
          <cell r="DV313">
            <v>0</v>
          </cell>
          <cell r="DW313">
            <v>0</v>
          </cell>
          <cell r="DX313">
            <v>0</v>
          </cell>
          <cell r="DY313">
            <v>0</v>
          </cell>
          <cell r="DZ313">
            <v>0</v>
          </cell>
          <cell r="EA313">
            <v>0</v>
          </cell>
          <cell r="ED313">
            <v>0</v>
          </cell>
          <cell r="EE313">
            <v>0</v>
          </cell>
          <cell r="EF313">
            <v>0</v>
          </cell>
          <cell r="EG313">
            <v>0</v>
          </cell>
          <cell r="EH313">
            <v>0</v>
          </cell>
          <cell r="EI313">
            <v>0</v>
          </cell>
          <cell r="EJ313">
            <v>0</v>
          </cell>
          <cell r="EK313">
            <v>0</v>
          </cell>
          <cell r="EN313">
            <v>0</v>
          </cell>
          <cell r="EO313">
            <v>0</v>
          </cell>
          <cell r="EP313">
            <v>0</v>
          </cell>
          <cell r="EQ313">
            <v>0</v>
          </cell>
          <cell r="ER313">
            <v>0</v>
          </cell>
          <cell r="ES313">
            <v>0</v>
          </cell>
          <cell r="ET313">
            <v>0</v>
          </cell>
          <cell r="EU313">
            <v>0</v>
          </cell>
          <cell r="EX313">
            <v>0</v>
          </cell>
          <cell r="EY313">
            <v>0</v>
          </cell>
          <cell r="EZ313">
            <v>0</v>
          </cell>
          <cell r="FA313">
            <v>0</v>
          </cell>
          <cell r="FB313">
            <v>0</v>
          </cell>
          <cell r="FC313">
            <v>0</v>
          </cell>
          <cell r="FD313">
            <v>0</v>
          </cell>
          <cell r="FE313">
            <v>0</v>
          </cell>
          <cell r="FH313">
            <v>0</v>
          </cell>
          <cell r="FI313">
            <v>0</v>
          </cell>
          <cell r="FJ313">
            <v>0</v>
          </cell>
          <cell r="FK313">
            <v>0</v>
          </cell>
          <cell r="FL313">
            <v>0</v>
          </cell>
          <cell r="FM313">
            <v>0</v>
          </cell>
          <cell r="FN313">
            <v>0</v>
          </cell>
          <cell r="FO313">
            <v>0</v>
          </cell>
          <cell r="FR313">
            <v>0</v>
          </cell>
          <cell r="FS313">
            <v>0</v>
          </cell>
          <cell r="FT313">
            <v>0</v>
          </cell>
          <cell r="FU313">
            <v>0</v>
          </cell>
          <cell r="FV313">
            <v>0</v>
          </cell>
          <cell r="FW313">
            <v>0</v>
          </cell>
          <cell r="FX313">
            <v>0</v>
          </cell>
          <cell r="FY313">
            <v>0</v>
          </cell>
          <cell r="GB313">
            <v>0</v>
          </cell>
          <cell r="GC313">
            <v>0</v>
          </cell>
          <cell r="GD313">
            <v>0</v>
          </cell>
          <cell r="GE313">
            <v>0</v>
          </cell>
          <cell r="GF313">
            <v>0</v>
          </cell>
          <cell r="GG313">
            <v>0</v>
          </cell>
          <cell r="GH313">
            <v>0</v>
          </cell>
          <cell r="GI313">
            <v>0</v>
          </cell>
          <cell r="GL313">
            <v>0</v>
          </cell>
          <cell r="GM313">
            <v>0</v>
          </cell>
          <cell r="GN313">
            <v>0</v>
          </cell>
          <cell r="GO313">
            <v>0</v>
          </cell>
          <cell r="GP313">
            <v>0</v>
          </cell>
          <cell r="GQ313">
            <v>0</v>
          </cell>
          <cell r="GR313">
            <v>0</v>
          </cell>
          <cell r="GS313">
            <v>0</v>
          </cell>
          <cell r="GU313" t="str">
            <v>Poivrons Farcis</v>
          </cell>
        </row>
        <row r="314">
          <cell r="E314" t="str">
            <v xml:space="preserve">Poivrons Farcis Au Bœuf </v>
          </cell>
          <cell r="F314" t="str">
            <v xml:space="preserve">Couper le bœuf en émincé.
Bien faire chauffer l'huile dans une poêle antiadhésive. Faire sauter la viande env. 1 min en remuant, retirer, saler, poivrer. 
Bien faire chauffer l'huile dans la même poêle. Faire sauter les aubergines env. 2 min en remuant. Ajouter tomates, ail et thym, faire revenir un instant, saler, poivrer. 
Ajouter la viande et la moitié de la feta, mélanger. Poser les poivrons verticalement dans le plat, farcir, répartir les amandes dessus. Poser les couvercles, verser le bouillon dans le plat.
Cuisson: env. 35 min dans la moitié inférieure du four préchauffé à 200° C. 
Retirer, parsemer du reste de la feta. </v>
          </cell>
          <cell r="H314">
            <v>545.29</v>
          </cell>
          <cell r="I314">
            <v>33.233999999999995</v>
          </cell>
          <cell r="J314">
            <v>27.928000000000001</v>
          </cell>
          <cell r="K314">
            <v>15.665000000000001</v>
          </cell>
          <cell r="L314" t="str">
            <v>Huile D'Olive</v>
          </cell>
          <cell r="M314">
            <v>10</v>
          </cell>
          <cell r="N314">
            <v>80.900000000000006</v>
          </cell>
          <cell r="O314">
            <v>0</v>
          </cell>
          <cell r="P314">
            <v>8.99</v>
          </cell>
          <cell r="Q314">
            <v>0</v>
          </cell>
          <cell r="R314">
            <v>809</v>
          </cell>
          <cell r="S314">
            <v>0</v>
          </cell>
          <cell r="T314">
            <v>89.9</v>
          </cell>
          <cell r="U314">
            <v>0</v>
          </cell>
          <cell r="V314" t="str">
            <v>Bœuf</v>
          </cell>
          <cell r="W314">
            <v>100</v>
          </cell>
          <cell r="X314">
            <v>188</v>
          </cell>
          <cell r="Y314">
            <v>18.899999999999999</v>
          </cell>
          <cell r="Z314">
            <v>12.5</v>
          </cell>
          <cell r="AA314">
            <v>0</v>
          </cell>
          <cell r="AB314">
            <v>188</v>
          </cell>
          <cell r="AC314">
            <v>18.899999999999999</v>
          </cell>
          <cell r="AD314">
            <v>12.5</v>
          </cell>
          <cell r="AE314">
            <v>0</v>
          </cell>
          <cell r="AF314" t="str">
            <v xml:space="preserve">Sel </v>
          </cell>
          <cell r="AH314">
            <v>0</v>
          </cell>
          <cell r="AI314">
            <v>0</v>
          </cell>
          <cell r="AJ314">
            <v>0</v>
          </cell>
          <cell r="AK314">
            <v>0</v>
          </cell>
          <cell r="AL314">
            <v>0</v>
          </cell>
          <cell r="AM314">
            <v>0</v>
          </cell>
          <cell r="AN314">
            <v>0</v>
          </cell>
          <cell r="AO314">
            <v>0</v>
          </cell>
          <cell r="AP314" t="str">
            <v xml:space="preserve">Un Peu De Poivre </v>
          </cell>
          <cell r="AR314">
            <v>0</v>
          </cell>
          <cell r="AS314">
            <v>0</v>
          </cell>
          <cell r="AT314">
            <v>0</v>
          </cell>
          <cell r="AU314">
            <v>0</v>
          </cell>
          <cell r="AV314">
            <v>0</v>
          </cell>
          <cell r="AW314">
            <v>0</v>
          </cell>
          <cell r="AX314">
            <v>0</v>
          </cell>
          <cell r="AY314">
            <v>0</v>
          </cell>
          <cell r="BB314">
            <v>0</v>
          </cell>
          <cell r="BC314">
            <v>0</v>
          </cell>
          <cell r="BD314">
            <v>0</v>
          </cell>
          <cell r="BE314">
            <v>0</v>
          </cell>
          <cell r="BF314">
            <v>0</v>
          </cell>
          <cell r="BG314">
            <v>0</v>
          </cell>
          <cell r="BH314">
            <v>0</v>
          </cell>
          <cell r="BI314">
            <v>0</v>
          </cell>
          <cell r="BJ314" t="str">
            <v>Aubergine</v>
          </cell>
          <cell r="BK314">
            <v>125</v>
          </cell>
          <cell r="BL314">
            <v>28.75</v>
          </cell>
          <cell r="BM314">
            <v>1.25</v>
          </cell>
          <cell r="BN314">
            <v>0.25</v>
          </cell>
          <cell r="BO314">
            <v>3.875</v>
          </cell>
          <cell r="BP314">
            <v>23</v>
          </cell>
          <cell r="BQ314">
            <v>1</v>
          </cell>
          <cell r="BR314">
            <v>0.2</v>
          </cell>
          <cell r="BS314">
            <v>3.1</v>
          </cell>
          <cell r="BT314" t="str">
            <v>Tomates Cerises</v>
          </cell>
          <cell r="BU314">
            <v>50</v>
          </cell>
          <cell r="BV314">
            <v>10.5</v>
          </cell>
          <cell r="BW314">
            <v>0.4</v>
          </cell>
          <cell r="BX314">
            <v>0.15</v>
          </cell>
          <cell r="BY314">
            <v>1.6</v>
          </cell>
          <cell r="BZ314">
            <v>21</v>
          </cell>
          <cell r="CA314">
            <v>0.8</v>
          </cell>
          <cell r="CB314">
            <v>0.3</v>
          </cell>
          <cell r="CC314">
            <v>3.2</v>
          </cell>
          <cell r="CD314" t="str">
            <v>Ail</v>
          </cell>
          <cell r="CF314">
            <v>0</v>
          </cell>
          <cell r="CG314">
            <v>0</v>
          </cell>
          <cell r="CH314">
            <v>0</v>
          </cell>
          <cell r="CI314">
            <v>0</v>
          </cell>
          <cell r="CJ314">
            <v>136</v>
          </cell>
          <cell r="CK314">
            <v>7</v>
          </cell>
          <cell r="CL314">
            <v>0.5</v>
          </cell>
          <cell r="CM314">
            <v>24.5</v>
          </cell>
          <cell r="CN314" t="str">
            <v>Feuilles De Thym</v>
          </cell>
          <cell r="CP314">
            <v>0</v>
          </cell>
          <cell r="CQ314">
            <v>0</v>
          </cell>
          <cell r="CR314">
            <v>0</v>
          </cell>
          <cell r="CS314">
            <v>0</v>
          </cell>
          <cell r="CT314">
            <v>0</v>
          </cell>
          <cell r="CU314">
            <v>0</v>
          </cell>
          <cell r="CV314">
            <v>0</v>
          </cell>
          <cell r="CW314">
            <v>0</v>
          </cell>
          <cell r="CX314" t="str">
            <v xml:space="preserve">Sel </v>
          </cell>
          <cell r="CZ314">
            <v>0</v>
          </cell>
          <cell r="DA314">
            <v>0</v>
          </cell>
          <cell r="DB314">
            <v>0</v>
          </cell>
          <cell r="DC314">
            <v>0</v>
          </cell>
          <cell r="DD314">
            <v>0</v>
          </cell>
          <cell r="DE314">
            <v>0</v>
          </cell>
          <cell r="DF314">
            <v>0</v>
          </cell>
          <cell r="DG314">
            <v>0</v>
          </cell>
          <cell r="DH314" t="str">
            <v>Poivre</v>
          </cell>
          <cell r="DJ314">
            <v>0</v>
          </cell>
          <cell r="DK314">
            <v>0</v>
          </cell>
          <cell r="DL314">
            <v>0</v>
          </cell>
          <cell r="DM314">
            <v>0</v>
          </cell>
          <cell r="DN314">
            <v>0</v>
          </cell>
          <cell r="DO314">
            <v>0</v>
          </cell>
          <cell r="DP314">
            <v>0</v>
          </cell>
          <cell r="DQ314">
            <v>0</v>
          </cell>
          <cell r="DR314" t="str">
            <v>Feta</v>
          </cell>
          <cell r="DS314">
            <v>50</v>
          </cell>
          <cell r="DT314">
            <v>121.5</v>
          </cell>
          <cell r="DU314">
            <v>8.5</v>
          </cell>
          <cell r="DV314">
            <v>0</v>
          </cell>
          <cell r="DW314">
            <v>0.75</v>
          </cell>
          <cell r="DX314">
            <v>243</v>
          </cell>
          <cell r="DY314">
            <v>17</v>
          </cell>
          <cell r="DZ314">
            <v>0</v>
          </cell>
          <cell r="EA314">
            <v>1.5</v>
          </cell>
          <cell r="EB314" t="str">
            <v>Poivron Rouge</v>
          </cell>
          <cell r="EC314">
            <v>100</v>
          </cell>
          <cell r="ED314">
            <v>32</v>
          </cell>
          <cell r="EE314">
            <v>0.9</v>
          </cell>
          <cell r="EF314">
            <v>0.4</v>
          </cell>
          <cell r="EG314">
            <v>5.2</v>
          </cell>
          <cell r="EH314">
            <v>32</v>
          </cell>
          <cell r="EI314">
            <v>0.9</v>
          </cell>
          <cell r="EJ314">
            <v>0.4</v>
          </cell>
          <cell r="EK314">
            <v>5.2</v>
          </cell>
          <cell r="EL314" t="str">
            <v>Amande</v>
          </cell>
          <cell r="EM314">
            <v>10</v>
          </cell>
          <cell r="EN314">
            <v>57.6</v>
          </cell>
          <cell r="EO314">
            <v>2.12</v>
          </cell>
          <cell r="EP314">
            <v>4.99</v>
          </cell>
          <cell r="EQ314">
            <v>0.4</v>
          </cell>
          <cell r="ER314">
            <v>576</v>
          </cell>
          <cell r="ES314">
            <v>21.2</v>
          </cell>
          <cell r="ET314">
            <v>49.9</v>
          </cell>
          <cell r="EU314">
            <v>4</v>
          </cell>
          <cell r="EV314" t="str">
            <v>Bouillon De Légumes</v>
          </cell>
          <cell r="EW314">
            <v>12</v>
          </cell>
          <cell r="EX314">
            <v>26.04</v>
          </cell>
          <cell r="EY314">
            <v>1.1639999999999999</v>
          </cell>
          <cell r="EZ314">
            <v>0.64800000000000013</v>
          </cell>
          <cell r="FA314">
            <v>3.84</v>
          </cell>
          <cell r="FB314">
            <v>217</v>
          </cell>
          <cell r="FC314">
            <v>9.6999999999999993</v>
          </cell>
          <cell r="FD314">
            <v>5.4</v>
          </cell>
          <cell r="FE314">
            <v>32</v>
          </cell>
          <cell r="FF314" t="str">
            <v/>
          </cell>
          <cell r="FH314">
            <v>0</v>
          </cell>
          <cell r="FI314">
            <v>0</v>
          </cell>
          <cell r="FJ314">
            <v>0</v>
          </cell>
          <cell r="FK314">
            <v>0</v>
          </cell>
          <cell r="FL314">
            <v>0</v>
          </cell>
          <cell r="FM314">
            <v>0</v>
          </cell>
          <cell r="FN314">
            <v>0</v>
          </cell>
          <cell r="FO314">
            <v>0</v>
          </cell>
          <cell r="FR314">
            <v>0</v>
          </cell>
          <cell r="FS314">
            <v>0</v>
          </cell>
          <cell r="FT314">
            <v>0</v>
          </cell>
          <cell r="FU314">
            <v>0</v>
          </cell>
          <cell r="FV314">
            <v>0</v>
          </cell>
          <cell r="FW314">
            <v>0</v>
          </cell>
          <cell r="FX314">
            <v>0</v>
          </cell>
          <cell r="FY314">
            <v>0</v>
          </cell>
          <cell r="GB314">
            <v>0</v>
          </cell>
          <cell r="GC314">
            <v>0</v>
          </cell>
          <cell r="GD314">
            <v>0</v>
          </cell>
          <cell r="GE314">
            <v>0</v>
          </cell>
          <cell r="GF314">
            <v>0</v>
          </cell>
          <cell r="GG314">
            <v>0</v>
          </cell>
          <cell r="GH314">
            <v>0</v>
          </cell>
          <cell r="GI314">
            <v>0</v>
          </cell>
          <cell r="GL314">
            <v>0</v>
          </cell>
          <cell r="GM314">
            <v>0</v>
          </cell>
          <cell r="GN314">
            <v>0</v>
          </cell>
          <cell r="GO314">
            <v>0</v>
          </cell>
          <cell r="GP314">
            <v>0</v>
          </cell>
          <cell r="GQ314">
            <v>0</v>
          </cell>
          <cell r="GR314">
            <v>0</v>
          </cell>
          <cell r="GS314">
            <v>0</v>
          </cell>
          <cell r="GU314" t="str">
            <v xml:space="preserve">Poivrons Farcis Au Bœuf </v>
          </cell>
        </row>
        <row r="315">
          <cell r="E315" t="str">
            <v>Poivrons Farcis Au Bœuf Haché</v>
          </cell>
          <cell r="F315" t="str">
            <v xml:space="preserve">Lavez les poivrons et créez un couvercle en découpant la partie haute du poivron (qui comporte la tige). Égrainez-les à l'aide d'un couteau.
Coupez l'oignon et la tomate en petits cubes.
Faites cuire votre viande hachée et les oignons dans une poêle antiadhésive sans utiliser d'huile.
Assaisonnez la viande hachée avec les poudres de chili, d'ail et de cumin, et ajoutez sel et poivre à votre convenance.
Ajoutez la tomate, les haricots, le maïs et la sauce salsa à la poêle, mélangez bien et laissez cuire brièvement.
Il ne vous reste plus qu'à farcir vos poivrons avec le mélange bœuf et légumes, et de saupoudrer le tout de parmesan. 
Placez-les ensuite au four à 180°C pendant environ 30 minutes.
 </v>
          </cell>
          <cell r="H315">
            <v>352.45</v>
          </cell>
          <cell r="I315">
            <v>16.28</v>
          </cell>
          <cell r="J315">
            <v>3.7199999999999998</v>
          </cell>
          <cell r="K315">
            <v>19.239999999999998</v>
          </cell>
          <cell r="L315" t="str">
            <v>Poivron</v>
          </cell>
          <cell r="M315">
            <v>150</v>
          </cell>
          <cell r="N315">
            <v>30</v>
          </cell>
          <cell r="O315">
            <v>1.2</v>
          </cell>
          <cell r="P315">
            <v>0.45</v>
          </cell>
          <cell r="Q315">
            <v>3.9</v>
          </cell>
          <cell r="R315">
            <v>20</v>
          </cell>
          <cell r="S315">
            <v>0.8</v>
          </cell>
          <cell r="T315">
            <v>0.3</v>
          </cell>
          <cell r="U315">
            <v>2.6</v>
          </cell>
          <cell r="V315" t="str">
            <v>Oignon</v>
          </cell>
          <cell r="W315">
            <v>10</v>
          </cell>
          <cell r="X315">
            <v>3.9</v>
          </cell>
          <cell r="Y315">
            <v>0.13</v>
          </cell>
          <cell r="Z315">
            <v>0.02</v>
          </cell>
          <cell r="AA315">
            <v>0.7</v>
          </cell>
          <cell r="AB315">
            <v>39</v>
          </cell>
          <cell r="AC315">
            <v>1.3</v>
          </cell>
          <cell r="AD315">
            <v>0.2</v>
          </cell>
          <cell r="AE315">
            <v>7</v>
          </cell>
          <cell r="AF315" t="str">
            <v>Tomate</v>
          </cell>
          <cell r="AG315">
            <v>50</v>
          </cell>
          <cell r="AH315">
            <v>10.5</v>
          </cell>
          <cell r="AI315">
            <v>0.4</v>
          </cell>
          <cell r="AJ315">
            <v>0.15</v>
          </cell>
          <cell r="AK315">
            <v>1.6</v>
          </cell>
          <cell r="AL315">
            <v>21</v>
          </cell>
          <cell r="AM315">
            <v>0.8</v>
          </cell>
          <cell r="AN315">
            <v>0.3</v>
          </cell>
          <cell r="AO315">
            <v>3.2</v>
          </cell>
          <cell r="AP315" t="str">
            <v>Chili</v>
          </cell>
          <cell r="AR315">
            <v>0</v>
          </cell>
          <cell r="AS315">
            <v>0</v>
          </cell>
          <cell r="AT315">
            <v>0</v>
          </cell>
          <cell r="AU315">
            <v>0</v>
          </cell>
          <cell r="AV315">
            <v>0</v>
          </cell>
          <cell r="AW315">
            <v>0</v>
          </cell>
          <cell r="AX315">
            <v>0</v>
          </cell>
          <cell r="AY315">
            <v>0</v>
          </cell>
          <cell r="AZ315" t="str">
            <v>Ail</v>
          </cell>
          <cell r="BB315">
            <v>0</v>
          </cell>
          <cell r="BC315">
            <v>0</v>
          </cell>
          <cell r="BD315">
            <v>0</v>
          </cell>
          <cell r="BE315">
            <v>0</v>
          </cell>
          <cell r="BF315">
            <v>136</v>
          </cell>
          <cell r="BG315">
            <v>7</v>
          </cell>
          <cell r="BH315">
            <v>0.5</v>
          </cell>
          <cell r="BI315">
            <v>24.5</v>
          </cell>
          <cell r="BJ315" t="str">
            <v>Cumin</v>
          </cell>
          <cell r="BL315">
            <v>0</v>
          </cell>
          <cell r="BM315">
            <v>0</v>
          </cell>
          <cell r="BN315">
            <v>0</v>
          </cell>
          <cell r="BO315">
            <v>0</v>
          </cell>
          <cell r="BP315">
            <v>0</v>
          </cell>
          <cell r="BQ315">
            <v>0</v>
          </cell>
          <cell r="BR315">
            <v>0</v>
          </cell>
          <cell r="BS315">
            <v>0</v>
          </cell>
          <cell r="BT315" t="str">
            <v xml:space="preserve">Sel &amp; Poivre </v>
          </cell>
          <cell r="BV315">
            <v>0</v>
          </cell>
          <cell r="BW315">
            <v>0</v>
          </cell>
          <cell r="BX315">
            <v>0</v>
          </cell>
          <cell r="BY315">
            <v>0</v>
          </cell>
          <cell r="BZ315">
            <v>0</v>
          </cell>
          <cell r="CA315">
            <v>0</v>
          </cell>
          <cell r="CB315">
            <v>0</v>
          </cell>
          <cell r="CC315">
            <v>0</v>
          </cell>
          <cell r="CD315" t="str">
            <v>Haricots Noirs</v>
          </cell>
          <cell r="CE315">
            <v>20</v>
          </cell>
          <cell r="CF315">
            <v>60.8</v>
          </cell>
          <cell r="CG315">
            <v>4.3</v>
          </cell>
          <cell r="CH315">
            <v>0.3</v>
          </cell>
          <cell r="CI315">
            <v>8.5</v>
          </cell>
          <cell r="CJ315">
            <v>304</v>
          </cell>
          <cell r="CK315">
            <v>21.5</v>
          </cell>
          <cell r="CL315">
            <v>1.5</v>
          </cell>
          <cell r="CM315">
            <v>42.5</v>
          </cell>
          <cell r="CN315" t="str">
            <v>Maïs Doux</v>
          </cell>
          <cell r="CO315">
            <v>20</v>
          </cell>
          <cell r="CP315">
            <v>20</v>
          </cell>
          <cell r="CQ315">
            <v>0.6</v>
          </cell>
          <cell r="CR315">
            <v>0.24</v>
          </cell>
          <cell r="CS315">
            <v>3.64</v>
          </cell>
          <cell r="CT315">
            <v>100</v>
          </cell>
          <cell r="CU315">
            <v>3</v>
          </cell>
          <cell r="CV315">
            <v>1.2</v>
          </cell>
          <cell r="CW315">
            <v>18.2</v>
          </cell>
          <cell r="CX315" t="str">
            <v>Salsa Mexicana</v>
          </cell>
          <cell r="CY315">
            <v>60</v>
          </cell>
          <cell r="CZ315">
            <v>26.1</v>
          </cell>
          <cell r="DA315">
            <v>4.8</v>
          </cell>
          <cell r="DB315">
            <v>0</v>
          </cell>
          <cell r="DC315">
            <v>0.9</v>
          </cell>
          <cell r="DD315">
            <v>43.5</v>
          </cell>
          <cell r="DE315">
            <v>8</v>
          </cell>
          <cell r="DF315">
            <v>0</v>
          </cell>
          <cell r="DG315">
            <v>1.5</v>
          </cell>
          <cell r="DH315" t="str">
            <v>Parmesan</v>
          </cell>
          <cell r="DI315">
            <v>10</v>
          </cell>
          <cell r="DJ315">
            <v>37.4</v>
          </cell>
          <cell r="DK315">
            <v>3.6</v>
          </cell>
          <cell r="DL315">
            <v>2.56</v>
          </cell>
          <cell r="DM315">
            <v>0</v>
          </cell>
          <cell r="DN315">
            <v>374</v>
          </cell>
          <cell r="DO315">
            <v>36</v>
          </cell>
          <cell r="DP315">
            <v>25.6</v>
          </cell>
          <cell r="DQ315">
            <v>0</v>
          </cell>
          <cell r="DR315" t="str">
            <v>Steak Haché 3%</v>
          </cell>
          <cell r="DS315">
            <v>125</v>
          </cell>
          <cell r="DT315">
            <v>163.75</v>
          </cell>
          <cell r="DU315">
            <v>1.25</v>
          </cell>
          <cell r="DV315">
            <v>0</v>
          </cell>
          <cell r="DW315">
            <v>0</v>
          </cell>
          <cell r="DX315">
            <v>131</v>
          </cell>
          <cell r="DY315">
            <v>1</v>
          </cell>
          <cell r="DZ315">
            <v>0</v>
          </cell>
          <cell r="EA315">
            <v>0</v>
          </cell>
          <cell r="EB315" t="str">
            <v/>
          </cell>
          <cell r="ED315">
            <v>0</v>
          </cell>
          <cell r="EE315">
            <v>0</v>
          </cell>
          <cell r="EF315">
            <v>0</v>
          </cell>
          <cell r="EG315">
            <v>0</v>
          </cell>
          <cell r="EH315">
            <v>0</v>
          </cell>
          <cell r="EI315">
            <v>0</v>
          </cell>
          <cell r="EJ315">
            <v>0</v>
          </cell>
          <cell r="EK315">
            <v>0</v>
          </cell>
          <cell r="EL315" t="str">
            <v/>
          </cell>
          <cell r="EN315">
            <v>0</v>
          </cell>
          <cell r="EO315">
            <v>0</v>
          </cell>
          <cell r="EP315">
            <v>0</v>
          </cell>
          <cell r="EQ315">
            <v>0</v>
          </cell>
          <cell r="ER315">
            <v>0</v>
          </cell>
          <cell r="ES315">
            <v>0</v>
          </cell>
          <cell r="ET315">
            <v>0</v>
          </cell>
          <cell r="EU315">
            <v>0</v>
          </cell>
          <cell r="EV315" t="str">
            <v/>
          </cell>
          <cell r="EX315">
            <v>0</v>
          </cell>
          <cell r="EY315">
            <v>0</v>
          </cell>
          <cell r="EZ315">
            <v>0</v>
          </cell>
          <cell r="FA315">
            <v>0</v>
          </cell>
          <cell r="FB315">
            <v>0</v>
          </cell>
          <cell r="FC315">
            <v>0</v>
          </cell>
          <cell r="FD315">
            <v>0</v>
          </cell>
          <cell r="FE315">
            <v>0</v>
          </cell>
          <cell r="FF315" t="str">
            <v/>
          </cell>
          <cell r="FH315">
            <v>0</v>
          </cell>
          <cell r="FI315">
            <v>0</v>
          </cell>
          <cell r="FJ315">
            <v>0</v>
          </cell>
          <cell r="FK315">
            <v>0</v>
          </cell>
          <cell r="FL315">
            <v>0</v>
          </cell>
          <cell r="FM315">
            <v>0</v>
          </cell>
          <cell r="FN315">
            <v>0</v>
          </cell>
          <cell r="FO315">
            <v>0</v>
          </cell>
          <cell r="FR315">
            <v>0</v>
          </cell>
          <cell r="FS315">
            <v>0</v>
          </cell>
          <cell r="FT315">
            <v>0</v>
          </cell>
          <cell r="FU315">
            <v>0</v>
          </cell>
          <cell r="FV315">
            <v>0</v>
          </cell>
          <cell r="FW315">
            <v>0</v>
          </cell>
          <cell r="FX315">
            <v>0</v>
          </cell>
          <cell r="FY315">
            <v>0</v>
          </cell>
          <cell r="GB315">
            <v>0</v>
          </cell>
          <cell r="GC315">
            <v>0</v>
          </cell>
          <cell r="GD315">
            <v>0</v>
          </cell>
          <cell r="GE315">
            <v>0</v>
          </cell>
          <cell r="GF315">
            <v>0</v>
          </cell>
          <cell r="GG315">
            <v>0</v>
          </cell>
          <cell r="GH315">
            <v>0</v>
          </cell>
          <cell r="GI315">
            <v>0</v>
          </cell>
          <cell r="GL315">
            <v>0</v>
          </cell>
          <cell r="GM315">
            <v>0</v>
          </cell>
          <cell r="GN315">
            <v>0</v>
          </cell>
          <cell r="GO315">
            <v>0</v>
          </cell>
          <cell r="GP315">
            <v>0</v>
          </cell>
          <cell r="GQ315">
            <v>0</v>
          </cell>
          <cell r="GR315">
            <v>0</v>
          </cell>
          <cell r="GS315">
            <v>0</v>
          </cell>
          <cell r="GU315" t="str">
            <v>Poivrons Farcis Au Bœuf Haché</v>
          </cell>
        </row>
        <row r="316">
          <cell r="E316" t="str">
            <v xml:space="preserve">Poke Bowl Facile </v>
          </cell>
          <cell r="F316" t="str">
            <v xml:space="preserve">Faire cuire le riz.
Retirer la peau du Saumon et le découper en dés
Mélanger dans un bol le jus de citron, le tamari les graines de chia et de sésame.
Ajouter le saumon et laisser mariner quelques minutes 
Disposer dans un bol les jeunes pousses, le demi avocat coupé en tranches, la carotte coupée en lamelles, le chou rouge émincé et les dés de saumon frais marinés 
Préparer la vinaigrette. 
Mélanger l'huile de sésame ou d’olive, le vinaigre, le jus de citron, la sauce soja et le gingembre en poudre. Saler et poivrer Verser sur le bowl avant de servir et saupoudrer de ciboulette coupée finement. </v>
          </cell>
          <cell r="H316">
            <v>662.07999999999993</v>
          </cell>
          <cell r="I316">
            <v>33.229999999999997</v>
          </cell>
          <cell r="J316">
            <v>33.164999999999999</v>
          </cell>
          <cell r="K316">
            <v>32.914999999999999</v>
          </cell>
          <cell r="L316" t="str">
            <v>Saumon</v>
          </cell>
          <cell r="M316">
            <v>120</v>
          </cell>
          <cell r="N316">
            <v>240</v>
          </cell>
          <cell r="O316">
            <v>23.88</v>
          </cell>
          <cell r="P316">
            <v>16.079999999999998</v>
          </cell>
          <cell r="Q316">
            <v>0</v>
          </cell>
          <cell r="R316">
            <v>200</v>
          </cell>
          <cell r="S316">
            <v>19.899999999999999</v>
          </cell>
          <cell r="T316">
            <v>13.4</v>
          </cell>
          <cell r="U316">
            <v>0</v>
          </cell>
          <cell r="V316" t="str">
            <v xml:space="preserve">Jus De Citron Vert </v>
          </cell>
          <cell r="X316">
            <v>0</v>
          </cell>
          <cell r="Y316">
            <v>0</v>
          </cell>
          <cell r="Z316">
            <v>0</v>
          </cell>
          <cell r="AA316">
            <v>0</v>
          </cell>
          <cell r="AB316">
            <v>0</v>
          </cell>
          <cell r="AC316">
            <v>0</v>
          </cell>
          <cell r="AD316">
            <v>0</v>
          </cell>
          <cell r="AE316">
            <v>0</v>
          </cell>
          <cell r="AF316" t="str">
            <v>Tamari</v>
          </cell>
          <cell r="AG316">
            <v>20</v>
          </cell>
          <cell r="AH316">
            <v>0</v>
          </cell>
          <cell r="AI316">
            <v>0</v>
          </cell>
          <cell r="AJ316">
            <v>0</v>
          </cell>
          <cell r="AK316">
            <v>0</v>
          </cell>
          <cell r="AL316">
            <v>0</v>
          </cell>
          <cell r="AM316">
            <v>0</v>
          </cell>
          <cell r="AN316">
            <v>0</v>
          </cell>
          <cell r="AO316">
            <v>0</v>
          </cell>
          <cell r="AP316" t="str">
            <v>Graines De Chia</v>
          </cell>
          <cell r="AQ316">
            <v>10</v>
          </cell>
          <cell r="AR316">
            <v>43</v>
          </cell>
          <cell r="AS316">
            <v>2.2000000000000002</v>
          </cell>
          <cell r="AT316">
            <v>3</v>
          </cell>
          <cell r="AU316">
            <v>0.35</v>
          </cell>
          <cell r="AV316">
            <v>430</v>
          </cell>
          <cell r="AW316">
            <v>22</v>
          </cell>
          <cell r="AX316">
            <v>30</v>
          </cell>
          <cell r="AY316">
            <v>3.5</v>
          </cell>
          <cell r="AZ316" t="str">
            <v>Graines De Sésame</v>
          </cell>
          <cell r="BA316">
            <v>10</v>
          </cell>
          <cell r="BB316">
            <v>58.9</v>
          </cell>
          <cell r="BC316">
            <v>1.77</v>
          </cell>
          <cell r="BD316">
            <v>4.9800000000000004</v>
          </cell>
          <cell r="BE316">
            <v>1.17</v>
          </cell>
          <cell r="BF316">
            <v>589</v>
          </cell>
          <cell r="BG316">
            <v>17.7</v>
          </cell>
          <cell r="BH316">
            <v>49.8</v>
          </cell>
          <cell r="BI316">
            <v>11.7</v>
          </cell>
          <cell r="BJ316" t="str">
            <v>Laitue</v>
          </cell>
          <cell r="BK316">
            <v>25</v>
          </cell>
          <cell r="BL316">
            <v>4</v>
          </cell>
          <cell r="BM316">
            <v>0.3</v>
          </cell>
          <cell r="BN316">
            <v>7.4999999999999997E-2</v>
          </cell>
          <cell r="BO316">
            <v>0.32500000000000001</v>
          </cell>
          <cell r="BP316">
            <v>16</v>
          </cell>
          <cell r="BQ316">
            <v>1.2</v>
          </cell>
          <cell r="BR316">
            <v>0.3</v>
          </cell>
          <cell r="BS316">
            <v>1.3</v>
          </cell>
          <cell r="BT316" t="str">
            <v>Avocat</v>
          </cell>
          <cell r="BU316">
            <v>60</v>
          </cell>
          <cell r="BV316">
            <v>86.4</v>
          </cell>
          <cell r="BW316">
            <v>1.08</v>
          </cell>
          <cell r="BX316">
            <v>8.52</v>
          </cell>
          <cell r="BY316">
            <v>0.48</v>
          </cell>
          <cell r="BZ316">
            <v>144</v>
          </cell>
          <cell r="CA316">
            <v>1.8</v>
          </cell>
          <cell r="CB316">
            <v>14.2</v>
          </cell>
          <cell r="CC316">
            <v>0.8</v>
          </cell>
          <cell r="CD316" t="str">
            <v>Carotte</v>
          </cell>
          <cell r="CE316">
            <v>50</v>
          </cell>
          <cell r="CF316">
            <v>19</v>
          </cell>
          <cell r="CG316">
            <v>0.4</v>
          </cell>
          <cell r="CH316">
            <v>0.15</v>
          </cell>
          <cell r="CI316">
            <v>3.3</v>
          </cell>
          <cell r="CJ316">
            <v>38</v>
          </cell>
          <cell r="CK316">
            <v>0.8</v>
          </cell>
          <cell r="CL316">
            <v>0.3</v>
          </cell>
          <cell r="CM316">
            <v>6.6</v>
          </cell>
          <cell r="CN316" t="str">
            <v>Chou Rouge</v>
          </cell>
          <cell r="CO316">
            <v>50</v>
          </cell>
          <cell r="CP316">
            <v>15</v>
          </cell>
          <cell r="CQ316">
            <v>0.7</v>
          </cell>
          <cell r="CR316">
            <v>0.15</v>
          </cell>
          <cell r="CS316">
            <v>2</v>
          </cell>
          <cell r="CT316">
            <v>30</v>
          </cell>
          <cell r="CU316">
            <v>1.4</v>
          </cell>
          <cell r="CV316">
            <v>0.3</v>
          </cell>
          <cell r="CW316">
            <v>4</v>
          </cell>
          <cell r="CX316" t="str">
            <v xml:space="preserve">Ciboulette Fraîche </v>
          </cell>
          <cell r="CZ316">
            <v>0</v>
          </cell>
          <cell r="DA316">
            <v>0</v>
          </cell>
          <cell r="DB316">
            <v>0</v>
          </cell>
          <cell r="DC316">
            <v>0</v>
          </cell>
          <cell r="DD316">
            <v>0</v>
          </cell>
          <cell r="DE316">
            <v>0</v>
          </cell>
          <cell r="DF316">
            <v>0</v>
          </cell>
          <cell r="DG316">
            <v>0</v>
          </cell>
          <cell r="DH316" t="str">
            <v>Riz</v>
          </cell>
          <cell r="DI316">
            <v>30</v>
          </cell>
          <cell r="DJ316">
            <v>104.4</v>
          </cell>
          <cell r="DK316">
            <v>1.98</v>
          </cell>
          <cell r="DL316">
            <v>0.18</v>
          </cell>
          <cell r="DM316">
            <v>23.49</v>
          </cell>
          <cell r="DN316">
            <v>348</v>
          </cell>
          <cell r="DO316">
            <v>6.6</v>
          </cell>
          <cell r="DP316">
            <v>0.6</v>
          </cell>
          <cell r="DQ316">
            <v>78.3</v>
          </cell>
          <cell r="DR316" t="str">
            <v>Huile D'Olive</v>
          </cell>
          <cell r="DS316">
            <v>10</v>
          </cell>
          <cell r="DT316">
            <v>80.900000000000006</v>
          </cell>
          <cell r="DU316">
            <v>0</v>
          </cell>
          <cell r="DV316">
            <v>0</v>
          </cell>
          <cell r="DW316">
            <v>0</v>
          </cell>
          <cell r="DX316">
            <v>809</v>
          </cell>
          <cell r="DY316">
            <v>0</v>
          </cell>
          <cell r="DZ316">
            <v>0</v>
          </cell>
          <cell r="EA316">
            <v>0</v>
          </cell>
          <cell r="EB316" t="str">
            <v>Vinaigre Balsamique</v>
          </cell>
          <cell r="EC316">
            <v>10</v>
          </cell>
          <cell r="ED316">
            <v>1.2</v>
          </cell>
          <cell r="EE316">
            <v>0</v>
          </cell>
          <cell r="EF316">
            <v>0</v>
          </cell>
          <cell r="EG316">
            <v>0.5</v>
          </cell>
          <cell r="EH316">
            <v>12</v>
          </cell>
          <cell r="EI316">
            <v>0</v>
          </cell>
          <cell r="EJ316">
            <v>0</v>
          </cell>
          <cell r="EK316">
            <v>5</v>
          </cell>
          <cell r="EL316" t="str">
            <v>Jus De Citron</v>
          </cell>
          <cell r="EM316">
            <v>10</v>
          </cell>
          <cell r="EN316">
            <v>3</v>
          </cell>
          <cell r="EO316">
            <v>0.04</v>
          </cell>
          <cell r="EP316">
            <v>0.03</v>
          </cell>
          <cell r="EQ316">
            <v>0.61</v>
          </cell>
          <cell r="ER316">
            <v>30</v>
          </cell>
          <cell r="ES316">
            <v>0.4</v>
          </cell>
          <cell r="ET316">
            <v>0.3</v>
          </cell>
          <cell r="EU316">
            <v>6.1</v>
          </cell>
          <cell r="EV316" t="str">
            <v>Sauce Soja</v>
          </cell>
          <cell r="EW316">
            <v>10</v>
          </cell>
          <cell r="EX316">
            <v>6.28</v>
          </cell>
          <cell r="EY316">
            <v>0.88</v>
          </cell>
          <cell r="EZ316">
            <v>0</v>
          </cell>
          <cell r="FA316">
            <v>0.69</v>
          </cell>
          <cell r="FB316">
            <v>62.8</v>
          </cell>
          <cell r="FC316">
            <v>8.8000000000000007</v>
          </cell>
          <cell r="FD316">
            <v>0</v>
          </cell>
          <cell r="FE316">
            <v>6.9</v>
          </cell>
          <cell r="FF316" t="str">
            <v xml:space="preserve">Sel &amp; Poivre </v>
          </cell>
          <cell r="FH316">
            <v>0</v>
          </cell>
          <cell r="FI316">
            <v>0</v>
          </cell>
          <cell r="FJ316">
            <v>0</v>
          </cell>
          <cell r="FK316">
            <v>0</v>
          </cell>
          <cell r="FL316">
            <v>0</v>
          </cell>
          <cell r="FM316">
            <v>0</v>
          </cell>
          <cell r="FN316">
            <v>0</v>
          </cell>
          <cell r="FO316">
            <v>0</v>
          </cell>
          <cell r="FR316">
            <v>0</v>
          </cell>
          <cell r="FS316">
            <v>0</v>
          </cell>
          <cell r="FT316">
            <v>0</v>
          </cell>
          <cell r="FU316">
            <v>0</v>
          </cell>
          <cell r="FV316">
            <v>0</v>
          </cell>
          <cell r="FW316">
            <v>0</v>
          </cell>
          <cell r="FX316">
            <v>0</v>
          </cell>
          <cell r="FY316">
            <v>0</v>
          </cell>
          <cell r="GB316">
            <v>0</v>
          </cell>
          <cell r="GC316">
            <v>0</v>
          </cell>
          <cell r="GD316">
            <v>0</v>
          </cell>
          <cell r="GE316">
            <v>0</v>
          </cell>
          <cell r="GF316">
            <v>0</v>
          </cell>
          <cell r="GG316">
            <v>0</v>
          </cell>
          <cell r="GH316">
            <v>0</v>
          </cell>
          <cell r="GI316">
            <v>0</v>
          </cell>
          <cell r="GL316">
            <v>0</v>
          </cell>
          <cell r="GM316">
            <v>0</v>
          </cell>
          <cell r="GN316">
            <v>0</v>
          </cell>
          <cell r="GO316">
            <v>0</v>
          </cell>
          <cell r="GP316">
            <v>0</v>
          </cell>
          <cell r="GQ316">
            <v>0</v>
          </cell>
          <cell r="GR316">
            <v>0</v>
          </cell>
          <cell r="GS316">
            <v>0</v>
          </cell>
          <cell r="GU316" t="str">
            <v xml:space="preserve">Poke Bowl Facile </v>
          </cell>
        </row>
        <row r="317">
          <cell r="E317" t="str">
            <v xml:space="preserve">Poke Bowl Hawaïen </v>
          </cell>
          <cell r="F317" t="str">
            <v>Prendre un filet de cœur de saumon (pour sushis). Les couper en cubes de 2 cm
Dresser cubes de saumon, oignons fanes, poivrons snack et graines de maïs dans un bol.
Arroser d’un filet de sauce soja, parsemer de graines de sésame.</v>
          </cell>
          <cell r="H317">
            <v>450.56999999999994</v>
          </cell>
          <cell r="I317">
            <v>35.313000000000009</v>
          </cell>
          <cell r="J317">
            <v>26.177</v>
          </cell>
          <cell r="K317">
            <v>16.100000000000001</v>
          </cell>
          <cell r="L317" t="str">
            <v>Saumon</v>
          </cell>
          <cell r="M317">
            <v>150</v>
          </cell>
          <cell r="N317">
            <v>300</v>
          </cell>
          <cell r="O317">
            <v>29.85</v>
          </cell>
          <cell r="P317">
            <v>20.100000000000001</v>
          </cell>
          <cell r="Q317">
            <v>0</v>
          </cell>
          <cell r="R317">
            <v>200</v>
          </cell>
          <cell r="S317">
            <v>19.899999999999999</v>
          </cell>
          <cell r="T317">
            <v>13.4</v>
          </cell>
          <cell r="U317">
            <v>0</v>
          </cell>
          <cell r="V317" t="str">
            <v>Oignon</v>
          </cell>
          <cell r="W317">
            <v>1</v>
          </cell>
          <cell r="X317">
            <v>0.39</v>
          </cell>
          <cell r="Y317">
            <v>1.3000000000000001E-2</v>
          </cell>
          <cell r="Z317">
            <v>2E-3</v>
          </cell>
          <cell r="AA317">
            <v>7.0000000000000007E-2</v>
          </cell>
          <cell r="AB317">
            <v>39</v>
          </cell>
          <cell r="AC317">
            <v>1.3</v>
          </cell>
          <cell r="AD317">
            <v>0.2</v>
          </cell>
          <cell r="AE317">
            <v>7</v>
          </cell>
          <cell r="AF317" t="str">
            <v>Poivron</v>
          </cell>
          <cell r="AG317">
            <v>125</v>
          </cell>
          <cell r="AH317">
            <v>25</v>
          </cell>
          <cell r="AI317">
            <v>1</v>
          </cell>
          <cell r="AJ317">
            <v>0.375</v>
          </cell>
          <cell r="AK317">
            <v>3.25</v>
          </cell>
          <cell r="AL317">
            <v>20</v>
          </cell>
          <cell r="AM317">
            <v>0.8</v>
          </cell>
          <cell r="AN317">
            <v>0.3</v>
          </cell>
          <cell r="AO317">
            <v>2.6</v>
          </cell>
          <cell r="AP317" t="str">
            <v>Maïs Doux</v>
          </cell>
          <cell r="AQ317">
            <v>60</v>
          </cell>
          <cell r="AR317">
            <v>60</v>
          </cell>
          <cell r="AS317">
            <v>1.8</v>
          </cell>
          <cell r="AT317">
            <v>0.72</v>
          </cell>
          <cell r="AU317">
            <v>10.92</v>
          </cell>
          <cell r="AV317">
            <v>100</v>
          </cell>
          <cell r="AW317">
            <v>3</v>
          </cell>
          <cell r="AX317">
            <v>1.2</v>
          </cell>
          <cell r="AY317">
            <v>18.2</v>
          </cell>
          <cell r="AZ317" t="str">
            <v>Sauce De Soja</v>
          </cell>
          <cell r="BA317">
            <v>10</v>
          </cell>
          <cell r="BB317">
            <v>6.28</v>
          </cell>
          <cell r="BC317">
            <v>0.88</v>
          </cell>
          <cell r="BD317">
            <v>0</v>
          </cell>
          <cell r="BE317">
            <v>0.69</v>
          </cell>
          <cell r="BF317">
            <v>62.8</v>
          </cell>
          <cell r="BG317">
            <v>8.8000000000000007</v>
          </cell>
          <cell r="BH317">
            <v>0</v>
          </cell>
          <cell r="BI317">
            <v>6.9</v>
          </cell>
          <cell r="BJ317" t="str">
            <v>Graines De Sésame</v>
          </cell>
          <cell r="BK317">
            <v>10</v>
          </cell>
          <cell r="BL317">
            <v>58.9</v>
          </cell>
          <cell r="BM317">
            <v>1.77</v>
          </cell>
          <cell r="BN317">
            <v>4.9800000000000004</v>
          </cell>
          <cell r="BO317">
            <v>1.17</v>
          </cell>
          <cell r="BP317">
            <v>589</v>
          </cell>
          <cell r="BQ317">
            <v>17.7</v>
          </cell>
          <cell r="BR317">
            <v>49.8</v>
          </cell>
          <cell r="BS317">
            <v>11.7</v>
          </cell>
          <cell r="BT317" t="str">
            <v/>
          </cell>
          <cell r="BV317">
            <v>0</v>
          </cell>
          <cell r="BW317">
            <v>0</v>
          </cell>
          <cell r="BX317">
            <v>0</v>
          </cell>
          <cell r="BY317">
            <v>0</v>
          </cell>
          <cell r="BZ317">
            <v>0</v>
          </cell>
          <cell r="CA317">
            <v>0</v>
          </cell>
          <cell r="CB317">
            <v>0</v>
          </cell>
          <cell r="CC317">
            <v>0</v>
          </cell>
          <cell r="CD317" t="str">
            <v/>
          </cell>
          <cell r="CF317">
            <v>0</v>
          </cell>
          <cell r="CG317">
            <v>0</v>
          </cell>
          <cell r="CH317">
            <v>0</v>
          </cell>
          <cell r="CI317">
            <v>0</v>
          </cell>
          <cell r="CJ317">
            <v>0</v>
          </cell>
          <cell r="CK317">
            <v>0</v>
          </cell>
          <cell r="CL317">
            <v>0</v>
          </cell>
          <cell r="CM317">
            <v>0</v>
          </cell>
          <cell r="CN317" t="str">
            <v/>
          </cell>
          <cell r="CP317">
            <v>0</v>
          </cell>
          <cell r="CQ317">
            <v>0</v>
          </cell>
          <cell r="CR317">
            <v>0</v>
          </cell>
          <cell r="CS317">
            <v>0</v>
          </cell>
          <cell r="CT317">
            <v>0</v>
          </cell>
          <cell r="CU317">
            <v>0</v>
          </cell>
          <cell r="CV317">
            <v>0</v>
          </cell>
          <cell r="CW317">
            <v>0</v>
          </cell>
          <cell r="CX317" t="str">
            <v/>
          </cell>
          <cell r="CZ317">
            <v>0</v>
          </cell>
          <cell r="DA317">
            <v>0</v>
          </cell>
          <cell r="DB317">
            <v>0</v>
          </cell>
          <cell r="DC317">
            <v>0</v>
          </cell>
          <cell r="DD317">
            <v>0</v>
          </cell>
          <cell r="DE317">
            <v>0</v>
          </cell>
          <cell r="DF317">
            <v>0</v>
          </cell>
          <cell r="DG317">
            <v>0</v>
          </cell>
          <cell r="DH317" t="str">
            <v/>
          </cell>
          <cell r="DJ317">
            <v>0</v>
          </cell>
          <cell r="DK317">
            <v>0</v>
          </cell>
          <cell r="DL317">
            <v>0</v>
          </cell>
          <cell r="DM317">
            <v>0</v>
          </cell>
          <cell r="DN317">
            <v>0</v>
          </cell>
          <cell r="DO317">
            <v>0</v>
          </cell>
          <cell r="DP317">
            <v>0</v>
          </cell>
          <cell r="DQ317">
            <v>0</v>
          </cell>
          <cell r="DR317" t="str">
            <v/>
          </cell>
          <cell r="DT317">
            <v>0</v>
          </cell>
          <cell r="DU317">
            <v>0</v>
          </cell>
          <cell r="DV317">
            <v>0</v>
          </cell>
          <cell r="DW317">
            <v>0</v>
          </cell>
          <cell r="DX317">
            <v>0</v>
          </cell>
          <cell r="DY317">
            <v>0</v>
          </cell>
          <cell r="DZ317">
            <v>0</v>
          </cell>
          <cell r="EA317">
            <v>0</v>
          </cell>
          <cell r="EB317" t="str">
            <v/>
          </cell>
          <cell r="ED317">
            <v>0</v>
          </cell>
          <cell r="EE317">
            <v>0</v>
          </cell>
          <cell r="EF317">
            <v>0</v>
          </cell>
          <cell r="EG317">
            <v>0</v>
          </cell>
          <cell r="EH317">
            <v>0</v>
          </cell>
          <cell r="EI317">
            <v>0</v>
          </cell>
          <cell r="EJ317">
            <v>0</v>
          </cell>
          <cell r="EK317">
            <v>0</v>
          </cell>
          <cell r="EL317" t="str">
            <v/>
          </cell>
          <cell r="EN317">
            <v>0</v>
          </cell>
          <cell r="EO317">
            <v>0</v>
          </cell>
          <cell r="EP317">
            <v>0</v>
          </cell>
          <cell r="EQ317">
            <v>0</v>
          </cell>
          <cell r="ER317">
            <v>0</v>
          </cell>
          <cell r="ES317">
            <v>0</v>
          </cell>
          <cell r="ET317">
            <v>0</v>
          </cell>
          <cell r="EU317">
            <v>0</v>
          </cell>
          <cell r="EV317" t="str">
            <v/>
          </cell>
          <cell r="EX317">
            <v>0</v>
          </cell>
          <cell r="EY317">
            <v>0</v>
          </cell>
          <cell r="EZ317">
            <v>0</v>
          </cell>
          <cell r="FA317">
            <v>0</v>
          </cell>
          <cell r="FB317">
            <v>0</v>
          </cell>
          <cell r="FC317">
            <v>0</v>
          </cell>
          <cell r="FD317">
            <v>0</v>
          </cell>
          <cell r="FE317">
            <v>0</v>
          </cell>
          <cell r="FF317" t="str">
            <v/>
          </cell>
          <cell r="FH317">
            <v>0</v>
          </cell>
          <cell r="FI317">
            <v>0</v>
          </cell>
          <cell r="FJ317">
            <v>0</v>
          </cell>
          <cell r="FK317">
            <v>0</v>
          </cell>
          <cell r="FL317">
            <v>0</v>
          </cell>
          <cell r="FM317">
            <v>0</v>
          </cell>
          <cell r="FN317">
            <v>0</v>
          </cell>
          <cell r="FO317">
            <v>0</v>
          </cell>
          <cell r="FR317">
            <v>0</v>
          </cell>
          <cell r="FS317">
            <v>0</v>
          </cell>
          <cell r="FT317">
            <v>0</v>
          </cell>
          <cell r="FU317">
            <v>0</v>
          </cell>
          <cell r="FV317">
            <v>0</v>
          </cell>
          <cell r="FW317">
            <v>0</v>
          </cell>
          <cell r="FX317">
            <v>0</v>
          </cell>
          <cell r="FY317">
            <v>0</v>
          </cell>
          <cell r="GB317">
            <v>0</v>
          </cell>
          <cell r="GC317">
            <v>0</v>
          </cell>
          <cell r="GD317">
            <v>0</v>
          </cell>
          <cell r="GE317">
            <v>0</v>
          </cell>
          <cell r="GF317">
            <v>0</v>
          </cell>
          <cell r="GG317">
            <v>0</v>
          </cell>
          <cell r="GH317">
            <v>0</v>
          </cell>
          <cell r="GI317">
            <v>0</v>
          </cell>
          <cell r="GL317">
            <v>0</v>
          </cell>
          <cell r="GM317">
            <v>0</v>
          </cell>
          <cell r="GN317">
            <v>0</v>
          </cell>
          <cell r="GO317">
            <v>0</v>
          </cell>
          <cell r="GP317">
            <v>0</v>
          </cell>
          <cell r="GQ317">
            <v>0</v>
          </cell>
          <cell r="GR317">
            <v>0</v>
          </cell>
          <cell r="GS317">
            <v>0</v>
          </cell>
          <cell r="GU317" t="str">
            <v xml:space="preserve">Poke Bowl Hawaïen </v>
          </cell>
        </row>
        <row r="318">
          <cell r="E318" t="str">
            <v>Pommes De Terre À La Poêle, Jambon &amp; Œufs</v>
          </cell>
          <cell r="F318" t="str">
            <v xml:space="preserve">Pelez et coupez les pommes de terre en cubes.
Faites chauffer de l'huile de colza dans une poêle  puis faites brunir les pommes de terre et le jambon pendant environ 2 minutes.
Couvrez la poêle, réduisez à feu moyen et cuisez le contenu de la poêle pendant environ 10 minutes. Remuez régulièrement.
Pendant ce temps, coupez l'oignon vert en rondelles et hachez finement l'aneth.
Assaisonnez les pommes de terre et le jambon à l'aide de sel, poivre et d'aneth.
À l'aide d'une cuillère, formez deux puits dans la poêle puis craquez-y les œufs et cuisez sans couvercle pendant encore 2 minutes.
Ajoutez l'oignon vert à la poêle, couvrez et cuisez pendant encore 3 minutes.
</v>
          </cell>
          <cell r="H318">
            <v>445.9</v>
          </cell>
          <cell r="I318">
            <v>26.5</v>
          </cell>
          <cell r="J318">
            <v>20.664999999999999</v>
          </cell>
          <cell r="K318">
            <v>35.75</v>
          </cell>
          <cell r="L318" t="str">
            <v>Pomme De Terre</v>
          </cell>
          <cell r="M318">
            <v>225</v>
          </cell>
          <cell r="N318">
            <v>171</v>
          </cell>
          <cell r="O318">
            <v>4.5</v>
          </cell>
          <cell r="P318">
            <v>0.22500000000000001</v>
          </cell>
          <cell r="Q318">
            <v>35.1</v>
          </cell>
          <cell r="R318">
            <v>76</v>
          </cell>
          <cell r="S318">
            <v>2</v>
          </cell>
          <cell r="T318">
            <v>0.1</v>
          </cell>
          <cell r="U318">
            <v>15.6</v>
          </cell>
          <cell r="V318" t="str">
            <v>Huile De Colza</v>
          </cell>
          <cell r="W318">
            <v>10</v>
          </cell>
          <cell r="X318">
            <v>80.900000000000006</v>
          </cell>
          <cell r="Y318">
            <v>0</v>
          </cell>
          <cell r="Z318">
            <v>8.99</v>
          </cell>
          <cell r="AA318">
            <v>0</v>
          </cell>
          <cell r="AB318">
            <v>809</v>
          </cell>
          <cell r="AC318">
            <v>0</v>
          </cell>
          <cell r="AD318">
            <v>89.9</v>
          </cell>
          <cell r="AE318">
            <v>0</v>
          </cell>
          <cell r="AF318" t="str">
            <v>Jambon</v>
          </cell>
          <cell r="AG318">
            <v>50</v>
          </cell>
          <cell r="AH318">
            <v>52</v>
          </cell>
          <cell r="AI318">
            <v>10.1</v>
          </cell>
          <cell r="AJ318">
            <v>1.1499999999999999</v>
          </cell>
          <cell r="AK318">
            <v>0.35</v>
          </cell>
          <cell r="AL318">
            <v>104</v>
          </cell>
          <cell r="AM318">
            <v>20.2</v>
          </cell>
          <cell r="AN318">
            <v>2.2999999999999998</v>
          </cell>
          <cell r="AO318">
            <v>0.7</v>
          </cell>
          <cell r="AP318" t="str">
            <v>Oignon Vert</v>
          </cell>
          <cell r="AR318">
            <v>0</v>
          </cell>
          <cell r="AS318">
            <v>0</v>
          </cell>
          <cell r="AT318">
            <v>0</v>
          </cell>
          <cell r="AU318">
            <v>0</v>
          </cell>
          <cell r="AV318">
            <v>32</v>
          </cell>
          <cell r="AW318">
            <v>1.83</v>
          </cell>
          <cell r="AX318">
            <v>0.19</v>
          </cell>
          <cell r="AY318">
            <v>7.34</v>
          </cell>
          <cell r="AZ318" t="str">
            <v>Aneth</v>
          </cell>
          <cell r="BB318">
            <v>0</v>
          </cell>
          <cell r="BC318">
            <v>0</v>
          </cell>
          <cell r="BD318">
            <v>0</v>
          </cell>
          <cell r="BE318">
            <v>0</v>
          </cell>
          <cell r="BF318">
            <v>0</v>
          </cell>
          <cell r="BG318">
            <v>0</v>
          </cell>
          <cell r="BH318">
            <v>0</v>
          </cell>
          <cell r="BI318">
            <v>0</v>
          </cell>
          <cell r="BJ318" t="str">
            <v>Sel &amp; Poivre</v>
          </cell>
          <cell r="BL318">
            <v>0</v>
          </cell>
          <cell r="BM318">
            <v>0</v>
          </cell>
          <cell r="BN318">
            <v>0</v>
          </cell>
          <cell r="BO318">
            <v>0</v>
          </cell>
          <cell r="BP318">
            <v>0</v>
          </cell>
          <cell r="BQ318">
            <v>0</v>
          </cell>
          <cell r="BR318">
            <v>0</v>
          </cell>
          <cell r="BS318">
            <v>0</v>
          </cell>
          <cell r="BT318" t="str">
            <v>Œuf</v>
          </cell>
          <cell r="BU318">
            <v>100</v>
          </cell>
          <cell r="BV318">
            <v>142</v>
          </cell>
          <cell r="BW318">
            <v>11.9</v>
          </cell>
          <cell r="BX318">
            <v>10.3</v>
          </cell>
          <cell r="BY318">
            <v>0.3</v>
          </cell>
          <cell r="BZ318">
            <v>142</v>
          </cell>
          <cell r="CA318">
            <v>11.9</v>
          </cell>
          <cell r="CB318">
            <v>10.3</v>
          </cell>
          <cell r="CC318">
            <v>0.3</v>
          </cell>
          <cell r="CD318" t="str">
            <v/>
          </cell>
          <cell r="CF318">
            <v>0</v>
          </cell>
          <cell r="CG318">
            <v>0</v>
          </cell>
          <cell r="CH318">
            <v>0</v>
          </cell>
          <cell r="CI318">
            <v>0</v>
          </cell>
          <cell r="CJ318">
            <v>0</v>
          </cell>
          <cell r="CK318">
            <v>0</v>
          </cell>
          <cell r="CL318">
            <v>0</v>
          </cell>
          <cell r="CM318">
            <v>0</v>
          </cell>
          <cell r="CN318" t="str">
            <v/>
          </cell>
          <cell r="CP318">
            <v>0</v>
          </cell>
          <cell r="CQ318">
            <v>0</v>
          </cell>
          <cell r="CR318">
            <v>0</v>
          </cell>
          <cell r="CS318">
            <v>0</v>
          </cell>
          <cell r="CT318">
            <v>0</v>
          </cell>
          <cell r="CU318">
            <v>0</v>
          </cell>
          <cell r="CV318">
            <v>0</v>
          </cell>
          <cell r="CW318">
            <v>0</v>
          </cell>
          <cell r="CX318" t="str">
            <v/>
          </cell>
          <cell r="CZ318">
            <v>0</v>
          </cell>
          <cell r="DA318">
            <v>0</v>
          </cell>
          <cell r="DB318">
            <v>0</v>
          </cell>
          <cell r="DC318">
            <v>0</v>
          </cell>
          <cell r="DD318">
            <v>0</v>
          </cell>
          <cell r="DE318">
            <v>0</v>
          </cell>
          <cell r="DF318">
            <v>0</v>
          </cell>
          <cell r="DG318">
            <v>0</v>
          </cell>
          <cell r="DH318" t="str">
            <v/>
          </cell>
          <cell r="DJ318">
            <v>0</v>
          </cell>
          <cell r="DK318">
            <v>0</v>
          </cell>
          <cell r="DL318">
            <v>0</v>
          </cell>
          <cell r="DM318">
            <v>0</v>
          </cell>
          <cell r="DN318">
            <v>0</v>
          </cell>
          <cell r="DO318">
            <v>0</v>
          </cell>
          <cell r="DP318">
            <v>0</v>
          </cell>
          <cell r="DQ318">
            <v>0</v>
          </cell>
          <cell r="DR318" t="str">
            <v/>
          </cell>
          <cell r="DT318">
            <v>0</v>
          </cell>
          <cell r="DU318">
            <v>0</v>
          </cell>
          <cell r="DV318">
            <v>0</v>
          </cell>
          <cell r="DW318">
            <v>0</v>
          </cell>
          <cell r="DX318">
            <v>0</v>
          </cell>
          <cell r="DY318">
            <v>0</v>
          </cell>
          <cell r="DZ318">
            <v>0</v>
          </cell>
          <cell r="EA318">
            <v>0</v>
          </cell>
          <cell r="EB318" t="str">
            <v/>
          </cell>
          <cell r="ED318">
            <v>0</v>
          </cell>
          <cell r="EE318">
            <v>0</v>
          </cell>
          <cell r="EF318">
            <v>0</v>
          </cell>
          <cell r="EG318">
            <v>0</v>
          </cell>
          <cell r="EH318">
            <v>0</v>
          </cell>
          <cell r="EI318">
            <v>0</v>
          </cell>
          <cell r="EJ318">
            <v>0</v>
          </cell>
          <cell r="EK318">
            <v>0</v>
          </cell>
          <cell r="EL318" t="str">
            <v/>
          </cell>
          <cell r="EN318">
            <v>0</v>
          </cell>
          <cell r="EO318">
            <v>0</v>
          </cell>
          <cell r="EP318">
            <v>0</v>
          </cell>
          <cell r="EQ318">
            <v>0</v>
          </cell>
          <cell r="ER318">
            <v>0</v>
          </cell>
          <cell r="ES318">
            <v>0</v>
          </cell>
          <cell r="ET318">
            <v>0</v>
          </cell>
          <cell r="EU318">
            <v>0</v>
          </cell>
          <cell r="EV318" t="str">
            <v/>
          </cell>
          <cell r="EX318">
            <v>0</v>
          </cell>
          <cell r="EY318">
            <v>0</v>
          </cell>
          <cell r="EZ318">
            <v>0</v>
          </cell>
          <cell r="FA318">
            <v>0</v>
          </cell>
          <cell r="FB318">
            <v>0</v>
          </cell>
          <cell r="FC318">
            <v>0</v>
          </cell>
          <cell r="FD318">
            <v>0</v>
          </cell>
          <cell r="FE318">
            <v>0</v>
          </cell>
          <cell r="FF318" t="str">
            <v/>
          </cell>
          <cell r="FH318">
            <v>0</v>
          </cell>
          <cell r="FI318">
            <v>0</v>
          </cell>
          <cell r="FJ318">
            <v>0</v>
          </cell>
          <cell r="FK318">
            <v>0</v>
          </cell>
          <cell r="FL318">
            <v>0</v>
          </cell>
          <cell r="FM318">
            <v>0</v>
          </cell>
          <cell r="FN318">
            <v>0</v>
          </cell>
          <cell r="FO318">
            <v>0</v>
          </cell>
          <cell r="FR318">
            <v>0</v>
          </cell>
          <cell r="FS318">
            <v>0</v>
          </cell>
          <cell r="FT318">
            <v>0</v>
          </cell>
          <cell r="FU318">
            <v>0</v>
          </cell>
          <cell r="FV318">
            <v>0</v>
          </cell>
          <cell r="FW318">
            <v>0</v>
          </cell>
          <cell r="FX318">
            <v>0</v>
          </cell>
          <cell r="FY318">
            <v>0</v>
          </cell>
          <cell r="GB318">
            <v>0</v>
          </cell>
          <cell r="GC318">
            <v>0</v>
          </cell>
          <cell r="GD318">
            <v>0</v>
          </cell>
          <cell r="GE318">
            <v>0</v>
          </cell>
          <cell r="GF318">
            <v>0</v>
          </cell>
          <cell r="GG318">
            <v>0</v>
          </cell>
          <cell r="GH318">
            <v>0</v>
          </cell>
          <cell r="GI318">
            <v>0</v>
          </cell>
          <cell r="GL318">
            <v>0</v>
          </cell>
          <cell r="GM318">
            <v>0</v>
          </cell>
          <cell r="GN318">
            <v>0</v>
          </cell>
          <cell r="GO318">
            <v>0</v>
          </cell>
          <cell r="GP318">
            <v>0</v>
          </cell>
          <cell r="GQ318">
            <v>0</v>
          </cell>
          <cell r="GR318">
            <v>0</v>
          </cell>
          <cell r="GS318">
            <v>0</v>
          </cell>
          <cell r="GU318" t="str">
            <v>Pommes De Terre À La Poêle, Jambon &amp; Œufs</v>
          </cell>
        </row>
        <row r="319">
          <cell r="E319" t="str">
            <v>Pommes Et Meringue</v>
          </cell>
          <cell r="F319" t="str">
            <v>Préchauffez votre four à 180°C.
Lavez les pommes, coupez-les en morceaux et placez le tout dans un plat à gratin.
Coupez les noix et ajoutez-les aux pommes.
Saupoudrez la cannelle sur les pommes selon votre goût.
À l'aide d'un mixeur manuel, battez les blancs en neige. 
Recouvrez les pommes à l'aide des blancs en neige de façon uniforme et enfournez pendant environ 15 minutes.</v>
          </cell>
          <cell r="H319">
            <v>196.79999999999998</v>
          </cell>
          <cell r="I319">
            <v>11.91</v>
          </cell>
          <cell r="J319">
            <v>7.56</v>
          </cell>
          <cell r="K319">
            <v>18.04</v>
          </cell>
          <cell r="L319" t="str">
            <v>Pomme</v>
          </cell>
          <cell r="M319">
            <v>140</v>
          </cell>
          <cell r="N319">
            <v>77</v>
          </cell>
          <cell r="O319">
            <v>0.42</v>
          </cell>
          <cell r="P319">
            <v>0.42</v>
          </cell>
          <cell r="Q319">
            <v>16.38</v>
          </cell>
          <cell r="R319">
            <v>55</v>
          </cell>
          <cell r="S319">
            <v>0.3</v>
          </cell>
          <cell r="T319">
            <v>0.3</v>
          </cell>
          <cell r="U319">
            <v>11.7</v>
          </cell>
          <cell r="V319" t="str">
            <v>Noix</v>
          </cell>
          <cell r="W319">
            <v>10</v>
          </cell>
          <cell r="X319">
            <v>74.2</v>
          </cell>
          <cell r="Y319">
            <v>1.59</v>
          </cell>
          <cell r="Z319">
            <v>7.08</v>
          </cell>
          <cell r="AA319">
            <v>0.7</v>
          </cell>
          <cell r="AB319">
            <v>742</v>
          </cell>
          <cell r="AC319">
            <v>15.9</v>
          </cell>
          <cell r="AD319">
            <v>70.8</v>
          </cell>
          <cell r="AE319">
            <v>7</v>
          </cell>
          <cell r="AF319" t="str">
            <v>Cannelle</v>
          </cell>
          <cell r="AH319">
            <v>0</v>
          </cell>
          <cell r="AI319">
            <v>0</v>
          </cell>
          <cell r="AJ319">
            <v>0</v>
          </cell>
          <cell r="AK319">
            <v>0</v>
          </cell>
          <cell r="AL319">
            <v>297</v>
          </cell>
          <cell r="AM319">
            <v>3.8</v>
          </cell>
          <cell r="AN319">
            <v>1</v>
          </cell>
          <cell r="AO319">
            <v>27.2</v>
          </cell>
          <cell r="AR319">
            <v>0</v>
          </cell>
          <cell r="AS319">
            <v>0</v>
          </cell>
          <cell r="AT319">
            <v>0</v>
          </cell>
          <cell r="AU319">
            <v>0</v>
          </cell>
          <cell r="AV319">
            <v>0</v>
          </cell>
          <cell r="AW319">
            <v>0</v>
          </cell>
          <cell r="AX319">
            <v>0</v>
          </cell>
          <cell r="AY319">
            <v>0</v>
          </cell>
          <cell r="AZ319" t="str">
            <v>Blanc D'Œuf</v>
          </cell>
          <cell r="BA319">
            <v>60</v>
          </cell>
          <cell r="BB319">
            <v>45.6</v>
          </cell>
          <cell r="BC319">
            <v>9.9</v>
          </cell>
          <cell r="BD319">
            <v>0.06</v>
          </cell>
          <cell r="BE319">
            <v>0.96</v>
          </cell>
          <cell r="BF319">
            <v>76</v>
          </cell>
          <cell r="BG319">
            <v>16.5</v>
          </cell>
          <cell r="BH319">
            <v>0.1</v>
          </cell>
          <cell r="BI319">
            <v>1.6</v>
          </cell>
          <cell r="BJ319" t="str">
            <v/>
          </cell>
          <cell r="BL319">
            <v>0</v>
          </cell>
          <cell r="BM319">
            <v>0</v>
          </cell>
          <cell r="BN319">
            <v>0</v>
          </cell>
          <cell r="BO319">
            <v>0</v>
          </cell>
          <cell r="BP319">
            <v>0</v>
          </cell>
          <cell r="BQ319">
            <v>0</v>
          </cell>
          <cell r="BR319">
            <v>0</v>
          </cell>
          <cell r="BS319">
            <v>0</v>
          </cell>
          <cell r="BT319" t="str">
            <v/>
          </cell>
          <cell r="BV319">
            <v>0</v>
          </cell>
          <cell r="BW319">
            <v>0</v>
          </cell>
          <cell r="BX319">
            <v>0</v>
          </cell>
          <cell r="BY319">
            <v>0</v>
          </cell>
          <cell r="BZ319">
            <v>0</v>
          </cell>
          <cell r="CA319">
            <v>0</v>
          </cell>
          <cell r="CB319">
            <v>0</v>
          </cell>
          <cell r="CC319">
            <v>0</v>
          </cell>
          <cell r="CD319" t="str">
            <v/>
          </cell>
          <cell r="CF319">
            <v>0</v>
          </cell>
          <cell r="CG319">
            <v>0</v>
          </cell>
          <cell r="CH319">
            <v>0</v>
          </cell>
          <cell r="CI319">
            <v>0</v>
          </cell>
          <cell r="CJ319">
            <v>0</v>
          </cell>
          <cell r="CK319">
            <v>0</v>
          </cell>
          <cell r="CL319">
            <v>0</v>
          </cell>
          <cell r="CM319">
            <v>0</v>
          </cell>
          <cell r="CN319" t="str">
            <v/>
          </cell>
          <cell r="CP319">
            <v>0</v>
          </cell>
          <cell r="CQ319">
            <v>0</v>
          </cell>
          <cell r="CR319">
            <v>0</v>
          </cell>
          <cell r="CS319">
            <v>0</v>
          </cell>
          <cell r="CT319">
            <v>0</v>
          </cell>
          <cell r="CU319">
            <v>0</v>
          </cell>
          <cell r="CV319">
            <v>0</v>
          </cell>
          <cell r="CW319">
            <v>0</v>
          </cell>
          <cell r="CX319" t="str">
            <v/>
          </cell>
          <cell r="CZ319">
            <v>0</v>
          </cell>
          <cell r="DA319">
            <v>0</v>
          </cell>
          <cell r="DB319">
            <v>0</v>
          </cell>
          <cell r="DC319">
            <v>0</v>
          </cell>
          <cell r="DD319">
            <v>0</v>
          </cell>
          <cell r="DE319">
            <v>0</v>
          </cell>
          <cell r="DF319">
            <v>0</v>
          </cell>
          <cell r="DG319">
            <v>0</v>
          </cell>
          <cell r="DH319" t="str">
            <v/>
          </cell>
          <cell r="DJ319">
            <v>0</v>
          </cell>
          <cell r="DK319">
            <v>0</v>
          </cell>
          <cell r="DL319">
            <v>0</v>
          </cell>
          <cell r="DM319">
            <v>0</v>
          </cell>
          <cell r="DN319">
            <v>0</v>
          </cell>
          <cell r="DO319">
            <v>0</v>
          </cell>
          <cell r="DP319">
            <v>0</v>
          </cell>
          <cell r="DQ319">
            <v>0</v>
          </cell>
          <cell r="DR319" t="str">
            <v/>
          </cell>
          <cell r="DT319">
            <v>0</v>
          </cell>
          <cell r="DU319">
            <v>0</v>
          </cell>
          <cell r="DV319">
            <v>0</v>
          </cell>
          <cell r="DW319">
            <v>0</v>
          </cell>
          <cell r="DX319">
            <v>0</v>
          </cell>
          <cell r="DY319">
            <v>0</v>
          </cell>
          <cell r="DZ319">
            <v>0</v>
          </cell>
          <cell r="EA319">
            <v>0</v>
          </cell>
          <cell r="EB319" t="str">
            <v/>
          </cell>
          <cell r="ED319">
            <v>0</v>
          </cell>
          <cell r="EE319">
            <v>0</v>
          </cell>
          <cell r="EF319">
            <v>0</v>
          </cell>
          <cell r="EG319">
            <v>0</v>
          </cell>
          <cell r="EH319">
            <v>0</v>
          </cell>
          <cell r="EI319">
            <v>0</v>
          </cell>
          <cell r="EJ319">
            <v>0</v>
          </cell>
          <cell r="EK319">
            <v>0</v>
          </cell>
          <cell r="EL319" t="str">
            <v/>
          </cell>
          <cell r="EN319">
            <v>0</v>
          </cell>
          <cell r="EO319">
            <v>0</v>
          </cell>
          <cell r="EP319">
            <v>0</v>
          </cell>
          <cell r="EQ319">
            <v>0</v>
          </cell>
          <cell r="ER319">
            <v>0</v>
          </cell>
          <cell r="ES319">
            <v>0</v>
          </cell>
          <cell r="ET319">
            <v>0</v>
          </cell>
          <cell r="EU319">
            <v>0</v>
          </cell>
          <cell r="EV319" t="str">
            <v/>
          </cell>
          <cell r="EX319">
            <v>0</v>
          </cell>
          <cell r="EY319">
            <v>0</v>
          </cell>
          <cell r="EZ319">
            <v>0</v>
          </cell>
          <cell r="FA319">
            <v>0</v>
          </cell>
          <cell r="FB319">
            <v>0</v>
          </cell>
          <cell r="FC319">
            <v>0</v>
          </cell>
          <cell r="FD319">
            <v>0</v>
          </cell>
          <cell r="FE319">
            <v>0</v>
          </cell>
          <cell r="FF319" t="str">
            <v/>
          </cell>
          <cell r="FH319">
            <v>0</v>
          </cell>
          <cell r="FI319">
            <v>0</v>
          </cell>
          <cell r="FJ319">
            <v>0</v>
          </cell>
          <cell r="FK319">
            <v>0</v>
          </cell>
          <cell r="FL319">
            <v>0</v>
          </cell>
          <cell r="FM319">
            <v>0</v>
          </cell>
          <cell r="FN319">
            <v>0</v>
          </cell>
          <cell r="FO319">
            <v>0</v>
          </cell>
          <cell r="FR319">
            <v>0</v>
          </cell>
          <cell r="FS319">
            <v>0</v>
          </cell>
          <cell r="FT319">
            <v>0</v>
          </cell>
          <cell r="FU319">
            <v>0</v>
          </cell>
          <cell r="FV319">
            <v>0</v>
          </cell>
          <cell r="FW319">
            <v>0</v>
          </cell>
          <cell r="FX319">
            <v>0</v>
          </cell>
          <cell r="FY319">
            <v>0</v>
          </cell>
          <cell r="GB319">
            <v>0</v>
          </cell>
          <cell r="GC319">
            <v>0</v>
          </cell>
          <cell r="GD319">
            <v>0</v>
          </cell>
          <cell r="GE319">
            <v>0</v>
          </cell>
          <cell r="GF319">
            <v>0</v>
          </cell>
          <cell r="GG319">
            <v>0</v>
          </cell>
          <cell r="GH319">
            <v>0</v>
          </cell>
          <cell r="GI319">
            <v>0</v>
          </cell>
          <cell r="GL319">
            <v>0</v>
          </cell>
          <cell r="GM319">
            <v>0</v>
          </cell>
          <cell r="GN319">
            <v>0</v>
          </cell>
          <cell r="GO319">
            <v>0</v>
          </cell>
          <cell r="GP319">
            <v>0</v>
          </cell>
          <cell r="GQ319">
            <v>0</v>
          </cell>
          <cell r="GR319">
            <v>0</v>
          </cell>
          <cell r="GS319">
            <v>0</v>
          </cell>
          <cell r="GU319" t="str">
            <v>Pommes Et Meringue</v>
          </cell>
        </row>
        <row r="320">
          <cell r="E320" t="str">
            <v>Porridge</v>
          </cell>
          <cell r="F320" t="str">
            <v>Dans une casserole faîtes chauffer le lait et ajoutez les ﬂocons d’avoines, le fruit coupé et laissez gonﬂer.
Faîtes chauffer 5 minutes en remuant. Versez dans un bol et dégustez tiède.
Pour les matins pressés, préparez le la veille et mettez le au frigo, vous pouvez le manger froid ou le chauffer 2 minutes au micro ondes</v>
          </cell>
          <cell r="G320" t="str">
            <v>Vous choisissez le lait végétal que vous souhaitez.  Prendre les fruits que vous voulez.</v>
          </cell>
          <cell r="H320">
            <v>293</v>
          </cell>
          <cell r="I320">
            <v>9.3000000000000007</v>
          </cell>
          <cell r="J320">
            <v>7.35</v>
          </cell>
          <cell r="K320">
            <v>40.35</v>
          </cell>
          <cell r="L320" t="str">
            <v>Avoine flocons</v>
          </cell>
          <cell r="M320">
            <v>50</v>
          </cell>
          <cell r="N320">
            <v>186</v>
          </cell>
          <cell r="O320">
            <v>6.75</v>
          </cell>
          <cell r="P320">
            <v>3.75</v>
          </cell>
          <cell r="Q320">
            <v>28.75</v>
          </cell>
          <cell r="R320">
            <v>372</v>
          </cell>
          <cell r="S320">
            <v>13.5</v>
          </cell>
          <cell r="T320">
            <v>7.5</v>
          </cell>
          <cell r="U320">
            <v>57.5</v>
          </cell>
          <cell r="V320" t="str">
            <v>lait d'amande</v>
          </cell>
          <cell r="W320">
            <v>150</v>
          </cell>
          <cell r="X320">
            <v>42</v>
          </cell>
          <cell r="Y320">
            <v>1.05</v>
          </cell>
          <cell r="Z320">
            <v>2.85</v>
          </cell>
          <cell r="AA320">
            <v>2.85</v>
          </cell>
          <cell r="AB320">
            <v>28</v>
          </cell>
          <cell r="AC320">
            <v>0.7</v>
          </cell>
          <cell r="AD320">
            <v>1.9</v>
          </cell>
          <cell r="AE320">
            <v>1.9</v>
          </cell>
          <cell r="AF320" t="str">
            <v>framboise</v>
          </cell>
          <cell r="AG320">
            <v>125</v>
          </cell>
          <cell r="AH320">
            <v>65</v>
          </cell>
          <cell r="AI320">
            <v>1.5</v>
          </cell>
          <cell r="AJ320">
            <v>0.75</v>
          </cell>
          <cell r="AK320">
            <v>8.75</v>
          </cell>
          <cell r="AL320">
            <v>52</v>
          </cell>
          <cell r="AM320">
            <v>1.2</v>
          </cell>
          <cell r="AN320">
            <v>0.6</v>
          </cell>
          <cell r="AO320">
            <v>7</v>
          </cell>
          <cell r="AP320" t="str">
            <v>canelle</v>
          </cell>
          <cell r="AQ320">
            <v>5</v>
          </cell>
          <cell r="AR320">
            <v>0</v>
          </cell>
          <cell r="AS320">
            <v>0</v>
          </cell>
          <cell r="AT320">
            <v>0</v>
          </cell>
          <cell r="AU320">
            <v>0</v>
          </cell>
          <cell r="AV320">
            <v>0</v>
          </cell>
          <cell r="AW320">
            <v>0</v>
          </cell>
          <cell r="AX320">
            <v>0</v>
          </cell>
          <cell r="AY320">
            <v>0</v>
          </cell>
          <cell r="BB320">
            <v>0</v>
          </cell>
          <cell r="BC320">
            <v>0</v>
          </cell>
          <cell r="BD320">
            <v>0</v>
          </cell>
          <cell r="BE320">
            <v>0</v>
          </cell>
          <cell r="BF320">
            <v>0</v>
          </cell>
          <cell r="BG320">
            <v>0</v>
          </cell>
          <cell r="BH320">
            <v>0</v>
          </cell>
          <cell r="BI320">
            <v>0</v>
          </cell>
          <cell r="BL320">
            <v>0</v>
          </cell>
          <cell r="BM320">
            <v>0</v>
          </cell>
          <cell r="BN320">
            <v>0</v>
          </cell>
          <cell r="BO320">
            <v>0</v>
          </cell>
          <cell r="BP320">
            <v>0</v>
          </cell>
          <cell r="BQ320">
            <v>0</v>
          </cell>
          <cell r="BR320">
            <v>0</v>
          </cell>
          <cell r="BS320">
            <v>0</v>
          </cell>
          <cell r="BV320">
            <v>0</v>
          </cell>
          <cell r="BW320">
            <v>0</v>
          </cell>
          <cell r="BX320">
            <v>0</v>
          </cell>
          <cell r="BY320">
            <v>0</v>
          </cell>
          <cell r="BZ320">
            <v>0</v>
          </cell>
          <cell r="CA320">
            <v>0</v>
          </cell>
          <cell r="CB320">
            <v>0</v>
          </cell>
          <cell r="CC320">
            <v>0</v>
          </cell>
          <cell r="CF320">
            <v>0</v>
          </cell>
          <cell r="CG320">
            <v>0</v>
          </cell>
          <cell r="CH320">
            <v>0</v>
          </cell>
          <cell r="CI320">
            <v>0</v>
          </cell>
          <cell r="CJ320">
            <v>0</v>
          </cell>
          <cell r="CK320">
            <v>0</v>
          </cell>
          <cell r="CL320">
            <v>0</v>
          </cell>
          <cell r="CM320">
            <v>0</v>
          </cell>
          <cell r="CP320">
            <v>0</v>
          </cell>
          <cell r="CQ320">
            <v>0</v>
          </cell>
          <cell r="CR320">
            <v>0</v>
          </cell>
          <cell r="CS320">
            <v>0</v>
          </cell>
          <cell r="CT320">
            <v>0</v>
          </cell>
          <cell r="CU320">
            <v>0</v>
          </cell>
          <cell r="CV320">
            <v>0</v>
          </cell>
          <cell r="CW320">
            <v>0</v>
          </cell>
          <cell r="CZ320">
            <v>0</v>
          </cell>
          <cell r="DA320">
            <v>0</v>
          </cell>
          <cell r="DB320">
            <v>0</v>
          </cell>
          <cell r="DC320">
            <v>0</v>
          </cell>
          <cell r="DD320">
            <v>0</v>
          </cell>
          <cell r="DE320">
            <v>0</v>
          </cell>
          <cell r="DF320">
            <v>0</v>
          </cell>
          <cell r="DG320">
            <v>0</v>
          </cell>
          <cell r="DJ320">
            <v>0</v>
          </cell>
          <cell r="DK320">
            <v>0</v>
          </cell>
          <cell r="DL320">
            <v>0</v>
          </cell>
          <cell r="DM320">
            <v>0</v>
          </cell>
          <cell r="DN320">
            <v>0</v>
          </cell>
          <cell r="DO320">
            <v>0</v>
          </cell>
          <cell r="DP320">
            <v>0</v>
          </cell>
          <cell r="DQ320">
            <v>0</v>
          </cell>
          <cell r="DT320">
            <v>0</v>
          </cell>
          <cell r="DU320">
            <v>0</v>
          </cell>
          <cell r="DV320">
            <v>0</v>
          </cell>
          <cell r="DW320">
            <v>0</v>
          </cell>
          <cell r="DX320">
            <v>0</v>
          </cell>
          <cell r="DY320">
            <v>0</v>
          </cell>
          <cell r="DZ320">
            <v>0</v>
          </cell>
          <cell r="EA320">
            <v>0</v>
          </cell>
          <cell r="ED320">
            <v>0</v>
          </cell>
          <cell r="EE320">
            <v>0</v>
          </cell>
          <cell r="EF320">
            <v>0</v>
          </cell>
          <cell r="EG320">
            <v>0</v>
          </cell>
          <cell r="EH320">
            <v>0</v>
          </cell>
          <cell r="EI320">
            <v>0</v>
          </cell>
          <cell r="EJ320">
            <v>0</v>
          </cell>
          <cell r="EK320">
            <v>0</v>
          </cell>
          <cell r="EN320">
            <v>0</v>
          </cell>
          <cell r="EO320">
            <v>0</v>
          </cell>
          <cell r="EP320">
            <v>0</v>
          </cell>
          <cell r="EQ320">
            <v>0</v>
          </cell>
          <cell r="ER320">
            <v>0</v>
          </cell>
          <cell r="ES320">
            <v>0</v>
          </cell>
          <cell r="ET320">
            <v>0</v>
          </cell>
          <cell r="EU320">
            <v>0</v>
          </cell>
          <cell r="EX320">
            <v>0</v>
          </cell>
          <cell r="EY320">
            <v>0</v>
          </cell>
          <cell r="EZ320">
            <v>0</v>
          </cell>
          <cell r="FA320">
            <v>0</v>
          </cell>
          <cell r="FB320">
            <v>0</v>
          </cell>
          <cell r="FC320">
            <v>0</v>
          </cell>
          <cell r="FD320">
            <v>0</v>
          </cell>
          <cell r="FE320">
            <v>0</v>
          </cell>
          <cell r="FH320">
            <v>0</v>
          </cell>
          <cell r="FI320">
            <v>0</v>
          </cell>
          <cell r="FJ320">
            <v>0</v>
          </cell>
          <cell r="FK320">
            <v>0</v>
          </cell>
          <cell r="FL320">
            <v>0</v>
          </cell>
          <cell r="FM320">
            <v>0</v>
          </cell>
          <cell r="FN320">
            <v>0</v>
          </cell>
          <cell r="FO320">
            <v>0</v>
          </cell>
          <cell r="FR320">
            <v>0</v>
          </cell>
          <cell r="FS320">
            <v>0</v>
          </cell>
          <cell r="FT320">
            <v>0</v>
          </cell>
          <cell r="FU320">
            <v>0</v>
          </cell>
          <cell r="FV320">
            <v>0</v>
          </cell>
          <cell r="FW320">
            <v>0</v>
          </cell>
          <cell r="FX320">
            <v>0</v>
          </cell>
          <cell r="FY320">
            <v>0</v>
          </cell>
          <cell r="GB320">
            <v>0</v>
          </cell>
          <cell r="GC320">
            <v>0</v>
          </cell>
          <cell r="GD320">
            <v>0</v>
          </cell>
          <cell r="GE320">
            <v>0</v>
          </cell>
          <cell r="GF320">
            <v>0</v>
          </cell>
          <cell r="GG320">
            <v>0</v>
          </cell>
          <cell r="GH320">
            <v>0</v>
          </cell>
          <cell r="GI320">
            <v>0</v>
          </cell>
          <cell r="GL320">
            <v>0</v>
          </cell>
          <cell r="GM320">
            <v>0</v>
          </cell>
          <cell r="GN320">
            <v>0</v>
          </cell>
          <cell r="GO320">
            <v>0</v>
          </cell>
          <cell r="GP320">
            <v>0</v>
          </cell>
          <cell r="GQ320">
            <v>0</v>
          </cell>
          <cell r="GR320">
            <v>0</v>
          </cell>
          <cell r="GS320">
            <v>0</v>
          </cell>
          <cell r="GU320" t="str">
            <v>Porridge</v>
          </cell>
        </row>
        <row r="321">
          <cell r="E321" t="str">
            <v xml:space="preserve">Porridge Au Quinoa </v>
          </cell>
          <cell r="F321" t="str">
            <v>Porter à ébullition le lait avec tous les ingrédients, baies de goji comprises. 
Baisser le feu, laisser mijoter env. 20 min à couvert en remuant de temps en temps. 
Dresser le porridge dans un bol, répartir les myrtilles dessus, arroser d’un filet de sirop d'érable. 
Les baies de goji peuvent être remplacées par des raisins secs
Le sirop d'érable peut être remplacé par le miel</v>
          </cell>
          <cell r="H321">
            <v>326.8</v>
          </cell>
          <cell r="I321">
            <v>14.549999999999999</v>
          </cell>
          <cell r="J321">
            <v>3.085</v>
          </cell>
          <cell r="K321">
            <v>58.024999999999999</v>
          </cell>
          <cell r="L321" t="str">
            <v>Lait Protéiné</v>
          </cell>
          <cell r="M321">
            <v>100</v>
          </cell>
          <cell r="N321">
            <v>39</v>
          </cell>
          <cell r="O321">
            <v>7</v>
          </cell>
          <cell r="P321">
            <v>0.1</v>
          </cell>
          <cell r="Q321">
            <v>2.5</v>
          </cell>
          <cell r="R321">
            <v>39</v>
          </cell>
          <cell r="S321">
            <v>7</v>
          </cell>
          <cell r="T321">
            <v>0.1</v>
          </cell>
          <cell r="U321">
            <v>2.5</v>
          </cell>
          <cell r="V321" t="str">
            <v xml:space="preserve">Sel </v>
          </cell>
          <cell r="X321">
            <v>0</v>
          </cell>
          <cell r="Y321">
            <v>0</v>
          </cell>
          <cell r="Z321">
            <v>0</v>
          </cell>
          <cell r="AA321">
            <v>0</v>
          </cell>
          <cell r="AB321">
            <v>0</v>
          </cell>
          <cell r="AC321">
            <v>0</v>
          </cell>
          <cell r="AD321">
            <v>0</v>
          </cell>
          <cell r="AE321">
            <v>0</v>
          </cell>
          <cell r="AF321" t="str">
            <v>Sirop D'Érable</v>
          </cell>
          <cell r="AG321">
            <v>10</v>
          </cell>
          <cell r="AH321">
            <v>35.6</v>
          </cell>
          <cell r="AI321">
            <v>0</v>
          </cell>
          <cell r="AJ321">
            <v>0</v>
          </cell>
          <cell r="AK321">
            <v>8.9</v>
          </cell>
          <cell r="AL321">
            <v>356</v>
          </cell>
          <cell r="AM321">
            <v>0</v>
          </cell>
          <cell r="AN321">
            <v>0</v>
          </cell>
          <cell r="AO321">
            <v>89</v>
          </cell>
          <cell r="AP321" t="str">
            <v>Quinoa</v>
          </cell>
          <cell r="AQ321">
            <v>40</v>
          </cell>
          <cell r="AR321">
            <v>140.4</v>
          </cell>
          <cell r="AS321">
            <v>5.6</v>
          </cell>
          <cell r="AT321">
            <v>2</v>
          </cell>
          <cell r="AU321">
            <v>23.6</v>
          </cell>
          <cell r="AV321">
            <v>351</v>
          </cell>
          <cell r="AW321">
            <v>14</v>
          </cell>
          <cell r="AX321">
            <v>5</v>
          </cell>
          <cell r="AY321">
            <v>59</v>
          </cell>
          <cell r="AZ321" t="str">
            <v>Baies De Goji</v>
          </cell>
          <cell r="BA321">
            <v>10</v>
          </cell>
          <cell r="BB321">
            <v>39.299999999999997</v>
          </cell>
          <cell r="BC321">
            <v>1.2</v>
          </cell>
          <cell r="BD321">
            <v>0.36</v>
          </cell>
          <cell r="BE321">
            <v>8.9</v>
          </cell>
          <cell r="BF321">
            <v>393</v>
          </cell>
          <cell r="BG321">
            <v>12</v>
          </cell>
          <cell r="BH321">
            <v>3.6</v>
          </cell>
          <cell r="BI321">
            <v>89</v>
          </cell>
          <cell r="BJ321" t="str">
            <v>Myrtille</v>
          </cell>
          <cell r="BK321">
            <v>125</v>
          </cell>
          <cell r="BL321">
            <v>72.5</v>
          </cell>
          <cell r="BM321">
            <v>0.75</v>
          </cell>
          <cell r="BN321">
            <v>0.625</v>
          </cell>
          <cell r="BO321">
            <v>14.125</v>
          </cell>
          <cell r="BP321">
            <v>58</v>
          </cell>
          <cell r="BQ321">
            <v>0.6</v>
          </cell>
          <cell r="BR321">
            <v>0.5</v>
          </cell>
          <cell r="BS321">
            <v>11.3</v>
          </cell>
          <cell r="BT321" t="str">
            <v/>
          </cell>
          <cell r="BV321">
            <v>0</v>
          </cell>
          <cell r="BW321">
            <v>0</v>
          </cell>
          <cell r="BX321">
            <v>0</v>
          </cell>
          <cell r="BY321">
            <v>0</v>
          </cell>
          <cell r="BZ321">
            <v>0</v>
          </cell>
          <cell r="CA321">
            <v>0</v>
          </cell>
          <cell r="CB321">
            <v>0</v>
          </cell>
          <cell r="CC321">
            <v>0</v>
          </cell>
          <cell r="CD321" t="str">
            <v/>
          </cell>
          <cell r="CF321">
            <v>0</v>
          </cell>
          <cell r="CG321">
            <v>0</v>
          </cell>
          <cell r="CH321">
            <v>0</v>
          </cell>
          <cell r="CI321">
            <v>0</v>
          </cell>
          <cell r="CJ321">
            <v>0</v>
          </cell>
          <cell r="CK321">
            <v>0</v>
          </cell>
          <cell r="CL321">
            <v>0</v>
          </cell>
          <cell r="CM321">
            <v>0</v>
          </cell>
          <cell r="CN321" t="str">
            <v/>
          </cell>
          <cell r="CP321">
            <v>0</v>
          </cell>
          <cell r="CQ321">
            <v>0</v>
          </cell>
          <cell r="CR321">
            <v>0</v>
          </cell>
          <cell r="CS321">
            <v>0</v>
          </cell>
          <cell r="CT321">
            <v>0</v>
          </cell>
          <cell r="CU321">
            <v>0</v>
          </cell>
          <cell r="CV321">
            <v>0</v>
          </cell>
          <cell r="CW321">
            <v>0</v>
          </cell>
          <cell r="CX321" t="str">
            <v/>
          </cell>
          <cell r="CZ321">
            <v>0</v>
          </cell>
          <cell r="DA321">
            <v>0</v>
          </cell>
          <cell r="DB321">
            <v>0</v>
          </cell>
          <cell r="DC321">
            <v>0</v>
          </cell>
          <cell r="DD321">
            <v>0</v>
          </cell>
          <cell r="DE321">
            <v>0</v>
          </cell>
          <cell r="DF321">
            <v>0</v>
          </cell>
          <cell r="DG321">
            <v>0</v>
          </cell>
          <cell r="DH321" t="str">
            <v/>
          </cell>
          <cell r="DJ321">
            <v>0</v>
          </cell>
          <cell r="DK321">
            <v>0</v>
          </cell>
          <cell r="DL321">
            <v>0</v>
          </cell>
          <cell r="DM321">
            <v>0</v>
          </cell>
          <cell r="DN321">
            <v>0</v>
          </cell>
          <cell r="DO321">
            <v>0</v>
          </cell>
          <cell r="DP321">
            <v>0</v>
          </cell>
          <cell r="DQ321">
            <v>0</v>
          </cell>
          <cell r="DR321" t="str">
            <v/>
          </cell>
          <cell r="DT321">
            <v>0</v>
          </cell>
          <cell r="DU321">
            <v>0</v>
          </cell>
          <cell r="DV321">
            <v>0</v>
          </cell>
          <cell r="DW321">
            <v>0</v>
          </cell>
          <cell r="DX321">
            <v>0</v>
          </cell>
          <cell r="DY321">
            <v>0</v>
          </cell>
          <cell r="DZ321">
            <v>0</v>
          </cell>
          <cell r="EA321">
            <v>0</v>
          </cell>
          <cell r="EB321" t="str">
            <v/>
          </cell>
          <cell r="ED321">
            <v>0</v>
          </cell>
          <cell r="EE321">
            <v>0</v>
          </cell>
          <cell r="EF321">
            <v>0</v>
          </cell>
          <cell r="EG321">
            <v>0</v>
          </cell>
          <cell r="EH321">
            <v>0</v>
          </cell>
          <cell r="EI321">
            <v>0</v>
          </cell>
          <cell r="EJ321">
            <v>0</v>
          </cell>
          <cell r="EK321">
            <v>0</v>
          </cell>
          <cell r="EL321" t="str">
            <v/>
          </cell>
          <cell r="EN321">
            <v>0</v>
          </cell>
          <cell r="EO321">
            <v>0</v>
          </cell>
          <cell r="EP321">
            <v>0</v>
          </cell>
          <cell r="EQ321">
            <v>0</v>
          </cell>
          <cell r="ER321">
            <v>0</v>
          </cell>
          <cell r="ES321">
            <v>0</v>
          </cell>
          <cell r="ET321">
            <v>0</v>
          </cell>
          <cell r="EU321">
            <v>0</v>
          </cell>
          <cell r="EV321" t="str">
            <v/>
          </cell>
          <cell r="EX321">
            <v>0</v>
          </cell>
          <cell r="EY321">
            <v>0</v>
          </cell>
          <cell r="EZ321">
            <v>0</v>
          </cell>
          <cell r="FA321">
            <v>0</v>
          </cell>
          <cell r="FB321">
            <v>0</v>
          </cell>
          <cell r="FC321">
            <v>0</v>
          </cell>
          <cell r="FD321">
            <v>0</v>
          </cell>
          <cell r="FE321">
            <v>0</v>
          </cell>
          <cell r="FF321" t="str">
            <v/>
          </cell>
          <cell r="FH321">
            <v>0</v>
          </cell>
          <cell r="FI321">
            <v>0</v>
          </cell>
          <cell r="FJ321">
            <v>0</v>
          </cell>
          <cell r="FK321">
            <v>0</v>
          </cell>
          <cell r="FL321">
            <v>0</v>
          </cell>
          <cell r="FM321">
            <v>0</v>
          </cell>
          <cell r="FN321">
            <v>0</v>
          </cell>
          <cell r="FO321">
            <v>0</v>
          </cell>
          <cell r="FR321">
            <v>0</v>
          </cell>
          <cell r="FS321">
            <v>0</v>
          </cell>
          <cell r="FT321">
            <v>0</v>
          </cell>
          <cell r="FU321">
            <v>0</v>
          </cell>
          <cell r="FV321">
            <v>0</v>
          </cell>
          <cell r="FW321">
            <v>0</v>
          </cell>
          <cell r="FX321">
            <v>0</v>
          </cell>
          <cell r="FY321">
            <v>0</v>
          </cell>
          <cell r="GB321">
            <v>0</v>
          </cell>
          <cell r="GC321">
            <v>0</v>
          </cell>
          <cell r="GD321">
            <v>0</v>
          </cell>
          <cell r="GE321">
            <v>0</v>
          </cell>
          <cell r="GF321">
            <v>0</v>
          </cell>
          <cell r="GG321">
            <v>0</v>
          </cell>
          <cell r="GH321">
            <v>0</v>
          </cell>
          <cell r="GI321">
            <v>0</v>
          </cell>
          <cell r="GL321">
            <v>0</v>
          </cell>
          <cell r="GM321">
            <v>0</v>
          </cell>
          <cell r="GN321">
            <v>0</v>
          </cell>
          <cell r="GO321">
            <v>0</v>
          </cell>
          <cell r="GP321">
            <v>0</v>
          </cell>
          <cell r="GQ321">
            <v>0</v>
          </cell>
          <cell r="GR321">
            <v>0</v>
          </cell>
          <cell r="GS321">
            <v>0</v>
          </cell>
          <cell r="GU321" t="str">
            <v xml:space="preserve">Porridge Au Quinoa </v>
          </cell>
        </row>
        <row r="322">
          <cell r="E322" t="str">
            <v>Porridge Aux Fruits</v>
          </cell>
          <cell r="F322" t="str">
            <v>Dans un bol, versez les flocons d'avoine ajoutez l'eau puis passer environ 1min30 au micro onde.
Remuez, ajoutez le lait, le sirop d'érable, puis repasser 1min30 au micro onde.
Remuez, ajouter l'œuf et enfin le cacao. Passez une dernière fois 30s à 1min au micro onde.
(Si pas de micro onde, il est possible de mélanger les ingrédients dans une casserole à feu doux)</v>
          </cell>
          <cell r="H322">
            <v>420.70000000000005</v>
          </cell>
          <cell r="I322">
            <v>28.925000000000004</v>
          </cell>
          <cell r="J322">
            <v>11.360000000000001</v>
          </cell>
          <cell r="K322">
            <v>53.139999999999993</v>
          </cell>
          <cell r="L322" t="str">
            <v xml:space="preserve">Flocons d’avoine </v>
          </cell>
          <cell r="M322">
            <v>30</v>
          </cell>
          <cell r="N322">
            <v>111.6</v>
          </cell>
          <cell r="O322">
            <v>4.05</v>
          </cell>
          <cell r="P322">
            <v>2.25</v>
          </cell>
          <cell r="Q322">
            <v>17.25</v>
          </cell>
          <cell r="R322">
            <v>372</v>
          </cell>
          <cell r="S322">
            <v>13.5</v>
          </cell>
          <cell r="T322">
            <v>7.5</v>
          </cell>
          <cell r="U322">
            <v>57.5</v>
          </cell>
          <cell r="V322" t="str">
            <v>Eau (Selon La Texture Souhaitée)</v>
          </cell>
          <cell r="X322">
            <v>0</v>
          </cell>
          <cell r="Y322">
            <v>0</v>
          </cell>
          <cell r="Z322">
            <v>0</v>
          </cell>
          <cell r="AA322">
            <v>0</v>
          </cell>
          <cell r="AB322">
            <v>0</v>
          </cell>
          <cell r="AC322">
            <v>0</v>
          </cell>
          <cell r="AD322">
            <v>0</v>
          </cell>
          <cell r="AE322">
            <v>0</v>
          </cell>
          <cell r="AF322" t="str">
            <v>Lait Protéiné</v>
          </cell>
          <cell r="AG322">
            <v>100</v>
          </cell>
          <cell r="AH322">
            <v>39</v>
          </cell>
          <cell r="AI322">
            <v>7</v>
          </cell>
          <cell r="AJ322">
            <v>0.1</v>
          </cell>
          <cell r="AK322">
            <v>2.5</v>
          </cell>
          <cell r="AL322">
            <v>39</v>
          </cell>
          <cell r="AM322">
            <v>7</v>
          </cell>
          <cell r="AN322">
            <v>0.1</v>
          </cell>
          <cell r="AO322">
            <v>2.5</v>
          </cell>
          <cell r="AP322" t="str">
            <v>Sirop D'Érable</v>
          </cell>
          <cell r="AQ322">
            <v>10</v>
          </cell>
          <cell r="AR322">
            <v>35.6</v>
          </cell>
          <cell r="AS322">
            <v>0</v>
          </cell>
          <cell r="AT322">
            <v>0</v>
          </cell>
          <cell r="AU322">
            <v>8.9</v>
          </cell>
          <cell r="AV322">
            <v>356</v>
          </cell>
          <cell r="AW322">
            <v>0</v>
          </cell>
          <cell r="AX322">
            <v>0</v>
          </cell>
          <cell r="AY322">
            <v>89</v>
          </cell>
          <cell r="AZ322" t="str">
            <v>Séré Maigre</v>
          </cell>
          <cell r="BA322">
            <v>125</v>
          </cell>
          <cell r="BB322">
            <v>68.75</v>
          </cell>
          <cell r="BC322">
            <v>12.5</v>
          </cell>
          <cell r="BD322">
            <v>0.25</v>
          </cell>
          <cell r="BE322">
            <v>5.25</v>
          </cell>
          <cell r="BF322">
            <v>55</v>
          </cell>
          <cell r="BG322">
            <v>10</v>
          </cell>
          <cell r="BH322">
            <v>0.2</v>
          </cell>
          <cell r="BI322">
            <v>4.2</v>
          </cell>
          <cell r="BJ322" t="str">
            <v>Cacao Maigre</v>
          </cell>
          <cell r="BK322">
            <v>10</v>
          </cell>
          <cell r="BL322">
            <v>22.8</v>
          </cell>
          <cell r="BM322">
            <v>1.96</v>
          </cell>
          <cell r="BN322">
            <v>1.37</v>
          </cell>
          <cell r="BO322">
            <v>5.79</v>
          </cell>
          <cell r="BP322">
            <v>228</v>
          </cell>
          <cell r="BQ322">
            <v>19.600000000000001</v>
          </cell>
          <cell r="BR322">
            <v>13.7</v>
          </cell>
          <cell r="BS322">
            <v>57.9</v>
          </cell>
          <cell r="BT322" t="str">
            <v>Banane</v>
          </cell>
          <cell r="BU322">
            <v>50</v>
          </cell>
          <cell r="BV322">
            <v>47.5</v>
          </cell>
          <cell r="BW322">
            <v>0.55000000000000004</v>
          </cell>
          <cell r="BX322">
            <v>0.15</v>
          </cell>
          <cell r="BY322">
            <v>10.5</v>
          </cell>
          <cell r="BZ322">
            <v>95</v>
          </cell>
          <cell r="CA322">
            <v>1.1000000000000001</v>
          </cell>
          <cell r="CB322">
            <v>0.3</v>
          </cell>
          <cell r="CC322">
            <v>21</v>
          </cell>
          <cell r="CD322" t="str">
            <v>Noix De Coco</v>
          </cell>
          <cell r="CE322">
            <v>5</v>
          </cell>
          <cell r="CF322">
            <v>24.85</v>
          </cell>
          <cell r="CG322">
            <v>0.44500000000000001</v>
          </cell>
          <cell r="CH322">
            <v>2.1</v>
          </cell>
          <cell r="CI322">
            <v>0.8</v>
          </cell>
          <cell r="CJ322">
            <v>497</v>
          </cell>
          <cell r="CK322">
            <v>8.9</v>
          </cell>
          <cell r="CL322">
            <v>42</v>
          </cell>
          <cell r="CM322">
            <v>16</v>
          </cell>
          <cell r="CN322" t="str">
            <v>Framboise</v>
          </cell>
          <cell r="CO322">
            <v>25</v>
          </cell>
          <cell r="CP322">
            <v>13</v>
          </cell>
          <cell r="CQ322">
            <v>0.3</v>
          </cell>
          <cell r="CR322">
            <v>0.15</v>
          </cell>
          <cell r="CS322">
            <v>1.75</v>
          </cell>
          <cell r="CT322">
            <v>52</v>
          </cell>
          <cell r="CU322">
            <v>1.2</v>
          </cell>
          <cell r="CV322">
            <v>0.6</v>
          </cell>
          <cell r="CW322">
            <v>7</v>
          </cell>
          <cell r="CX322" t="str">
            <v>Amande</v>
          </cell>
          <cell r="CY322">
            <v>10</v>
          </cell>
          <cell r="CZ322">
            <v>57.6</v>
          </cell>
          <cell r="DA322">
            <v>2.12</v>
          </cell>
          <cell r="DB322">
            <v>4.99</v>
          </cell>
          <cell r="DC322">
            <v>0.4</v>
          </cell>
          <cell r="DD322">
            <v>576</v>
          </cell>
          <cell r="DE322">
            <v>21.2</v>
          </cell>
          <cell r="DF322">
            <v>49.9</v>
          </cell>
          <cell r="DG322">
            <v>4</v>
          </cell>
          <cell r="DJ322">
            <v>0</v>
          </cell>
          <cell r="DK322">
            <v>0</v>
          </cell>
          <cell r="DL322">
            <v>0</v>
          </cell>
          <cell r="DM322">
            <v>0</v>
          </cell>
          <cell r="DN322">
            <v>0</v>
          </cell>
          <cell r="DO322">
            <v>0</v>
          </cell>
          <cell r="DP322">
            <v>0</v>
          </cell>
          <cell r="DQ322">
            <v>0</v>
          </cell>
          <cell r="DR322" t="str">
            <v/>
          </cell>
          <cell r="DT322">
            <v>0</v>
          </cell>
          <cell r="DU322">
            <v>0</v>
          </cell>
          <cell r="DV322">
            <v>0</v>
          </cell>
          <cell r="DW322">
            <v>0</v>
          </cell>
          <cell r="DX322">
            <v>0</v>
          </cell>
          <cell r="DY322">
            <v>0</v>
          </cell>
          <cell r="DZ322">
            <v>0</v>
          </cell>
          <cell r="EA322">
            <v>0</v>
          </cell>
          <cell r="EB322" t="str">
            <v/>
          </cell>
          <cell r="ED322">
            <v>0</v>
          </cell>
          <cell r="EE322">
            <v>0</v>
          </cell>
          <cell r="EF322">
            <v>0</v>
          </cell>
          <cell r="EG322">
            <v>0</v>
          </cell>
          <cell r="EH322">
            <v>0</v>
          </cell>
          <cell r="EI322">
            <v>0</v>
          </cell>
          <cell r="EJ322">
            <v>0</v>
          </cell>
          <cell r="EK322">
            <v>0</v>
          </cell>
          <cell r="EL322" t="str">
            <v/>
          </cell>
          <cell r="EN322">
            <v>0</v>
          </cell>
          <cell r="EO322">
            <v>0</v>
          </cell>
          <cell r="EP322">
            <v>0</v>
          </cell>
          <cell r="EQ322">
            <v>0</v>
          </cell>
          <cell r="ER322">
            <v>0</v>
          </cell>
          <cell r="ES322">
            <v>0</v>
          </cell>
          <cell r="ET322">
            <v>0</v>
          </cell>
          <cell r="EU322">
            <v>0</v>
          </cell>
          <cell r="EV322" t="str">
            <v/>
          </cell>
          <cell r="EX322">
            <v>0</v>
          </cell>
          <cell r="EY322">
            <v>0</v>
          </cell>
          <cell r="EZ322">
            <v>0</v>
          </cell>
          <cell r="FA322">
            <v>0</v>
          </cell>
          <cell r="FB322">
            <v>0</v>
          </cell>
          <cell r="FC322">
            <v>0</v>
          </cell>
          <cell r="FD322">
            <v>0</v>
          </cell>
          <cell r="FE322">
            <v>0</v>
          </cell>
          <cell r="FF322" t="str">
            <v/>
          </cell>
          <cell r="FH322">
            <v>0</v>
          </cell>
          <cell r="FI322">
            <v>0</v>
          </cell>
          <cell r="FJ322">
            <v>0</v>
          </cell>
          <cell r="FK322">
            <v>0</v>
          </cell>
          <cell r="FL322">
            <v>0</v>
          </cell>
          <cell r="FM322">
            <v>0</v>
          </cell>
          <cell r="FN322">
            <v>0</v>
          </cell>
          <cell r="FO322">
            <v>0</v>
          </cell>
          <cell r="FR322">
            <v>0</v>
          </cell>
          <cell r="FS322">
            <v>0</v>
          </cell>
          <cell r="FT322">
            <v>0</v>
          </cell>
          <cell r="FU322">
            <v>0</v>
          </cell>
          <cell r="FV322">
            <v>0</v>
          </cell>
          <cell r="FW322">
            <v>0</v>
          </cell>
          <cell r="FX322">
            <v>0</v>
          </cell>
          <cell r="FY322">
            <v>0</v>
          </cell>
          <cell r="GB322">
            <v>0</v>
          </cell>
          <cell r="GC322">
            <v>0</v>
          </cell>
          <cell r="GD322">
            <v>0</v>
          </cell>
          <cell r="GE322">
            <v>0</v>
          </cell>
          <cell r="GF322">
            <v>0</v>
          </cell>
          <cell r="GG322">
            <v>0</v>
          </cell>
          <cell r="GH322">
            <v>0</v>
          </cell>
          <cell r="GI322">
            <v>0</v>
          </cell>
          <cell r="GL322">
            <v>0</v>
          </cell>
          <cell r="GM322">
            <v>0</v>
          </cell>
          <cell r="GN322">
            <v>0</v>
          </cell>
          <cell r="GO322">
            <v>0</v>
          </cell>
          <cell r="GP322">
            <v>0</v>
          </cell>
          <cell r="GQ322">
            <v>0</v>
          </cell>
          <cell r="GR322">
            <v>0</v>
          </cell>
          <cell r="GS322">
            <v>0</v>
          </cell>
          <cell r="GU322" t="str">
            <v>Porridge Aux Fruits</v>
          </cell>
        </row>
        <row r="323">
          <cell r="E323" t="str">
            <v xml:space="preserve">Porridge Banane </v>
          </cell>
          <cell r="F323" t="str">
            <v xml:space="preserve">Cuisson selon vos préférences. 
</v>
          </cell>
          <cell r="H323">
            <v>362.6</v>
          </cell>
          <cell r="I323">
            <v>16.925000000000001</v>
          </cell>
          <cell r="J323">
            <v>10.465</v>
          </cell>
          <cell r="K323">
            <v>45.104999999999997</v>
          </cell>
          <cell r="L323" t="str">
            <v>Avoine Flocons</v>
          </cell>
          <cell r="M323">
            <v>35</v>
          </cell>
          <cell r="N323">
            <v>130.19999999999999</v>
          </cell>
          <cell r="O323">
            <v>4.7249999999999996</v>
          </cell>
          <cell r="P323">
            <v>2.625</v>
          </cell>
          <cell r="Q323">
            <v>20.125</v>
          </cell>
          <cell r="R323">
            <v>372</v>
          </cell>
          <cell r="S323">
            <v>13.5</v>
          </cell>
          <cell r="T323">
            <v>7.5</v>
          </cell>
          <cell r="U323">
            <v>57.5</v>
          </cell>
          <cell r="V323" t="str">
            <v>Lait Protéiné</v>
          </cell>
          <cell r="W323">
            <v>100</v>
          </cell>
          <cell r="X323">
            <v>39</v>
          </cell>
          <cell r="Y323">
            <v>7</v>
          </cell>
          <cell r="Z323">
            <v>0.1</v>
          </cell>
          <cell r="AA323">
            <v>2.5</v>
          </cell>
          <cell r="AB323">
            <v>39</v>
          </cell>
          <cell r="AC323">
            <v>7</v>
          </cell>
          <cell r="AD323">
            <v>0.1</v>
          </cell>
          <cell r="AE323">
            <v>2.5</v>
          </cell>
          <cell r="AF323" t="str">
            <v>Eau (Selon La Texture Souhaitée)</v>
          </cell>
          <cell r="AH323">
            <v>0</v>
          </cell>
          <cell r="AI323">
            <v>0</v>
          </cell>
          <cell r="AJ323">
            <v>0</v>
          </cell>
          <cell r="AK323">
            <v>0</v>
          </cell>
          <cell r="AL323">
            <v>0</v>
          </cell>
          <cell r="AM323">
            <v>0</v>
          </cell>
          <cell r="AN323">
            <v>0</v>
          </cell>
          <cell r="AO323">
            <v>0</v>
          </cell>
          <cell r="AP323" t="str">
            <v>Banane</v>
          </cell>
          <cell r="AQ323">
            <v>100</v>
          </cell>
          <cell r="AR323">
            <v>95</v>
          </cell>
          <cell r="AS323">
            <v>1.1000000000000001</v>
          </cell>
          <cell r="AT323">
            <v>0.3</v>
          </cell>
          <cell r="AU323">
            <v>21</v>
          </cell>
          <cell r="AV323">
            <v>95</v>
          </cell>
          <cell r="AW323">
            <v>1.1000000000000001</v>
          </cell>
          <cell r="AX323">
            <v>0.3</v>
          </cell>
          <cell r="AY323">
            <v>21</v>
          </cell>
          <cell r="AZ323" t="str">
            <v>Amande Poudre</v>
          </cell>
          <cell r="BA323">
            <v>10</v>
          </cell>
          <cell r="BB323">
            <v>57.6</v>
          </cell>
          <cell r="BC323">
            <v>2.12</v>
          </cell>
          <cell r="BD323">
            <v>4.99</v>
          </cell>
          <cell r="BE323">
            <v>0.4</v>
          </cell>
          <cell r="BF323">
            <v>576</v>
          </cell>
          <cell r="BG323">
            <v>21.2</v>
          </cell>
          <cell r="BH323">
            <v>49.9</v>
          </cell>
          <cell r="BI323">
            <v>4</v>
          </cell>
          <cell r="BJ323" t="str">
            <v>Cacao En Poudre</v>
          </cell>
          <cell r="BK323">
            <v>10</v>
          </cell>
          <cell r="BL323">
            <v>40.799999999999997</v>
          </cell>
          <cell r="BM323">
            <v>1.98</v>
          </cell>
          <cell r="BN323">
            <v>2.4500000000000002</v>
          </cell>
          <cell r="BO323">
            <v>1.08</v>
          </cell>
          <cell r="BP323">
            <v>408</v>
          </cell>
          <cell r="BQ323">
            <v>19.8</v>
          </cell>
          <cell r="BR323">
            <v>24.5</v>
          </cell>
          <cell r="BS323">
            <v>10.8</v>
          </cell>
          <cell r="BV323">
            <v>0</v>
          </cell>
          <cell r="BW323">
            <v>0</v>
          </cell>
          <cell r="BX323">
            <v>0</v>
          </cell>
          <cell r="BY323">
            <v>0</v>
          </cell>
          <cell r="BZ323">
            <v>0</v>
          </cell>
          <cell r="CA323">
            <v>0</v>
          </cell>
          <cell r="CB323">
            <v>0</v>
          </cell>
          <cell r="CC323">
            <v>0</v>
          </cell>
          <cell r="CD323" t="str">
            <v/>
          </cell>
          <cell r="CF323">
            <v>0</v>
          </cell>
          <cell r="CG323">
            <v>0</v>
          </cell>
          <cell r="CH323">
            <v>0</v>
          </cell>
          <cell r="CI323">
            <v>0</v>
          </cell>
          <cell r="CJ323">
            <v>0</v>
          </cell>
          <cell r="CK323">
            <v>0</v>
          </cell>
          <cell r="CL323">
            <v>0</v>
          </cell>
          <cell r="CM323">
            <v>0</v>
          </cell>
          <cell r="CN323" t="str">
            <v/>
          </cell>
          <cell r="CP323">
            <v>0</v>
          </cell>
          <cell r="CQ323">
            <v>0</v>
          </cell>
          <cell r="CR323">
            <v>0</v>
          </cell>
          <cell r="CS323">
            <v>0</v>
          </cell>
          <cell r="CT323">
            <v>0</v>
          </cell>
          <cell r="CU323">
            <v>0</v>
          </cell>
          <cell r="CV323">
            <v>0</v>
          </cell>
          <cell r="CW323">
            <v>0</v>
          </cell>
          <cell r="CX323" t="str">
            <v/>
          </cell>
          <cell r="CZ323">
            <v>0</v>
          </cell>
          <cell r="DA323">
            <v>0</v>
          </cell>
          <cell r="DB323">
            <v>0</v>
          </cell>
          <cell r="DC323">
            <v>0</v>
          </cell>
          <cell r="DD323">
            <v>0</v>
          </cell>
          <cell r="DE323">
            <v>0</v>
          </cell>
          <cell r="DF323">
            <v>0</v>
          </cell>
          <cell r="DG323">
            <v>0</v>
          </cell>
          <cell r="DH323" t="str">
            <v/>
          </cell>
          <cell r="DJ323">
            <v>0</v>
          </cell>
          <cell r="DK323">
            <v>0</v>
          </cell>
          <cell r="DL323">
            <v>0</v>
          </cell>
          <cell r="DM323">
            <v>0</v>
          </cell>
          <cell r="DN323">
            <v>0</v>
          </cell>
          <cell r="DO323">
            <v>0</v>
          </cell>
          <cell r="DP323">
            <v>0</v>
          </cell>
          <cell r="DQ323">
            <v>0</v>
          </cell>
          <cell r="DR323" t="str">
            <v/>
          </cell>
          <cell r="DT323">
            <v>0</v>
          </cell>
          <cell r="DU323">
            <v>0</v>
          </cell>
          <cell r="DV323">
            <v>0</v>
          </cell>
          <cell r="DW323">
            <v>0</v>
          </cell>
          <cell r="DX323">
            <v>0</v>
          </cell>
          <cell r="DY323">
            <v>0</v>
          </cell>
          <cell r="DZ323">
            <v>0</v>
          </cell>
          <cell r="EA323">
            <v>0</v>
          </cell>
          <cell r="EB323" t="str">
            <v/>
          </cell>
          <cell r="ED323">
            <v>0</v>
          </cell>
          <cell r="EE323">
            <v>0</v>
          </cell>
          <cell r="EF323">
            <v>0</v>
          </cell>
          <cell r="EG323">
            <v>0</v>
          </cell>
          <cell r="EH323">
            <v>0</v>
          </cell>
          <cell r="EI323">
            <v>0</v>
          </cell>
          <cell r="EJ323">
            <v>0</v>
          </cell>
          <cell r="EK323">
            <v>0</v>
          </cell>
          <cell r="EL323" t="str">
            <v/>
          </cell>
          <cell r="EN323">
            <v>0</v>
          </cell>
          <cell r="EO323">
            <v>0</v>
          </cell>
          <cell r="EP323">
            <v>0</v>
          </cell>
          <cell r="EQ323">
            <v>0</v>
          </cell>
          <cell r="ER323">
            <v>0</v>
          </cell>
          <cell r="ES323">
            <v>0</v>
          </cell>
          <cell r="ET323">
            <v>0</v>
          </cell>
          <cell r="EU323">
            <v>0</v>
          </cell>
          <cell r="EV323" t="str">
            <v/>
          </cell>
          <cell r="EX323">
            <v>0</v>
          </cell>
          <cell r="EY323">
            <v>0</v>
          </cell>
          <cell r="EZ323">
            <v>0</v>
          </cell>
          <cell r="FA323">
            <v>0</v>
          </cell>
          <cell r="FB323">
            <v>0</v>
          </cell>
          <cell r="FC323">
            <v>0</v>
          </cell>
          <cell r="FD323">
            <v>0</v>
          </cell>
          <cell r="FE323">
            <v>0</v>
          </cell>
          <cell r="FF323" t="str">
            <v/>
          </cell>
          <cell r="FH323">
            <v>0</v>
          </cell>
          <cell r="FI323">
            <v>0</v>
          </cell>
          <cell r="FJ323">
            <v>0</v>
          </cell>
          <cell r="FK323">
            <v>0</v>
          </cell>
          <cell r="FL323">
            <v>0</v>
          </cell>
          <cell r="FM323">
            <v>0</v>
          </cell>
          <cell r="FN323">
            <v>0</v>
          </cell>
          <cell r="FO323">
            <v>0</v>
          </cell>
          <cell r="FR323">
            <v>0</v>
          </cell>
          <cell r="FS323">
            <v>0</v>
          </cell>
          <cell r="FT323">
            <v>0</v>
          </cell>
          <cell r="FU323">
            <v>0</v>
          </cell>
          <cell r="FV323">
            <v>0</v>
          </cell>
          <cell r="FW323">
            <v>0</v>
          </cell>
          <cell r="FX323">
            <v>0</v>
          </cell>
          <cell r="FY323">
            <v>0</v>
          </cell>
          <cell r="GB323">
            <v>0</v>
          </cell>
          <cell r="GC323">
            <v>0</v>
          </cell>
          <cell r="GD323">
            <v>0</v>
          </cell>
          <cell r="GE323">
            <v>0</v>
          </cell>
          <cell r="GF323">
            <v>0</v>
          </cell>
          <cell r="GG323">
            <v>0</v>
          </cell>
          <cell r="GH323">
            <v>0</v>
          </cell>
          <cell r="GI323">
            <v>0</v>
          </cell>
          <cell r="GL323">
            <v>0</v>
          </cell>
          <cell r="GM323">
            <v>0</v>
          </cell>
          <cell r="GN323">
            <v>0</v>
          </cell>
          <cell r="GO323">
            <v>0</v>
          </cell>
          <cell r="GP323">
            <v>0</v>
          </cell>
          <cell r="GQ323">
            <v>0</v>
          </cell>
          <cell r="GR323">
            <v>0</v>
          </cell>
          <cell r="GS323">
            <v>0</v>
          </cell>
          <cell r="GU323" t="str">
            <v xml:space="preserve">Porridge Banane </v>
          </cell>
        </row>
        <row r="324">
          <cell r="E324" t="str">
            <v>Porridge Banane Choco</v>
          </cell>
          <cell r="F324" t="str">
            <v xml:space="preserve">Cuisson selon vos préférences. </v>
          </cell>
          <cell r="H324">
            <v>297.7</v>
          </cell>
          <cell r="I324">
            <v>17.794999999999998</v>
          </cell>
          <cell r="J324">
            <v>6.1550000000000002</v>
          </cell>
          <cell r="K324">
            <v>40.564999999999998</v>
          </cell>
          <cell r="L324" t="str">
            <v>Avoine Flocons</v>
          </cell>
          <cell r="M324">
            <v>35</v>
          </cell>
          <cell r="N324">
            <v>130.19999999999999</v>
          </cell>
          <cell r="O324">
            <v>4.7249999999999996</v>
          </cell>
          <cell r="P324">
            <v>2.625</v>
          </cell>
          <cell r="Q324">
            <v>20.125</v>
          </cell>
          <cell r="R324">
            <v>372</v>
          </cell>
          <cell r="S324">
            <v>13.5</v>
          </cell>
          <cell r="T324">
            <v>7.5</v>
          </cell>
          <cell r="U324">
            <v>57.5</v>
          </cell>
          <cell r="V324" t="str">
            <v>Lait Protéiné</v>
          </cell>
          <cell r="W324">
            <v>100</v>
          </cell>
          <cell r="X324">
            <v>39</v>
          </cell>
          <cell r="Y324">
            <v>7</v>
          </cell>
          <cell r="Z324">
            <v>0.1</v>
          </cell>
          <cell r="AA324">
            <v>2.5</v>
          </cell>
          <cell r="AB324">
            <v>39</v>
          </cell>
          <cell r="AC324">
            <v>7</v>
          </cell>
          <cell r="AD324">
            <v>0.1</v>
          </cell>
          <cell r="AE324">
            <v>2.5</v>
          </cell>
          <cell r="AF324" t="str">
            <v>Eau (Selon La Texture Souhaitée)</v>
          </cell>
          <cell r="AH324">
            <v>0</v>
          </cell>
          <cell r="AI324">
            <v>0</v>
          </cell>
          <cell r="AJ324">
            <v>0</v>
          </cell>
          <cell r="AK324">
            <v>0</v>
          </cell>
          <cell r="AL324">
            <v>0</v>
          </cell>
          <cell r="AM324">
            <v>0</v>
          </cell>
          <cell r="AN324">
            <v>0</v>
          </cell>
          <cell r="AO324">
            <v>0</v>
          </cell>
          <cell r="AP324" t="str">
            <v>Banane</v>
          </cell>
          <cell r="AQ324">
            <v>50</v>
          </cell>
          <cell r="AR324">
            <v>47.5</v>
          </cell>
          <cell r="AS324">
            <v>0.55000000000000004</v>
          </cell>
          <cell r="AT324">
            <v>0.15</v>
          </cell>
          <cell r="AU324">
            <v>10.5</v>
          </cell>
          <cell r="AV324">
            <v>95</v>
          </cell>
          <cell r="AW324">
            <v>1.1000000000000001</v>
          </cell>
          <cell r="AX324">
            <v>0.3</v>
          </cell>
          <cell r="AY324">
            <v>21</v>
          </cell>
          <cell r="AZ324" t="str">
            <v>Séré Maigre</v>
          </cell>
          <cell r="BA324">
            <v>50</v>
          </cell>
          <cell r="BB324">
            <v>27.5</v>
          </cell>
          <cell r="BC324">
            <v>5</v>
          </cell>
          <cell r="BD324">
            <v>0.1</v>
          </cell>
          <cell r="BE324">
            <v>2.1</v>
          </cell>
          <cell r="BF324">
            <v>55</v>
          </cell>
          <cell r="BG324">
            <v>10</v>
          </cell>
          <cell r="BH324">
            <v>0.2</v>
          </cell>
          <cell r="BI324">
            <v>4.2</v>
          </cell>
          <cell r="BJ324" t="str">
            <v>Chocolat Noir</v>
          </cell>
          <cell r="BK324">
            <v>10</v>
          </cell>
          <cell r="BL324">
            <v>53.5</v>
          </cell>
          <cell r="BM324">
            <v>0.52</v>
          </cell>
          <cell r="BN324">
            <v>3.18</v>
          </cell>
          <cell r="BO324">
            <v>5.34</v>
          </cell>
          <cell r="BP324">
            <v>535</v>
          </cell>
          <cell r="BQ324">
            <v>5.2</v>
          </cell>
          <cell r="BR324">
            <v>31.8</v>
          </cell>
          <cell r="BS324">
            <v>53.4</v>
          </cell>
          <cell r="BV324">
            <v>0</v>
          </cell>
          <cell r="BW324">
            <v>0</v>
          </cell>
          <cell r="BX324">
            <v>0</v>
          </cell>
          <cell r="BY324">
            <v>0</v>
          </cell>
          <cell r="BZ324">
            <v>0</v>
          </cell>
          <cell r="CA324">
            <v>0</v>
          </cell>
          <cell r="CB324">
            <v>0</v>
          </cell>
          <cell r="CC324">
            <v>0</v>
          </cell>
          <cell r="CD324" t="str">
            <v/>
          </cell>
          <cell r="CF324">
            <v>0</v>
          </cell>
          <cell r="CG324">
            <v>0</v>
          </cell>
          <cell r="CH324">
            <v>0</v>
          </cell>
          <cell r="CI324">
            <v>0</v>
          </cell>
          <cell r="CJ324">
            <v>0</v>
          </cell>
          <cell r="CK324">
            <v>0</v>
          </cell>
          <cell r="CL324">
            <v>0</v>
          </cell>
          <cell r="CM324">
            <v>0</v>
          </cell>
          <cell r="CN324" t="str">
            <v/>
          </cell>
          <cell r="CP324">
            <v>0</v>
          </cell>
          <cell r="CQ324">
            <v>0</v>
          </cell>
          <cell r="CR324">
            <v>0</v>
          </cell>
          <cell r="CS324">
            <v>0</v>
          </cell>
          <cell r="CT324">
            <v>0</v>
          </cell>
          <cell r="CU324">
            <v>0</v>
          </cell>
          <cell r="CV324">
            <v>0</v>
          </cell>
          <cell r="CW324">
            <v>0</v>
          </cell>
          <cell r="CX324" t="str">
            <v/>
          </cell>
          <cell r="CZ324">
            <v>0</v>
          </cell>
          <cell r="DA324">
            <v>0</v>
          </cell>
          <cell r="DB324">
            <v>0</v>
          </cell>
          <cell r="DC324">
            <v>0</v>
          </cell>
          <cell r="DD324">
            <v>0</v>
          </cell>
          <cell r="DE324">
            <v>0</v>
          </cell>
          <cell r="DF324">
            <v>0</v>
          </cell>
          <cell r="DG324">
            <v>0</v>
          </cell>
          <cell r="DH324" t="str">
            <v/>
          </cell>
          <cell r="DJ324">
            <v>0</v>
          </cell>
          <cell r="DK324">
            <v>0</v>
          </cell>
          <cell r="DL324">
            <v>0</v>
          </cell>
          <cell r="DM324">
            <v>0</v>
          </cell>
          <cell r="DN324">
            <v>0</v>
          </cell>
          <cell r="DO324">
            <v>0</v>
          </cell>
          <cell r="DP324">
            <v>0</v>
          </cell>
          <cell r="DQ324">
            <v>0</v>
          </cell>
          <cell r="DR324" t="str">
            <v/>
          </cell>
          <cell r="DT324">
            <v>0</v>
          </cell>
          <cell r="DU324">
            <v>0</v>
          </cell>
          <cell r="DV324">
            <v>0</v>
          </cell>
          <cell r="DW324">
            <v>0</v>
          </cell>
          <cell r="DX324">
            <v>0</v>
          </cell>
          <cell r="DY324">
            <v>0</v>
          </cell>
          <cell r="DZ324">
            <v>0</v>
          </cell>
          <cell r="EA324">
            <v>0</v>
          </cell>
          <cell r="EB324" t="str">
            <v/>
          </cell>
          <cell r="ED324">
            <v>0</v>
          </cell>
          <cell r="EE324">
            <v>0</v>
          </cell>
          <cell r="EF324">
            <v>0</v>
          </cell>
          <cell r="EG324">
            <v>0</v>
          </cell>
          <cell r="EH324">
            <v>0</v>
          </cell>
          <cell r="EI324">
            <v>0</v>
          </cell>
          <cell r="EJ324">
            <v>0</v>
          </cell>
          <cell r="EK324">
            <v>0</v>
          </cell>
          <cell r="EL324" t="str">
            <v/>
          </cell>
          <cell r="EN324">
            <v>0</v>
          </cell>
          <cell r="EO324">
            <v>0</v>
          </cell>
          <cell r="EP324">
            <v>0</v>
          </cell>
          <cell r="EQ324">
            <v>0</v>
          </cell>
          <cell r="ER324">
            <v>0</v>
          </cell>
          <cell r="ES324">
            <v>0</v>
          </cell>
          <cell r="ET324">
            <v>0</v>
          </cell>
          <cell r="EU324">
            <v>0</v>
          </cell>
          <cell r="EV324" t="str">
            <v/>
          </cell>
          <cell r="EX324">
            <v>0</v>
          </cell>
          <cell r="EY324">
            <v>0</v>
          </cell>
          <cell r="EZ324">
            <v>0</v>
          </cell>
          <cell r="FA324">
            <v>0</v>
          </cell>
          <cell r="FB324">
            <v>0</v>
          </cell>
          <cell r="FC324">
            <v>0</v>
          </cell>
          <cell r="FD324">
            <v>0</v>
          </cell>
          <cell r="FE324">
            <v>0</v>
          </cell>
          <cell r="FF324" t="str">
            <v/>
          </cell>
          <cell r="FH324">
            <v>0</v>
          </cell>
          <cell r="FI324">
            <v>0</v>
          </cell>
          <cell r="FJ324">
            <v>0</v>
          </cell>
          <cell r="FK324">
            <v>0</v>
          </cell>
          <cell r="FL324">
            <v>0</v>
          </cell>
          <cell r="FM324">
            <v>0</v>
          </cell>
          <cell r="FN324">
            <v>0</v>
          </cell>
          <cell r="FO324">
            <v>0</v>
          </cell>
          <cell r="FR324">
            <v>0</v>
          </cell>
          <cell r="FS324">
            <v>0</v>
          </cell>
          <cell r="FT324">
            <v>0</v>
          </cell>
          <cell r="FU324">
            <v>0</v>
          </cell>
          <cell r="FV324">
            <v>0</v>
          </cell>
          <cell r="FW324">
            <v>0</v>
          </cell>
          <cell r="FX324">
            <v>0</v>
          </cell>
          <cell r="FY324">
            <v>0</v>
          </cell>
          <cell r="GB324">
            <v>0</v>
          </cell>
          <cell r="GC324">
            <v>0</v>
          </cell>
          <cell r="GD324">
            <v>0</v>
          </cell>
          <cell r="GE324">
            <v>0</v>
          </cell>
          <cell r="GF324">
            <v>0</v>
          </cell>
          <cell r="GG324">
            <v>0</v>
          </cell>
          <cell r="GH324">
            <v>0</v>
          </cell>
          <cell r="GI324">
            <v>0</v>
          </cell>
          <cell r="GL324">
            <v>0</v>
          </cell>
          <cell r="GM324">
            <v>0</v>
          </cell>
          <cell r="GN324">
            <v>0</v>
          </cell>
          <cell r="GO324">
            <v>0</v>
          </cell>
          <cell r="GP324">
            <v>0</v>
          </cell>
          <cell r="GQ324">
            <v>0</v>
          </cell>
          <cell r="GR324">
            <v>0</v>
          </cell>
          <cell r="GS324">
            <v>0</v>
          </cell>
          <cell r="GU324" t="str">
            <v>Porridge Banane Choco</v>
          </cell>
        </row>
        <row r="325">
          <cell r="E325" t="str">
            <v>Porridge Cacao</v>
          </cell>
          <cell r="F325" t="str">
            <v xml:space="preserve">Placez tous les ingrédients dans un bol, et mélangez.
Pour que votre porridge soit plus épais, laissez-le refroidir au réfrigérateur pendant au moins 3 heures.
</v>
          </cell>
          <cell r="H325">
            <v>405.70000000000005</v>
          </cell>
          <cell r="I325">
            <v>38.96</v>
          </cell>
          <cell r="J325">
            <v>16.22</v>
          </cell>
          <cell r="K325">
            <v>34.955000000000005</v>
          </cell>
          <cell r="L325" t="str">
            <v>Avoine flocons</v>
          </cell>
          <cell r="M325">
            <v>20</v>
          </cell>
          <cell r="N325">
            <v>74.400000000000006</v>
          </cell>
          <cell r="O325">
            <v>2.7</v>
          </cell>
          <cell r="P325">
            <v>1.5</v>
          </cell>
          <cell r="Q325">
            <v>11.5</v>
          </cell>
          <cell r="R325">
            <v>372</v>
          </cell>
          <cell r="S325">
            <v>13.5</v>
          </cell>
          <cell r="T325">
            <v>7.5</v>
          </cell>
          <cell r="U325">
            <v>57.5</v>
          </cell>
          <cell r="V325" t="str">
            <v>Amande</v>
          </cell>
          <cell r="W325">
            <v>20</v>
          </cell>
          <cell r="X325">
            <v>115.2</v>
          </cell>
          <cell r="Y325">
            <v>4.24</v>
          </cell>
          <cell r="Z325">
            <v>9.98</v>
          </cell>
          <cell r="AA325">
            <v>0.8</v>
          </cell>
          <cell r="AB325">
            <v>576</v>
          </cell>
          <cell r="AC325">
            <v>21.2</v>
          </cell>
          <cell r="AD325">
            <v>49.9</v>
          </cell>
          <cell r="AE325">
            <v>4</v>
          </cell>
          <cell r="AF325" t="str">
            <v>Séré Maigre</v>
          </cell>
          <cell r="AG325">
            <v>200</v>
          </cell>
          <cell r="AH325">
            <v>110</v>
          </cell>
          <cell r="AI325">
            <v>20</v>
          </cell>
          <cell r="AJ325">
            <v>0.4</v>
          </cell>
          <cell r="AK325">
            <v>8.4</v>
          </cell>
          <cell r="AL325">
            <v>55</v>
          </cell>
          <cell r="AM325">
            <v>10</v>
          </cell>
          <cell r="AN325">
            <v>0.2</v>
          </cell>
          <cell r="AO325">
            <v>4.2</v>
          </cell>
          <cell r="AP325" t="str">
            <v>Lait Protéiné</v>
          </cell>
          <cell r="AQ325">
            <v>100</v>
          </cell>
          <cell r="AR325">
            <v>39</v>
          </cell>
          <cell r="AS325">
            <v>7</v>
          </cell>
          <cell r="AT325">
            <v>0.1</v>
          </cell>
          <cell r="AU325">
            <v>2.5</v>
          </cell>
          <cell r="AV325">
            <v>39</v>
          </cell>
          <cell r="AW325">
            <v>7</v>
          </cell>
          <cell r="AX325">
            <v>0.1</v>
          </cell>
          <cell r="AY325">
            <v>2.5</v>
          </cell>
          <cell r="AZ325" t="str">
            <v>Graines De Chia</v>
          </cell>
          <cell r="BA325">
            <v>5</v>
          </cell>
          <cell r="BB325">
            <v>21.5</v>
          </cell>
          <cell r="BC325">
            <v>1.1000000000000001</v>
          </cell>
          <cell r="BD325">
            <v>1.5</v>
          </cell>
          <cell r="BE325">
            <v>0.17499999999999999</v>
          </cell>
          <cell r="BF325">
            <v>430</v>
          </cell>
          <cell r="BG325">
            <v>22</v>
          </cell>
          <cell r="BH325">
            <v>30</v>
          </cell>
          <cell r="BI325">
            <v>3.5</v>
          </cell>
          <cell r="BJ325" t="str">
            <v>Cacao Maigre</v>
          </cell>
          <cell r="BK325">
            <v>20</v>
          </cell>
          <cell r="BL325">
            <v>45.6</v>
          </cell>
          <cell r="BM325">
            <v>3.92</v>
          </cell>
          <cell r="BN325">
            <v>2.74</v>
          </cell>
          <cell r="BO325">
            <v>11.58</v>
          </cell>
          <cell r="BP325">
            <v>228</v>
          </cell>
          <cell r="BQ325">
            <v>19.600000000000001</v>
          </cell>
          <cell r="BR325">
            <v>13.7</v>
          </cell>
          <cell r="BS325">
            <v>57.9</v>
          </cell>
          <cell r="BV325">
            <v>0</v>
          </cell>
          <cell r="BW325">
            <v>0</v>
          </cell>
          <cell r="BX325">
            <v>0</v>
          </cell>
          <cell r="BY325">
            <v>0</v>
          </cell>
          <cell r="BZ325">
            <v>0</v>
          </cell>
          <cell r="CA325">
            <v>0</v>
          </cell>
          <cell r="CB325">
            <v>0</v>
          </cell>
          <cell r="CC325">
            <v>0</v>
          </cell>
          <cell r="CD325" t="str">
            <v/>
          </cell>
          <cell r="CF325">
            <v>0</v>
          </cell>
          <cell r="CG325">
            <v>0</v>
          </cell>
          <cell r="CH325">
            <v>0</v>
          </cell>
          <cell r="CI325">
            <v>0</v>
          </cell>
          <cell r="CJ325">
            <v>0</v>
          </cell>
          <cell r="CK325">
            <v>0</v>
          </cell>
          <cell r="CL325">
            <v>0</v>
          </cell>
          <cell r="CM325">
            <v>0</v>
          </cell>
          <cell r="CN325" t="str">
            <v/>
          </cell>
          <cell r="CP325">
            <v>0</v>
          </cell>
          <cell r="CQ325">
            <v>0</v>
          </cell>
          <cell r="CR325">
            <v>0</v>
          </cell>
          <cell r="CS325">
            <v>0</v>
          </cell>
          <cell r="CT325">
            <v>0</v>
          </cell>
          <cell r="CU325">
            <v>0</v>
          </cell>
          <cell r="CV325">
            <v>0</v>
          </cell>
          <cell r="CW325">
            <v>0</v>
          </cell>
          <cell r="CX325" t="str">
            <v/>
          </cell>
          <cell r="CZ325">
            <v>0</v>
          </cell>
          <cell r="DA325">
            <v>0</v>
          </cell>
          <cell r="DB325">
            <v>0</v>
          </cell>
          <cell r="DC325">
            <v>0</v>
          </cell>
          <cell r="DD325">
            <v>0</v>
          </cell>
          <cell r="DE325">
            <v>0</v>
          </cell>
          <cell r="DF325">
            <v>0</v>
          </cell>
          <cell r="DG325">
            <v>0</v>
          </cell>
          <cell r="DH325" t="str">
            <v/>
          </cell>
          <cell r="DJ325">
            <v>0</v>
          </cell>
          <cell r="DK325">
            <v>0</v>
          </cell>
          <cell r="DL325">
            <v>0</v>
          </cell>
          <cell r="DM325">
            <v>0</v>
          </cell>
          <cell r="DN325">
            <v>0</v>
          </cell>
          <cell r="DO325">
            <v>0</v>
          </cell>
          <cell r="DP325">
            <v>0</v>
          </cell>
          <cell r="DQ325">
            <v>0</v>
          </cell>
          <cell r="DR325" t="str">
            <v/>
          </cell>
          <cell r="DT325">
            <v>0</v>
          </cell>
          <cell r="DU325">
            <v>0</v>
          </cell>
          <cell r="DV325">
            <v>0</v>
          </cell>
          <cell r="DW325">
            <v>0</v>
          </cell>
          <cell r="DX325">
            <v>0</v>
          </cell>
          <cell r="DY325">
            <v>0</v>
          </cell>
          <cell r="DZ325">
            <v>0</v>
          </cell>
          <cell r="EA325">
            <v>0</v>
          </cell>
          <cell r="EB325" t="str">
            <v/>
          </cell>
          <cell r="ED325">
            <v>0</v>
          </cell>
          <cell r="EE325">
            <v>0</v>
          </cell>
          <cell r="EF325">
            <v>0</v>
          </cell>
          <cell r="EG325">
            <v>0</v>
          </cell>
          <cell r="EH325">
            <v>0</v>
          </cell>
          <cell r="EI325">
            <v>0</v>
          </cell>
          <cell r="EJ325">
            <v>0</v>
          </cell>
          <cell r="EK325">
            <v>0</v>
          </cell>
          <cell r="EL325" t="str">
            <v/>
          </cell>
          <cell r="EN325">
            <v>0</v>
          </cell>
          <cell r="EO325">
            <v>0</v>
          </cell>
          <cell r="EP325">
            <v>0</v>
          </cell>
          <cell r="EQ325">
            <v>0</v>
          </cell>
          <cell r="ER325">
            <v>0</v>
          </cell>
          <cell r="ES325">
            <v>0</v>
          </cell>
          <cell r="ET325">
            <v>0</v>
          </cell>
          <cell r="EU325">
            <v>0</v>
          </cell>
          <cell r="EV325" t="str">
            <v/>
          </cell>
          <cell r="EX325">
            <v>0</v>
          </cell>
          <cell r="EY325">
            <v>0</v>
          </cell>
          <cell r="EZ325">
            <v>0</v>
          </cell>
          <cell r="FA325">
            <v>0</v>
          </cell>
          <cell r="FB325">
            <v>0</v>
          </cell>
          <cell r="FC325">
            <v>0</v>
          </cell>
          <cell r="FD325">
            <v>0</v>
          </cell>
          <cell r="FE325">
            <v>0</v>
          </cell>
          <cell r="FF325" t="str">
            <v/>
          </cell>
          <cell r="FH325">
            <v>0</v>
          </cell>
          <cell r="FI325">
            <v>0</v>
          </cell>
          <cell r="FJ325">
            <v>0</v>
          </cell>
          <cell r="FK325">
            <v>0</v>
          </cell>
          <cell r="FL325">
            <v>0</v>
          </cell>
          <cell r="FM325">
            <v>0</v>
          </cell>
          <cell r="FN325">
            <v>0</v>
          </cell>
          <cell r="FO325">
            <v>0</v>
          </cell>
          <cell r="FR325">
            <v>0</v>
          </cell>
          <cell r="FS325">
            <v>0</v>
          </cell>
          <cell r="FT325">
            <v>0</v>
          </cell>
          <cell r="FU325">
            <v>0</v>
          </cell>
          <cell r="FV325">
            <v>0</v>
          </cell>
          <cell r="FW325">
            <v>0</v>
          </cell>
          <cell r="FX325">
            <v>0</v>
          </cell>
          <cell r="FY325">
            <v>0</v>
          </cell>
          <cell r="GB325">
            <v>0</v>
          </cell>
          <cell r="GC325">
            <v>0</v>
          </cell>
          <cell r="GD325">
            <v>0</v>
          </cell>
          <cell r="GE325">
            <v>0</v>
          </cell>
          <cell r="GF325">
            <v>0</v>
          </cell>
          <cell r="GG325">
            <v>0</v>
          </cell>
          <cell r="GH325">
            <v>0</v>
          </cell>
          <cell r="GI325">
            <v>0</v>
          </cell>
          <cell r="GL325">
            <v>0</v>
          </cell>
          <cell r="GM325">
            <v>0</v>
          </cell>
          <cell r="GN325">
            <v>0</v>
          </cell>
          <cell r="GO325">
            <v>0</v>
          </cell>
          <cell r="GP325">
            <v>0</v>
          </cell>
          <cell r="GQ325">
            <v>0</v>
          </cell>
          <cell r="GR325">
            <v>0</v>
          </cell>
          <cell r="GS325">
            <v>0</v>
          </cell>
          <cell r="GU325" t="str">
            <v>Porridge Cacao</v>
          </cell>
        </row>
        <row r="326">
          <cell r="E326" t="str">
            <v>Porridge Choco Coco</v>
          </cell>
          <cell r="F326" t="str">
            <v>Recouvrez les flocons d’avoine d’eau bouillante et laissez-les reposer 3 à 4 minutes.
Ajoutez les autres ingrédients, mélanger.</v>
          </cell>
          <cell r="H326">
            <v>413.8</v>
          </cell>
          <cell r="I326">
            <v>16.025000000000002</v>
          </cell>
          <cell r="J326">
            <v>17.850000000000001</v>
          </cell>
          <cell r="K326">
            <v>42.38</v>
          </cell>
          <cell r="L326" t="str">
            <v xml:space="preserve">Flocons D’Avoine </v>
          </cell>
          <cell r="M326">
            <v>40</v>
          </cell>
          <cell r="N326">
            <v>148.80000000000001</v>
          </cell>
          <cell r="O326">
            <v>5.4</v>
          </cell>
          <cell r="P326">
            <v>3</v>
          </cell>
          <cell r="Q326">
            <v>23</v>
          </cell>
          <cell r="R326">
            <v>372</v>
          </cell>
          <cell r="S326">
            <v>13.5</v>
          </cell>
          <cell r="T326">
            <v>7.5</v>
          </cell>
          <cell r="U326">
            <v>57.5</v>
          </cell>
          <cell r="V326" t="str">
            <v>Lait Protéiné</v>
          </cell>
          <cell r="W326">
            <v>100</v>
          </cell>
          <cell r="X326">
            <v>39</v>
          </cell>
          <cell r="Y326">
            <v>7</v>
          </cell>
          <cell r="Z326">
            <v>0.1</v>
          </cell>
          <cell r="AA326">
            <v>2.5</v>
          </cell>
          <cell r="AB326">
            <v>39</v>
          </cell>
          <cell r="AC326">
            <v>7</v>
          </cell>
          <cell r="AD326">
            <v>0.1</v>
          </cell>
          <cell r="AE326">
            <v>2.5</v>
          </cell>
          <cell r="AF326" t="str">
            <v>Eau (Selon La Texture Souhaitée)</v>
          </cell>
          <cell r="AH326">
            <v>0</v>
          </cell>
          <cell r="AI326">
            <v>0</v>
          </cell>
          <cell r="AJ326">
            <v>0</v>
          </cell>
          <cell r="AK326">
            <v>0</v>
          </cell>
          <cell r="AL326">
            <v>0</v>
          </cell>
          <cell r="AM326">
            <v>0</v>
          </cell>
          <cell r="AN326">
            <v>0</v>
          </cell>
          <cell r="AO326">
            <v>0</v>
          </cell>
          <cell r="AP326" t="str">
            <v xml:space="preserve">Chocolat Noir 70% </v>
          </cell>
          <cell r="AQ326">
            <v>25</v>
          </cell>
          <cell r="AR326">
            <v>141.5</v>
          </cell>
          <cell r="AS326">
            <v>2.375</v>
          </cell>
          <cell r="AT326">
            <v>10.25</v>
          </cell>
          <cell r="AU326">
            <v>8.5</v>
          </cell>
          <cell r="AV326">
            <v>566</v>
          </cell>
          <cell r="AW326">
            <v>9.5</v>
          </cell>
          <cell r="AX326">
            <v>41</v>
          </cell>
          <cell r="AY326">
            <v>34</v>
          </cell>
          <cell r="AZ326" t="str">
            <v>Noix De Coco</v>
          </cell>
          <cell r="BA326">
            <v>10</v>
          </cell>
          <cell r="BB326">
            <v>49.7</v>
          </cell>
          <cell r="BC326">
            <v>0.89</v>
          </cell>
          <cell r="BD326">
            <v>4.2</v>
          </cell>
          <cell r="BE326">
            <v>1.6</v>
          </cell>
          <cell r="BF326">
            <v>497</v>
          </cell>
          <cell r="BG326">
            <v>8.9</v>
          </cell>
          <cell r="BH326">
            <v>42</v>
          </cell>
          <cell r="BI326">
            <v>16</v>
          </cell>
          <cell r="BJ326" t="str">
            <v>Myrtille</v>
          </cell>
          <cell r="BK326">
            <v>60</v>
          </cell>
          <cell r="BL326">
            <v>34.799999999999997</v>
          </cell>
          <cell r="BM326">
            <v>0.36</v>
          </cell>
          <cell r="BN326">
            <v>0.3</v>
          </cell>
          <cell r="BO326">
            <v>6.78</v>
          </cell>
          <cell r="BP326">
            <v>58</v>
          </cell>
          <cell r="BQ326">
            <v>0.6</v>
          </cell>
          <cell r="BR326">
            <v>0.5</v>
          </cell>
          <cell r="BS326">
            <v>11.3</v>
          </cell>
          <cell r="BV326">
            <v>0</v>
          </cell>
          <cell r="BW326">
            <v>0</v>
          </cell>
          <cell r="BX326">
            <v>0</v>
          </cell>
          <cell r="BY326">
            <v>0</v>
          </cell>
          <cell r="BZ326">
            <v>0</v>
          </cell>
          <cell r="CA326">
            <v>0</v>
          </cell>
          <cell r="CB326">
            <v>0</v>
          </cell>
          <cell r="CC326">
            <v>0</v>
          </cell>
          <cell r="CD326" t="str">
            <v/>
          </cell>
          <cell r="CF326">
            <v>0</v>
          </cell>
          <cell r="CG326">
            <v>0</v>
          </cell>
          <cell r="CH326">
            <v>0</v>
          </cell>
          <cell r="CI326">
            <v>0</v>
          </cell>
          <cell r="CJ326">
            <v>0</v>
          </cell>
          <cell r="CK326">
            <v>0</v>
          </cell>
          <cell r="CL326">
            <v>0</v>
          </cell>
          <cell r="CM326">
            <v>0</v>
          </cell>
          <cell r="CN326" t="str">
            <v/>
          </cell>
          <cell r="CP326">
            <v>0</v>
          </cell>
          <cell r="CQ326">
            <v>0</v>
          </cell>
          <cell r="CR326">
            <v>0</v>
          </cell>
          <cell r="CS326">
            <v>0</v>
          </cell>
          <cell r="CT326">
            <v>0</v>
          </cell>
          <cell r="CU326">
            <v>0</v>
          </cell>
          <cell r="CV326">
            <v>0</v>
          </cell>
          <cell r="CW326">
            <v>0</v>
          </cell>
          <cell r="CX326" t="str">
            <v/>
          </cell>
          <cell r="CZ326">
            <v>0</v>
          </cell>
          <cell r="DA326">
            <v>0</v>
          </cell>
          <cell r="DB326">
            <v>0</v>
          </cell>
          <cell r="DC326">
            <v>0</v>
          </cell>
          <cell r="DD326">
            <v>0</v>
          </cell>
          <cell r="DE326">
            <v>0</v>
          </cell>
          <cell r="DF326">
            <v>0</v>
          </cell>
          <cell r="DG326">
            <v>0</v>
          </cell>
          <cell r="DH326" t="str">
            <v/>
          </cell>
          <cell r="DJ326">
            <v>0</v>
          </cell>
          <cell r="DK326">
            <v>0</v>
          </cell>
          <cell r="DL326">
            <v>0</v>
          </cell>
          <cell r="DM326">
            <v>0</v>
          </cell>
          <cell r="DN326">
            <v>0</v>
          </cell>
          <cell r="DO326">
            <v>0</v>
          </cell>
          <cell r="DP326">
            <v>0</v>
          </cell>
          <cell r="DQ326">
            <v>0</v>
          </cell>
          <cell r="DR326" t="str">
            <v/>
          </cell>
          <cell r="DT326">
            <v>0</v>
          </cell>
          <cell r="DU326">
            <v>0</v>
          </cell>
          <cell r="DV326">
            <v>0</v>
          </cell>
          <cell r="DW326">
            <v>0</v>
          </cell>
          <cell r="DX326">
            <v>0</v>
          </cell>
          <cell r="DY326">
            <v>0</v>
          </cell>
          <cell r="DZ326">
            <v>0</v>
          </cell>
          <cell r="EA326">
            <v>0</v>
          </cell>
          <cell r="EB326" t="str">
            <v/>
          </cell>
          <cell r="ED326">
            <v>0</v>
          </cell>
          <cell r="EE326">
            <v>0</v>
          </cell>
          <cell r="EF326">
            <v>0</v>
          </cell>
          <cell r="EG326">
            <v>0</v>
          </cell>
          <cell r="EH326">
            <v>0</v>
          </cell>
          <cell r="EI326">
            <v>0</v>
          </cell>
          <cell r="EJ326">
            <v>0</v>
          </cell>
          <cell r="EK326">
            <v>0</v>
          </cell>
          <cell r="EL326" t="str">
            <v/>
          </cell>
          <cell r="EN326">
            <v>0</v>
          </cell>
          <cell r="EO326">
            <v>0</v>
          </cell>
          <cell r="EP326">
            <v>0</v>
          </cell>
          <cell r="EQ326">
            <v>0</v>
          </cell>
          <cell r="ER326">
            <v>0</v>
          </cell>
          <cell r="ES326">
            <v>0</v>
          </cell>
          <cell r="ET326">
            <v>0</v>
          </cell>
          <cell r="EU326">
            <v>0</v>
          </cell>
          <cell r="EV326" t="str">
            <v/>
          </cell>
          <cell r="EX326">
            <v>0</v>
          </cell>
          <cell r="EY326">
            <v>0</v>
          </cell>
          <cell r="EZ326">
            <v>0</v>
          </cell>
          <cell r="FA326">
            <v>0</v>
          </cell>
          <cell r="FB326">
            <v>0</v>
          </cell>
          <cell r="FC326">
            <v>0</v>
          </cell>
          <cell r="FD326">
            <v>0</v>
          </cell>
          <cell r="FE326">
            <v>0</v>
          </cell>
          <cell r="FF326" t="str">
            <v/>
          </cell>
          <cell r="FH326">
            <v>0</v>
          </cell>
          <cell r="FI326">
            <v>0</v>
          </cell>
          <cell r="FJ326">
            <v>0</v>
          </cell>
          <cell r="FK326">
            <v>0</v>
          </cell>
          <cell r="FL326">
            <v>0</v>
          </cell>
          <cell r="FM326">
            <v>0</v>
          </cell>
          <cell r="FN326">
            <v>0</v>
          </cell>
          <cell r="FO326">
            <v>0</v>
          </cell>
          <cell r="FR326">
            <v>0</v>
          </cell>
          <cell r="FS326">
            <v>0</v>
          </cell>
          <cell r="FT326">
            <v>0</v>
          </cell>
          <cell r="FU326">
            <v>0</v>
          </cell>
          <cell r="FV326">
            <v>0</v>
          </cell>
          <cell r="FW326">
            <v>0</v>
          </cell>
          <cell r="FX326">
            <v>0</v>
          </cell>
          <cell r="FY326">
            <v>0</v>
          </cell>
          <cell r="GB326">
            <v>0</v>
          </cell>
          <cell r="GC326">
            <v>0</v>
          </cell>
          <cell r="GD326">
            <v>0</v>
          </cell>
          <cell r="GE326">
            <v>0</v>
          </cell>
          <cell r="GF326">
            <v>0</v>
          </cell>
          <cell r="GG326">
            <v>0</v>
          </cell>
          <cell r="GH326">
            <v>0</v>
          </cell>
          <cell r="GI326">
            <v>0</v>
          </cell>
          <cell r="GL326">
            <v>0</v>
          </cell>
          <cell r="GM326">
            <v>0</v>
          </cell>
          <cell r="GN326">
            <v>0</v>
          </cell>
          <cell r="GO326">
            <v>0</v>
          </cell>
          <cell r="GP326">
            <v>0</v>
          </cell>
          <cell r="GQ326">
            <v>0</v>
          </cell>
          <cell r="GR326">
            <v>0</v>
          </cell>
          <cell r="GS326">
            <v>0</v>
          </cell>
          <cell r="GU326" t="str">
            <v>Porridge Choco Coco</v>
          </cell>
        </row>
        <row r="327">
          <cell r="E327" t="str">
            <v xml:space="preserve">Porridge Coco baies </v>
          </cell>
          <cell r="F327" t="str">
            <v xml:space="preserve">Porter à ébullition l’eau de coco avec le sel et les flocons d’avoine. Baisser le feu, laisser mijoter env. 10 min à couvert en remuant de temps en temps. 
Dresser le porridge dans un bol, y répartir les baies et tous les autres ingrédients. </v>
          </cell>
          <cell r="H327">
            <v>283.3</v>
          </cell>
          <cell r="I327">
            <v>7.3250000000000002</v>
          </cell>
          <cell r="J327">
            <v>3.8249999999999997</v>
          </cell>
          <cell r="K327">
            <v>46.825000000000003</v>
          </cell>
          <cell r="L327" t="str">
            <v>Eau de coco</v>
          </cell>
          <cell r="M327">
            <v>150</v>
          </cell>
          <cell r="N327">
            <v>28.5</v>
          </cell>
          <cell r="O327">
            <v>0.3</v>
          </cell>
          <cell r="P327">
            <v>0.15</v>
          </cell>
          <cell r="Q327">
            <v>6.6</v>
          </cell>
          <cell r="R327">
            <v>19</v>
          </cell>
          <cell r="S327">
            <v>0.2</v>
          </cell>
          <cell r="T327">
            <v>0.1</v>
          </cell>
          <cell r="U327">
            <v>4.4000000000000004</v>
          </cell>
          <cell r="V327" t="str">
            <v xml:space="preserve">Sel </v>
          </cell>
          <cell r="X327">
            <v>0</v>
          </cell>
          <cell r="Y327">
            <v>0</v>
          </cell>
          <cell r="Z327">
            <v>0</v>
          </cell>
          <cell r="AA327">
            <v>0</v>
          </cell>
          <cell r="AB327">
            <v>0</v>
          </cell>
          <cell r="AC327">
            <v>0</v>
          </cell>
          <cell r="AD327">
            <v>0</v>
          </cell>
          <cell r="AE327">
            <v>0</v>
          </cell>
          <cell r="AF327" t="str">
            <v>Avoine Flocons</v>
          </cell>
          <cell r="AG327">
            <v>40</v>
          </cell>
          <cell r="AH327">
            <v>148.80000000000001</v>
          </cell>
          <cell r="AI327">
            <v>5.4</v>
          </cell>
          <cell r="AJ327">
            <v>3</v>
          </cell>
          <cell r="AK327">
            <v>23</v>
          </cell>
          <cell r="AL327">
            <v>372</v>
          </cell>
          <cell r="AM327">
            <v>13.5</v>
          </cell>
          <cell r="AN327">
            <v>7.5</v>
          </cell>
          <cell r="AO327">
            <v>57.5</v>
          </cell>
          <cell r="AP327" t="str">
            <v>Mûre</v>
          </cell>
          <cell r="AQ327">
            <v>75</v>
          </cell>
          <cell r="AR327">
            <v>33</v>
          </cell>
          <cell r="AS327">
            <v>0.75</v>
          </cell>
          <cell r="AT327">
            <v>0.3</v>
          </cell>
          <cell r="AU327">
            <v>4.6500000000000004</v>
          </cell>
          <cell r="AV327">
            <v>44</v>
          </cell>
          <cell r="AW327">
            <v>1</v>
          </cell>
          <cell r="AX327">
            <v>0.4</v>
          </cell>
          <cell r="AY327">
            <v>6.2</v>
          </cell>
          <cell r="AZ327" t="str">
            <v>Groseille</v>
          </cell>
          <cell r="BA327">
            <v>75</v>
          </cell>
          <cell r="BB327">
            <v>40.799999999999997</v>
          </cell>
          <cell r="BC327">
            <v>0.82499999999999996</v>
          </cell>
          <cell r="BD327">
            <v>0.375</v>
          </cell>
          <cell r="BE327">
            <v>4.5750000000000002</v>
          </cell>
          <cell r="BF327">
            <v>54.4</v>
          </cell>
          <cell r="BG327">
            <v>1.1000000000000001</v>
          </cell>
          <cell r="BH327">
            <v>0.5</v>
          </cell>
          <cell r="BI327">
            <v>6.1</v>
          </cell>
          <cell r="BJ327" t="str">
            <v>Miel</v>
          </cell>
          <cell r="BK327">
            <v>10</v>
          </cell>
          <cell r="BL327">
            <v>32.200000000000003</v>
          </cell>
          <cell r="BM327">
            <v>0.05</v>
          </cell>
          <cell r="BN327">
            <v>0</v>
          </cell>
          <cell r="BO327">
            <v>8</v>
          </cell>
          <cell r="BP327">
            <v>322</v>
          </cell>
          <cell r="BQ327">
            <v>0.5</v>
          </cell>
          <cell r="BR327">
            <v>0</v>
          </cell>
          <cell r="BS327">
            <v>80</v>
          </cell>
          <cell r="BT327" t="str">
            <v>Menthe</v>
          </cell>
          <cell r="BV327">
            <v>0</v>
          </cell>
          <cell r="BW327">
            <v>0</v>
          </cell>
          <cell r="BX327">
            <v>0</v>
          </cell>
          <cell r="BY327">
            <v>0</v>
          </cell>
          <cell r="BZ327">
            <v>49</v>
          </cell>
          <cell r="CA327">
            <v>3.8</v>
          </cell>
          <cell r="CB327">
            <v>0.7</v>
          </cell>
          <cell r="CC327">
            <v>5.3</v>
          </cell>
          <cell r="CD327" t="str">
            <v/>
          </cell>
          <cell r="CF327">
            <v>0</v>
          </cell>
          <cell r="CG327">
            <v>0</v>
          </cell>
          <cell r="CH327">
            <v>0</v>
          </cell>
          <cell r="CI327">
            <v>0</v>
          </cell>
          <cell r="CJ327">
            <v>0</v>
          </cell>
          <cell r="CK327">
            <v>0</v>
          </cell>
          <cell r="CL327">
            <v>0</v>
          </cell>
          <cell r="CM327">
            <v>0</v>
          </cell>
          <cell r="CN327" t="str">
            <v/>
          </cell>
          <cell r="CP327">
            <v>0</v>
          </cell>
          <cell r="CQ327">
            <v>0</v>
          </cell>
          <cell r="CR327">
            <v>0</v>
          </cell>
          <cell r="CS327">
            <v>0</v>
          </cell>
          <cell r="CT327">
            <v>0</v>
          </cell>
          <cell r="CU327">
            <v>0</v>
          </cell>
          <cell r="CV327">
            <v>0</v>
          </cell>
          <cell r="CW327">
            <v>0</v>
          </cell>
          <cell r="CX327" t="str">
            <v/>
          </cell>
          <cell r="CZ327">
            <v>0</v>
          </cell>
          <cell r="DA327">
            <v>0</v>
          </cell>
          <cell r="DB327">
            <v>0</v>
          </cell>
          <cell r="DC327">
            <v>0</v>
          </cell>
          <cell r="DD327">
            <v>0</v>
          </cell>
          <cell r="DE327">
            <v>0</v>
          </cell>
          <cell r="DF327">
            <v>0</v>
          </cell>
          <cell r="DG327">
            <v>0</v>
          </cell>
          <cell r="DH327" t="str">
            <v/>
          </cell>
          <cell r="DJ327">
            <v>0</v>
          </cell>
          <cell r="DK327">
            <v>0</v>
          </cell>
          <cell r="DL327">
            <v>0</v>
          </cell>
          <cell r="DM327">
            <v>0</v>
          </cell>
          <cell r="DN327">
            <v>0</v>
          </cell>
          <cell r="DO327">
            <v>0</v>
          </cell>
          <cell r="DP327">
            <v>0</v>
          </cell>
          <cell r="DQ327">
            <v>0</v>
          </cell>
          <cell r="DR327" t="str">
            <v/>
          </cell>
          <cell r="DT327">
            <v>0</v>
          </cell>
          <cell r="DU327">
            <v>0</v>
          </cell>
          <cell r="DV327">
            <v>0</v>
          </cell>
          <cell r="DW327">
            <v>0</v>
          </cell>
          <cell r="DX327">
            <v>0</v>
          </cell>
          <cell r="DY327">
            <v>0</v>
          </cell>
          <cell r="DZ327">
            <v>0</v>
          </cell>
          <cell r="EA327">
            <v>0</v>
          </cell>
          <cell r="EB327" t="str">
            <v/>
          </cell>
          <cell r="ED327">
            <v>0</v>
          </cell>
          <cell r="EE327">
            <v>0</v>
          </cell>
          <cell r="EF327">
            <v>0</v>
          </cell>
          <cell r="EG327">
            <v>0</v>
          </cell>
          <cell r="EH327">
            <v>0</v>
          </cell>
          <cell r="EI327">
            <v>0</v>
          </cell>
          <cell r="EJ327">
            <v>0</v>
          </cell>
          <cell r="EK327">
            <v>0</v>
          </cell>
          <cell r="EL327" t="str">
            <v/>
          </cell>
          <cell r="EN327">
            <v>0</v>
          </cell>
          <cell r="EO327">
            <v>0</v>
          </cell>
          <cell r="EP327">
            <v>0</v>
          </cell>
          <cell r="EQ327">
            <v>0</v>
          </cell>
          <cell r="ER327">
            <v>0</v>
          </cell>
          <cell r="ES327">
            <v>0</v>
          </cell>
          <cell r="ET327">
            <v>0</v>
          </cell>
          <cell r="EU327">
            <v>0</v>
          </cell>
          <cell r="EV327" t="str">
            <v/>
          </cell>
          <cell r="EX327">
            <v>0</v>
          </cell>
          <cell r="EY327">
            <v>0</v>
          </cell>
          <cell r="EZ327">
            <v>0</v>
          </cell>
          <cell r="FA327">
            <v>0</v>
          </cell>
          <cell r="FB327">
            <v>0</v>
          </cell>
          <cell r="FC327">
            <v>0</v>
          </cell>
          <cell r="FD327">
            <v>0</v>
          </cell>
          <cell r="FE327">
            <v>0</v>
          </cell>
          <cell r="FF327" t="str">
            <v/>
          </cell>
          <cell r="FH327">
            <v>0</v>
          </cell>
          <cell r="FI327">
            <v>0</v>
          </cell>
          <cell r="FJ327">
            <v>0</v>
          </cell>
          <cell r="FK327">
            <v>0</v>
          </cell>
          <cell r="FL327">
            <v>0</v>
          </cell>
          <cell r="FM327">
            <v>0</v>
          </cell>
          <cell r="FN327">
            <v>0</v>
          </cell>
          <cell r="FO327">
            <v>0</v>
          </cell>
          <cell r="FR327">
            <v>0</v>
          </cell>
          <cell r="FS327">
            <v>0</v>
          </cell>
          <cell r="FT327">
            <v>0</v>
          </cell>
          <cell r="FU327">
            <v>0</v>
          </cell>
          <cell r="FV327">
            <v>0</v>
          </cell>
          <cell r="FW327">
            <v>0</v>
          </cell>
          <cell r="FX327">
            <v>0</v>
          </cell>
          <cell r="FY327">
            <v>0</v>
          </cell>
          <cell r="GB327">
            <v>0</v>
          </cell>
          <cell r="GC327">
            <v>0</v>
          </cell>
          <cell r="GD327">
            <v>0</v>
          </cell>
          <cell r="GE327">
            <v>0</v>
          </cell>
          <cell r="GF327">
            <v>0</v>
          </cell>
          <cell r="GG327">
            <v>0</v>
          </cell>
          <cell r="GH327">
            <v>0</v>
          </cell>
          <cell r="GI327">
            <v>0</v>
          </cell>
          <cell r="GL327">
            <v>0</v>
          </cell>
          <cell r="GM327">
            <v>0</v>
          </cell>
          <cell r="GN327">
            <v>0</v>
          </cell>
          <cell r="GO327">
            <v>0</v>
          </cell>
          <cell r="GP327">
            <v>0</v>
          </cell>
          <cell r="GQ327">
            <v>0</v>
          </cell>
          <cell r="GR327">
            <v>0</v>
          </cell>
          <cell r="GS327">
            <v>0</v>
          </cell>
          <cell r="GU327" t="str">
            <v xml:space="preserve">Porridge Coco Baies </v>
          </cell>
        </row>
        <row r="328">
          <cell r="E328" t="str">
            <v xml:space="preserve">Porridge Éclair </v>
          </cell>
          <cell r="F328" t="str">
            <v xml:space="preserve">Mélanger flocons d'avoine, cannelle et sel dans un bol, arroser avec le lait, laisser gonfler env. 10 minutes. 
Répartir dessus les framboises et le sirop d’érable. </v>
          </cell>
          <cell r="H328">
            <v>358.05</v>
          </cell>
          <cell r="I328">
            <v>23.03</v>
          </cell>
          <cell r="J328">
            <v>4.0750000000000002</v>
          </cell>
          <cell r="K328">
            <v>46.795000000000002</v>
          </cell>
          <cell r="L328" t="str">
            <v>Avoine Flocons</v>
          </cell>
          <cell r="M328">
            <v>40</v>
          </cell>
          <cell r="N328">
            <v>148.80000000000001</v>
          </cell>
          <cell r="O328">
            <v>5.4</v>
          </cell>
          <cell r="P328">
            <v>3</v>
          </cell>
          <cell r="Q328">
            <v>23</v>
          </cell>
          <cell r="R328">
            <v>372</v>
          </cell>
          <cell r="S328">
            <v>13.5</v>
          </cell>
          <cell r="T328">
            <v>7.5</v>
          </cell>
          <cell r="U328">
            <v>57.5</v>
          </cell>
          <cell r="V328" t="str">
            <v>Cannelle</v>
          </cell>
          <cell r="W328">
            <v>10</v>
          </cell>
          <cell r="X328">
            <v>29.7</v>
          </cell>
          <cell r="Y328">
            <v>0.38</v>
          </cell>
          <cell r="Z328">
            <v>0.1</v>
          </cell>
          <cell r="AA328">
            <v>2.72</v>
          </cell>
          <cell r="AB328">
            <v>297</v>
          </cell>
          <cell r="AC328">
            <v>3.8</v>
          </cell>
          <cell r="AD328">
            <v>1</v>
          </cell>
          <cell r="AE328">
            <v>27.2</v>
          </cell>
          <cell r="AF328" t="str">
            <v xml:space="preserve">Sel </v>
          </cell>
          <cell r="AH328">
            <v>0</v>
          </cell>
          <cell r="AI328">
            <v>0</v>
          </cell>
          <cell r="AJ328">
            <v>0</v>
          </cell>
          <cell r="AK328">
            <v>0</v>
          </cell>
          <cell r="AL328">
            <v>0</v>
          </cell>
          <cell r="AM328">
            <v>0</v>
          </cell>
          <cell r="AN328">
            <v>0</v>
          </cell>
          <cell r="AO328">
            <v>0</v>
          </cell>
          <cell r="AP328" t="str">
            <v>Lait Protéiné</v>
          </cell>
          <cell r="AQ328">
            <v>225</v>
          </cell>
          <cell r="AR328">
            <v>87.75</v>
          </cell>
          <cell r="AS328">
            <v>15.75</v>
          </cell>
          <cell r="AT328">
            <v>0.22500000000000001</v>
          </cell>
          <cell r="AU328">
            <v>5.625</v>
          </cell>
          <cell r="AV328">
            <v>39</v>
          </cell>
          <cell r="AW328">
            <v>7</v>
          </cell>
          <cell r="AX328">
            <v>0.1</v>
          </cell>
          <cell r="AY328">
            <v>2.5</v>
          </cell>
          <cell r="AZ328" t="str">
            <v>Framboise</v>
          </cell>
          <cell r="BA328">
            <v>125</v>
          </cell>
          <cell r="BB328">
            <v>65</v>
          </cell>
          <cell r="BC328">
            <v>1.5</v>
          </cell>
          <cell r="BD328">
            <v>0.75</v>
          </cell>
          <cell r="BE328">
            <v>8.75</v>
          </cell>
          <cell r="BF328">
            <v>52</v>
          </cell>
          <cell r="BG328">
            <v>1.2</v>
          </cell>
          <cell r="BH328">
            <v>0.6</v>
          </cell>
          <cell r="BI328">
            <v>7</v>
          </cell>
          <cell r="BJ328" t="str">
            <v>Sirop D’Érable</v>
          </cell>
          <cell r="BK328">
            <v>10</v>
          </cell>
          <cell r="BL328">
            <v>26.8</v>
          </cell>
          <cell r="BM328">
            <v>0</v>
          </cell>
          <cell r="BN328">
            <v>0</v>
          </cell>
          <cell r="BO328">
            <v>6.7</v>
          </cell>
          <cell r="BP328">
            <v>268</v>
          </cell>
          <cell r="BQ328">
            <v>0</v>
          </cell>
          <cell r="BR328">
            <v>0</v>
          </cell>
          <cell r="BS328">
            <v>67</v>
          </cell>
          <cell r="BT328" t="str">
            <v/>
          </cell>
          <cell r="BV328">
            <v>0</v>
          </cell>
          <cell r="BW328">
            <v>0</v>
          </cell>
          <cell r="BX328">
            <v>0</v>
          </cell>
          <cell r="BY328">
            <v>0</v>
          </cell>
          <cell r="BZ328">
            <v>0</v>
          </cell>
          <cell r="CA328">
            <v>0</v>
          </cell>
          <cell r="CB328">
            <v>0</v>
          </cell>
          <cell r="CC328">
            <v>0</v>
          </cell>
          <cell r="CD328" t="str">
            <v/>
          </cell>
          <cell r="CF328">
            <v>0</v>
          </cell>
          <cell r="CG328">
            <v>0</v>
          </cell>
          <cell r="CH328">
            <v>0</v>
          </cell>
          <cell r="CI328">
            <v>0</v>
          </cell>
          <cell r="CJ328">
            <v>0</v>
          </cell>
          <cell r="CK328">
            <v>0</v>
          </cell>
          <cell r="CL328">
            <v>0</v>
          </cell>
          <cell r="CM328">
            <v>0</v>
          </cell>
          <cell r="CN328" t="str">
            <v/>
          </cell>
          <cell r="CP328">
            <v>0</v>
          </cell>
          <cell r="CQ328">
            <v>0</v>
          </cell>
          <cell r="CR328">
            <v>0</v>
          </cell>
          <cell r="CS328">
            <v>0</v>
          </cell>
          <cell r="CT328">
            <v>0</v>
          </cell>
          <cell r="CU328">
            <v>0</v>
          </cell>
          <cell r="CV328">
            <v>0</v>
          </cell>
          <cell r="CW328">
            <v>0</v>
          </cell>
          <cell r="CX328" t="str">
            <v/>
          </cell>
          <cell r="CZ328">
            <v>0</v>
          </cell>
          <cell r="DA328">
            <v>0</v>
          </cell>
          <cell r="DB328">
            <v>0</v>
          </cell>
          <cell r="DC328">
            <v>0</v>
          </cell>
          <cell r="DD328">
            <v>0</v>
          </cell>
          <cell r="DE328">
            <v>0</v>
          </cell>
          <cell r="DF328">
            <v>0</v>
          </cell>
          <cell r="DG328">
            <v>0</v>
          </cell>
          <cell r="DH328" t="str">
            <v/>
          </cell>
          <cell r="DJ328">
            <v>0</v>
          </cell>
          <cell r="DK328">
            <v>0</v>
          </cell>
          <cell r="DL328">
            <v>0</v>
          </cell>
          <cell r="DM328">
            <v>0</v>
          </cell>
          <cell r="DN328">
            <v>0</v>
          </cell>
          <cell r="DO328">
            <v>0</v>
          </cell>
          <cell r="DP328">
            <v>0</v>
          </cell>
          <cell r="DQ328">
            <v>0</v>
          </cell>
          <cell r="DR328" t="str">
            <v/>
          </cell>
          <cell r="DT328">
            <v>0</v>
          </cell>
          <cell r="DU328">
            <v>0</v>
          </cell>
          <cell r="DV328">
            <v>0</v>
          </cell>
          <cell r="DW328">
            <v>0</v>
          </cell>
          <cell r="DX328">
            <v>0</v>
          </cell>
          <cell r="DY328">
            <v>0</v>
          </cell>
          <cell r="DZ328">
            <v>0</v>
          </cell>
          <cell r="EA328">
            <v>0</v>
          </cell>
          <cell r="EB328" t="str">
            <v/>
          </cell>
          <cell r="ED328">
            <v>0</v>
          </cell>
          <cell r="EE328">
            <v>0</v>
          </cell>
          <cell r="EF328">
            <v>0</v>
          </cell>
          <cell r="EG328">
            <v>0</v>
          </cell>
          <cell r="EH328">
            <v>0</v>
          </cell>
          <cell r="EI328">
            <v>0</v>
          </cell>
          <cell r="EJ328">
            <v>0</v>
          </cell>
          <cell r="EK328">
            <v>0</v>
          </cell>
          <cell r="EL328" t="str">
            <v/>
          </cell>
          <cell r="EN328">
            <v>0</v>
          </cell>
          <cell r="EO328">
            <v>0</v>
          </cell>
          <cell r="EP328">
            <v>0</v>
          </cell>
          <cell r="EQ328">
            <v>0</v>
          </cell>
          <cell r="ER328">
            <v>0</v>
          </cell>
          <cell r="ES328">
            <v>0</v>
          </cell>
          <cell r="ET328">
            <v>0</v>
          </cell>
          <cell r="EU328">
            <v>0</v>
          </cell>
          <cell r="EV328" t="str">
            <v/>
          </cell>
          <cell r="EX328">
            <v>0</v>
          </cell>
          <cell r="EY328">
            <v>0</v>
          </cell>
          <cell r="EZ328">
            <v>0</v>
          </cell>
          <cell r="FA328">
            <v>0</v>
          </cell>
          <cell r="FB328">
            <v>0</v>
          </cell>
          <cell r="FC328">
            <v>0</v>
          </cell>
          <cell r="FD328">
            <v>0</v>
          </cell>
          <cell r="FE328">
            <v>0</v>
          </cell>
          <cell r="FF328" t="str">
            <v/>
          </cell>
          <cell r="FH328">
            <v>0</v>
          </cell>
          <cell r="FI328">
            <v>0</v>
          </cell>
          <cell r="FJ328">
            <v>0</v>
          </cell>
          <cell r="FK328">
            <v>0</v>
          </cell>
          <cell r="FL328">
            <v>0</v>
          </cell>
          <cell r="FM328">
            <v>0</v>
          </cell>
          <cell r="FN328">
            <v>0</v>
          </cell>
          <cell r="FO328">
            <v>0</v>
          </cell>
          <cell r="FR328">
            <v>0</v>
          </cell>
          <cell r="FS328">
            <v>0</v>
          </cell>
          <cell r="FT328">
            <v>0</v>
          </cell>
          <cell r="FU328">
            <v>0</v>
          </cell>
          <cell r="FV328">
            <v>0</v>
          </cell>
          <cell r="FW328">
            <v>0</v>
          </cell>
          <cell r="FX328">
            <v>0</v>
          </cell>
          <cell r="FY328">
            <v>0</v>
          </cell>
          <cell r="GB328">
            <v>0</v>
          </cell>
          <cell r="GC328">
            <v>0</v>
          </cell>
          <cell r="GD328">
            <v>0</v>
          </cell>
          <cell r="GE328">
            <v>0</v>
          </cell>
          <cell r="GF328">
            <v>0</v>
          </cell>
          <cell r="GG328">
            <v>0</v>
          </cell>
          <cell r="GH328">
            <v>0</v>
          </cell>
          <cell r="GI328">
            <v>0</v>
          </cell>
          <cell r="GL328">
            <v>0</v>
          </cell>
          <cell r="GM328">
            <v>0</v>
          </cell>
          <cell r="GN328">
            <v>0</v>
          </cell>
          <cell r="GO328">
            <v>0</v>
          </cell>
          <cell r="GP328">
            <v>0</v>
          </cell>
          <cell r="GQ328">
            <v>0</v>
          </cell>
          <cell r="GR328">
            <v>0</v>
          </cell>
          <cell r="GS328">
            <v>0</v>
          </cell>
          <cell r="GU328" t="str">
            <v xml:space="preserve">Porridge Éclair </v>
          </cell>
        </row>
        <row r="329">
          <cell r="E329" t="str">
            <v>Porridge Flocons D’Avoine + Fruits + Thé/Café  V1</v>
          </cell>
          <cell r="F329" t="str">
            <v>Pas de recettes</v>
          </cell>
          <cell r="H329">
            <v>361.05</v>
          </cell>
          <cell r="I329">
            <v>29.659999999999997</v>
          </cell>
          <cell r="J329">
            <v>10.375</v>
          </cell>
          <cell r="K329">
            <v>35.005000000000003</v>
          </cell>
          <cell r="L329" t="str">
            <v>Graine De Courge</v>
          </cell>
          <cell r="M329">
            <v>15</v>
          </cell>
          <cell r="N329">
            <v>90.45</v>
          </cell>
          <cell r="O329">
            <v>4.8899999999999997</v>
          </cell>
          <cell r="P329">
            <v>7.3650000000000002</v>
          </cell>
          <cell r="Q329">
            <v>0.70499999999999996</v>
          </cell>
          <cell r="R329">
            <v>603</v>
          </cell>
          <cell r="S329">
            <v>32.6</v>
          </cell>
          <cell r="T329">
            <v>49.1</v>
          </cell>
          <cell r="U329">
            <v>4.7</v>
          </cell>
          <cell r="V329" t="str">
            <v xml:space="preserve">Flocons D’Avoine </v>
          </cell>
          <cell r="W329">
            <v>30</v>
          </cell>
          <cell r="X329">
            <v>111.6</v>
          </cell>
          <cell r="Y329">
            <v>4.05</v>
          </cell>
          <cell r="Z329">
            <v>2.25</v>
          </cell>
          <cell r="AA329">
            <v>17.25</v>
          </cell>
          <cell r="AB329">
            <v>372</v>
          </cell>
          <cell r="AC329">
            <v>13.5</v>
          </cell>
          <cell r="AD329">
            <v>7.5</v>
          </cell>
          <cell r="AE329">
            <v>57.5</v>
          </cell>
          <cell r="AF329" t="str">
            <v>Sirop D'Érable</v>
          </cell>
          <cell r="AG329">
            <v>5</v>
          </cell>
          <cell r="AH329">
            <v>17.8</v>
          </cell>
          <cell r="AI329">
            <v>0</v>
          </cell>
          <cell r="AJ329">
            <v>0</v>
          </cell>
          <cell r="AK329">
            <v>4.45</v>
          </cell>
          <cell r="AL329">
            <v>356</v>
          </cell>
          <cell r="AM329">
            <v>0</v>
          </cell>
          <cell r="AN329">
            <v>0</v>
          </cell>
          <cell r="AO329">
            <v>89</v>
          </cell>
          <cell r="AP329" t="str">
            <v>Séré Maigre</v>
          </cell>
          <cell r="AQ329">
            <v>200</v>
          </cell>
          <cell r="AR329">
            <v>110</v>
          </cell>
          <cell r="AS329">
            <v>20</v>
          </cell>
          <cell r="AT329">
            <v>0.4</v>
          </cell>
          <cell r="AU329">
            <v>8.4</v>
          </cell>
          <cell r="AV329">
            <v>55</v>
          </cell>
          <cell r="AW329">
            <v>10</v>
          </cell>
          <cell r="AX329">
            <v>0.2</v>
          </cell>
          <cell r="AY329">
            <v>4.2</v>
          </cell>
          <cell r="AZ329" t="str">
            <v>Framboise</v>
          </cell>
          <cell r="BA329">
            <v>60</v>
          </cell>
          <cell r="BB329">
            <v>31.2</v>
          </cell>
          <cell r="BC329">
            <v>0.72</v>
          </cell>
          <cell r="BD329">
            <v>0.36</v>
          </cell>
          <cell r="BE329">
            <v>4.2</v>
          </cell>
          <cell r="BF329">
            <v>52</v>
          </cell>
          <cell r="BG329">
            <v>1.2</v>
          </cell>
          <cell r="BH329">
            <v>0.6</v>
          </cell>
          <cell r="BI329">
            <v>7</v>
          </cell>
          <cell r="BJ329" t="str">
            <v/>
          </cell>
          <cell r="BL329">
            <v>0</v>
          </cell>
          <cell r="BM329">
            <v>0</v>
          </cell>
          <cell r="BN329">
            <v>0</v>
          </cell>
          <cell r="BO329">
            <v>0</v>
          </cell>
          <cell r="BP329">
            <v>0</v>
          </cell>
          <cell r="BQ329">
            <v>0</v>
          </cell>
          <cell r="BR329">
            <v>0</v>
          </cell>
          <cell r="BS329">
            <v>0</v>
          </cell>
          <cell r="BT329" t="str">
            <v/>
          </cell>
          <cell r="BV329">
            <v>0</v>
          </cell>
          <cell r="BW329">
            <v>0</v>
          </cell>
          <cell r="BX329">
            <v>0</v>
          </cell>
          <cell r="BY329">
            <v>0</v>
          </cell>
          <cell r="BZ329">
            <v>0</v>
          </cell>
          <cell r="CA329">
            <v>0</v>
          </cell>
          <cell r="CB329">
            <v>0</v>
          </cell>
          <cell r="CC329">
            <v>0</v>
          </cell>
          <cell r="CD329" t="str">
            <v/>
          </cell>
          <cell r="CF329">
            <v>0</v>
          </cell>
          <cell r="CG329">
            <v>0</v>
          </cell>
          <cell r="CH329">
            <v>0</v>
          </cell>
          <cell r="CI329">
            <v>0</v>
          </cell>
          <cell r="CJ329">
            <v>0</v>
          </cell>
          <cell r="CK329">
            <v>0</v>
          </cell>
          <cell r="CL329">
            <v>0</v>
          </cell>
          <cell r="CM329">
            <v>0</v>
          </cell>
          <cell r="CN329" t="str">
            <v/>
          </cell>
          <cell r="CP329">
            <v>0</v>
          </cell>
          <cell r="CQ329">
            <v>0</v>
          </cell>
          <cell r="CR329">
            <v>0</v>
          </cell>
          <cell r="CS329">
            <v>0</v>
          </cell>
          <cell r="CT329">
            <v>0</v>
          </cell>
          <cell r="CU329">
            <v>0</v>
          </cell>
          <cell r="CV329">
            <v>0</v>
          </cell>
          <cell r="CW329">
            <v>0</v>
          </cell>
          <cell r="CX329" t="str">
            <v/>
          </cell>
          <cell r="CZ329">
            <v>0</v>
          </cell>
          <cell r="DA329">
            <v>0</v>
          </cell>
          <cell r="DB329">
            <v>0</v>
          </cell>
          <cell r="DC329">
            <v>0</v>
          </cell>
          <cell r="DD329">
            <v>0</v>
          </cell>
          <cell r="DE329">
            <v>0</v>
          </cell>
          <cell r="DF329">
            <v>0</v>
          </cell>
          <cell r="DG329">
            <v>0</v>
          </cell>
          <cell r="DH329" t="str">
            <v/>
          </cell>
          <cell r="DJ329">
            <v>0</v>
          </cell>
          <cell r="DK329">
            <v>0</v>
          </cell>
          <cell r="DL329">
            <v>0</v>
          </cell>
          <cell r="DM329">
            <v>0</v>
          </cell>
          <cell r="DN329">
            <v>0</v>
          </cell>
          <cell r="DO329">
            <v>0</v>
          </cell>
          <cell r="DP329">
            <v>0</v>
          </cell>
          <cell r="DQ329">
            <v>0</v>
          </cell>
          <cell r="DR329" t="str">
            <v/>
          </cell>
          <cell r="DT329">
            <v>0</v>
          </cell>
          <cell r="DU329">
            <v>0</v>
          </cell>
          <cell r="DV329">
            <v>0</v>
          </cell>
          <cell r="DW329">
            <v>0</v>
          </cell>
          <cell r="DX329">
            <v>0</v>
          </cell>
          <cell r="DY329">
            <v>0</v>
          </cell>
          <cell r="DZ329">
            <v>0</v>
          </cell>
          <cell r="EA329">
            <v>0</v>
          </cell>
          <cell r="EB329" t="str">
            <v/>
          </cell>
          <cell r="ED329">
            <v>0</v>
          </cell>
          <cell r="EE329">
            <v>0</v>
          </cell>
          <cell r="EF329">
            <v>0</v>
          </cell>
          <cell r="EG329">
            <v>0</v>
          </cell>
          <cell r="EH329">
            <v>0</v>
          </cell>
          <cell r="EI329">
            <v>0</v>
          </cell>
          <cell r="EJ329">
            <v>0</v>
          </cell>
          <cell r="EK329">
            <v>0</v>
          </cell>
          <cell r="EL329" t="str">
            <v/>
          </cell>
          <cell r="EN329">
            <v>0</v>
          </cell>
          <cell r="EO329">
            <v>0</v>
          </cell>
          <cell r="EP329">
            <v>0</v>
          </cell>
          <cell r="EQ329">
            <v>0</v>
          </cell>
          <cell r="ER329">
            <v>0</v>
          </cell>
          <cell r="ES329">
            <v>0</v>
          </cell>
          <cell r="ET329">
            <v>0</v>
          </cell>
          <cell r="EU329">
            <v>0</v>
          </cell>
          <cell r="EV329" t="str">
            <v/>
          </cell>
          <cell r="EX329">
            <v>0</v>
          </cell>
          <cell r="EY329">
            <v>0</v>
          </cell>
          <cell r="EZ329">
            <v>0</v>
          </cell>
          <cell r="FA329">
            <v>0</v>
          </cell>
          <cell r="FB329">
            <v>0</v>
          </cell>
          <cell r="FC329">
            <v>0</v>
          </cell>
          <cell r="FD329">
            <v>0</v>
          </cell>
          <cell r="FE329">
            <v>0</v>
          </cell>
          <cell r="FF329" t="str">
            <v/>
          </cell>
          <cell r="FH329">
            <v>0</v>
          </cell>
          <cell r="FI329">
            <v>0</v>
          </cell>
          <cell r="FJ329">
            <v>0</v>
          </cell>
          <cell r="FK329">
            <v>0</v>
          </cell>
          <cell r="FL329">
            <v>0</v>
          </cell>
          <cell r="FM329">
            <v>0</v>
          </cell>
          <cell r="FN329">
            <v>0</v>
          </cell>
          <cell r="FO329">
            <v>0</v>
          </cell>
          <cell r="FR329">
            <v>0</v>
          </cell>
          <cell r="FS329">
            <v>0</v>
          </cell>
          <cell r="FT329">
            <v>0</v>
          </cell>
          <cell r="FU329">
            <v>0</v>
          </cell>
          <cell r="FV329">
            <v>0</v>
          </cell>
          <cell r="FW329">
            <v>0</v>
          </cell>
          <cell r="FX329">
            <v>0</v>
          </cell>
          <cell r="FY329">
            <v>0</v>
          </cell>
          <cell r="GB329">
            <v>0</v>
          </cell>
          <cell r="GC329">
            <v>0</v>
          </cell>
          <cell r="GD329">
            <v>0</v>
          </cell>
          <cell r="GE329">
            <v>0</v>
          </cell>
          <cell r="GF329">
            <v>0</v>
          </cell>
          <cell r="GG329">
            <v>0</v>
          </cell>
          <cell r="GH329">
            <v>0</v>
          </cell>
          <cell r="GI329">
            <v>0</v>
          </cell>
          <cell r="GL329">
            <v>0</v>
          </cell>
          <cell r="GM329">
            <v>0</v>
          </cell>
          <cell r="GN329">
            <v>0</v>
          </cell>
          <cell r="GO329">
            <v>0</v>
          </cell>
          <cell r="GP329">
            <v>0</v>
          </cell>
          <cell r="GQ329">
            <v>0</v>
          </cell>
          <cell r="GR329">
            <v>0</v>
          </cell>
          <cell r="GS329">
            <v>0</v>
          </cell>
          <cell r="GU329" t="str">
            <v>Porridge Flocons D’Avoine + Fruits + Thé/Café  V1</v>
          </cell>
        </row>
        <row r="330">
          <cell r="E330" t="str">
            <v>Porridge Flocons D’Avoine + Fruits + Thé/Café V2</v>
          </cell>
          <cell r="F330" t="str">
            <v>Pas de recettes</v>
          </cell>
          <cell r="H330">
            <v>400.20000000000005</v>
          </cell>
          <cell r="I330">
            <v>24.56</v>
          </cell>
          <cell r="J330">
            <v>20.889999999999997</v>
          </cell>
          <cell r="K330">
            <v>26.269999999999996</v>
          </cell>
          <cell r="L330" t="str">
            <v>Séré Maigre</v>
          </cell>
          <cell r="M330">
            <v>200</v>
          </cell>
          <cell r="N330">
            <v>110</v>
          </cell>
          <cell r="O330">
            <v>20</v>
          </cell>
          <cell r="P330">
            <v>0.4</v>
          </cell>
          <cell r="Q330">
            <v>8.4</v>
          </cell>
          <cell r="R330">
            <v>55</v>
          </cell>
          <cell r="S330">
            <v>10</v>
          </cell>
          <cell r="T330">
            <v>0.2</v>
          </cell>
          <cell r="U330">
            <v>4.2</v>
          </cell>
          <cell r="V330" t="str">
            <v xml:space="preserve">Flocons D’Avoine </v>
          </cell>
          <cell r="W330">
            <v>20</v>
          </cell>
          <cell r="X330">
            <v>74.400000000000006</v>
          </cell>
          <cell r="Y330">
            <v>2.7</v>
          </cell>
          <cell r="Z330">
            <v>1.5</v>
          </cell>
          <cell r="AA330">
            <v>11.5</v>
          </cell>
          <cell r="AB330">
            <v>372</v>
          </cell>
          <cell r="AC330">
            <v>13.5</v>
          </cell>
          <cell r="AD330">
            <v>7.5</v>
          </cell>
          <cell r="AE330">
            <v>57.5</v>
          </cell>
          <cell r="AF330" t="str">
            <v>Sirop D'Érable</v>
          </cell>
          <cell r="AG330">
            <v>5</v>
          </cell>
          <cell r="AH330">
            <v>17.8</v>
          </cell>
          <cell r="AI330">
            <v>0</v>
          </cell>
          <cell r="AJ330">
            <v>0</v>
          </cell>
          <cell r="AK330">
            <v>4.45</v>
          </cell>
          <cell r="AL330">
            <v>356</v>
          </cell>
          <cell r="AM330">
            <v>0</v>
          </cell>
          <cell r="AN330">
            <v>0</v>
          </cell>
          <cell r="AO330">
            <v>89</v>
          </cell>
          <cell r="AP330" t="str">
            <v xml:space="preserve">Noix De Coco Sèche </v>
          </cell>
          <cell r="AQ330">
            <v>30</v>
          </cell>
          <cell r="AR330">
            <v>198</v>
          </cell>
          <cell r="AS330">
            <v>1.86</v>
          </cell>
          <cell r="AT330">
            <v>18.989999999999998</v>
          </cell>
          <cell r="AU330">
            <v>1.92</v>
          </cell>
          <cell r="AV330">
            <v>660</v>
          </cell>
          <cell r="AW330">
            <v>6.2</v>
          </cell>
          <cell r="AX330">
            <v>63.3</v>
          </cell>
          <cell r="AY330">
            <v>6.4</v>
          </cell>
          <cell r="AZ330" t="str">
            <v/>
          </cell>
          <cell r="BB330">
            <v>0</v>
          </cell>
          <cell r="BC330">
            <v>0</v>
          </cell>
          <cell r="BD330">
            <v>0</v>
          </cell>
          <cell r="BE330">
            <v>0</v>
          </cell>
          <cell r="BF330">
            <v>0</v>
          </cell>
          <cell r="BG330">
            <v>0</v>
          </cell>
          <cell r="BH330">
            <v>0</v>
          </cell>
          <cell r="BI330">
            <v>0</v>
          </cell>
          <cell r="BJ330" t="str">
            <v/>
          </cell>
          <cell r="BL330">
            <v>0</v>
          </cell>
          <cell r="BM330">
            <v>0</v>
          </cell>
          <cell r="BN330">
            <v>0</v>
          </cell>
          <cell r="BO330">
            <v>0</v>
          </cell>
          <cell r="BP330">
            <v>0</v>
          </cell>
          <cell r="BQ330">
            <v>0</v>
          </cell>
          <cell r="BR330">
            <v>0</v>
          </cell>
          <cell r="BS330">
            <v>0</v>
          </cell>
          <cell r="BT330" t="str">
            <v/>
          </cell>
          <cell r="BV330">
            <v>0</v>
          </cell>
          <cell r="BW330">
            <v>0</v>
          </cell>
          <cell r="BX330">
            <v>0</v>
          </cell>
          <cell r="BY330">
            <v>0</v>
          </cell>
          <cell r="BZ330">
            <v>0</v>
          </cell>
          <cell r="CA330">
            <v>0</v>
          </cell>
          <cell r="CB330">
            <v>0</v>
          </cell>
          <cell r="CC330">
            <v>0</v>
          </cell>
          <cell r="CD330" t="str">
            <v/>
          </cell>
          <cell r="CF330">
            <v>0</v>
          </cell>
          <cell r="CG330">
            <v>0</v>
          </cell>
          <cell r="CH330">
            <v>0</v>
          </cell>
          <cell r="CI330">
            <v>0</v>
          </cell>
          <cell r="CJ330">
            <v>0</v>
          </cell>
          <cell r="CK330">
            <v>0</v>
          </cell>
          <cell r="CL330">
            <v>0</v>
          </cell>
          <cell r="CM330">
            <v>0</v>
          </cell>
          <cell r="CN330" t="str">
            <v/>
          </cell>
          <cell r="CP330">
            <v>0</v>
          </cell>
          <cell r="CQ330">
            <v>0</v>
          </cell>
          <cell r="CR330">
            <v>0</v>
          </cell>
          <cell r="CS330">
            <v>0</v>
          </cell>
          <cell r="CT330">
            <v>0</v>
          </cell>
          <cell r="CU330">
            <v>0</v>
          </cell>
          <cell r="CV330">
            <v>0</v>
          </cell>
          <cell r="CW330">
            <v>0</v>
          </cell>
          <cell r="CX330" t="str">
            <v/>
          </cell>
          <cell r="CZ330">
            <v>0</v>
          </cell>
          <cell r="DA330">
            <v>0</v>
          </cell>
          <cell r="DB330">
            <v>0</v>
          </cell>
          <cell r="DC330">
            <v>0</v>
          </cell>
          <cell r="DD330">
            <v>0</v>
          </cell>
          <cell r="DE330">
            <v>0</v>
          </cell>
          <cell r="DF330">
            <v>0</v>
          </cell>
          <cell r="DG330">
            <v>0</v>
          </cell>
          <cell r="DH330" t="str">
            <v/>
          </cell>
          <cell r="DJ330">
            <v>0</v>
          </cell>
          <cell r="DK330">
            <v>0</v>
          </cell>
          <cell r="DL330">
            <v>0</v>
          </cell>
          <cell r="DM330">
            <v>0</v>
          </cell>
          <cell r="DN330">
            <v>0</v>
          </cell>
          <cell r="DO330">
            <v>0</v>
          </cell>
          <cell r="DP330">
            <v>0</v>
          </cell>
          <cell r="DQ330">
            <v>0</v>
          </cell>
          <cell r="DR330" t="str">
            <v/>
          </cell>
          <cell r="DT330">
            <v>0</v>
          </cell>
          <cell r="DU330">
            <v>0</v>
          </cell>
          <cell r="DV330">
            <v>0</v>
          </cell>
          <cell r="DW330">
            <v>0</v>
          </cell>
          <cell r="DX330">
            <v>0</v>
          </cell>
          <cell r="DY330">
            <v>0</v>
          </cell>
          <cell r="DZ330">
            <v>0</v>
          </cell>
          <cell r="EA330">
            <v>0</v>
          </cell>
          <cell r="EB330" t="str">
            <v/>
          </cell>
          <cell r="ED330">
            <v>0</v>
          </cell>
          <cell r="EE330">
            <v>0</v>
          </cell>
          <cell r="EF330">
            <v>0</v>
          </cell>
          <cell r="EG330">
            <v>0</v>
          </cell>
          <cell r="EH330">
            <v>0</v>
          </cell>
          <cell r="EI330">
            <v>0</v>
          </cell>
          <cell r="EJ330">
            <v>0</v>
          </cell>
          <cell r="EK330">
            <v>0</v>
          </cell>
          <cell r="EL330" t="str">
            <v/>
          </cell>
          <cell r="EN330">
            <v>0</v>
          </cell>
          <cell r="EO330">
            <v>0</v>
          </cell>
          <cell r="EP330">
            <v>0</v>
          </cell>
          <cell r="EQ330">
            <v>0</v>
          </cell>
          <cell r="ER330">
            <v>0</v>
          </cell>
          <cell r="ES330">
            <v>0</v>
          </cell>
          <cell r="ET330">
            <v>0</v>
          </cell>
          <cell r="EU330">
            <v>0</v>
          </cell>
          <cell r="EV330" t="str">
            <v/>
          </cell>
          <cell r="EX330">
            <v>0</v>
          </cell>
          <cell r="EY330">
            <v>0</v>
          </cell>
          <cell r="EZ330">
            <v>0</v>
          </cell>
          <cell r="FA330">
            <v>0</v>
          </cell>
          <cell r="FB330">
            <v>0</v>
          </cell>
          <cell r="FC330">
            <v>0</v>
          </cell>
          <cell r="FD330">
            <v>0</v>
          </cell>
          <cell r="FE330">
            <v>0</v>
          </cell>
          <cell r="FF330" t="str">
            <v/>
          </cell>
          <cell r="FH330">
            <v>0</v>
          </cell>
          <cell r="FI330">
            <v>0</v>
          </cell>
          <cell r="FJ330">
            <v>0</v>
          </cell>
          <cell r="FK330">
            <v>0</v>
          </cell>
          <cell r="FL330">
            <v>0</v>
          </cell>
          <cell r="FM330">
            <v>0</v>
          </cell>
          <cell r="FN330">
            <v>0</v>
          </cell>
          <cell r="FO330">
            <v>0</v>
          </cell>
          <cell r="FR330">
            <v>0</v>
          </cell>
          <cell r="FS330">
            <v>0</v>
          </cell>
          <cell r="FT330">
            <v>0</v>
          </cell>
          <cell r="FU330">
            <v>0</v>
          </cell>
          <cell r="FV330">
            <v>0</v>
          </cell>
          <cell r="FW330">
            <v>0</v>
          </cell>
          <cell r="FX330">
            <v>0</v>
          </cell>
          <cell r="FY330">
            <v>0</v>
          </cell>
          <cell r="GB330">
            <v>0</v>
          </cell>
          <cell r="GC330">
            <v>0</v>
          </cell>
          <cell r="GD330">
            <v>0</v>
          </cell>
          <cell r="GE330">
            <v>0</v>
          </cell>
          <cell r="GF330">
            <v>0</v>
          </cell>
          <cell r="GG330">
            <v>0</v>
          </cell>
          <cell r="GH330">
            <v>0</v>
          </cell>
          <cell r="GI330">
            <v>0</v>
          </cell>
          <cell r="GL330">
            <v>0</v>
          </cell>
          <cell r="GM330">
            <v>0</v>
          </cell>
          <cell r="GN330">
            <v>0</v>
          </cell>
          <cell r="GO330">
            <v>0</v>
          </cell>
          <cell r="GP330">
            <v>0</v>
          </cell>
          <cell r="GQ330">
            <v>0</v>
          </cell>
          <cell r="GR330">
            <v>0</v>
          </cell>
          <cell r="GS330">
            <v>0</v>
          </cell>
          <cell r="GU330" t="str">
            <v>Porridge Flocons D’Avoine + Fruits + Thé/Café V2</v>
          </cell>
        </row>
        <row r="331">
          <cell r="E331" t="str">
            <v xml:space="preserve">Porridge Framboises Quinoa </v>
          </cell>
          <cell r="F331" t="str">
            <v>Porter à ébullition le lait et l'eau avec le quinoa, salé, faire cuire env. 20 min à découvert en remuant de temps en temps. 
Faire cuire doucement les framboises et le miel env. 2 min à couvert dans une petite casserole. 
Dresser les framboises sur le porridge, parsemer de quinoa soufflé 
Prendre des framboises surgelées en dehors de la saison.</v>
          </cell>
          <cell r="H331">
            <v>241.5</v>
          </cell>
          <cell r="I331">
            <v>12.75</v>
          </cell>
          <cell r="J331">
            <v>2.35</v>
          </cell>
          <cell r="K331">
            <v>36.950000000000003</v>
          </cell>
          <cell r="L331" t="str">
            <v>Lait protéiné</v>
          </cell>
          <cell r="M331">
            <v>100</v>
          </cell>
          <cell r="N331">
            <v>39</v>
          </cell>
          <cell r="O331">
            <v>7</v>
          </cell>
          <cell r="P331">
            <v>0.1</v>
          </cell>
          <cell r="Q331">
            <v>2.5</v>
          </cell>
          <cell r="R331">
            <v>39</v>
          </cell>
          <cell r="S331">
            <v>7</v>
          </cell>
          <cell r="T331">
            <v>0.1</v>
          </cell>
          <cell r="U331">
            <v>2.5</v>
          </cell>
          <cell r="V331" t="str">
            <v>Eau</v>
          </cell>
          <cell r="W331">
            <v>50</v>
          </cell>
          <cell r="X331">
            <v>0</v>
          </cell>
          <cell r="Y331">
            <v>0</v>
          </cell>
          <cell r="Z331">
            <v>0</v>
          </cell>
          <cell r="AA331">
            <v>0</v>
          </cell>
          <cell r="AB331">
            <v>0</v>
          </cell>
          <cell r="AC331">
            <v>0</v>
          </cell>
          <cell r="AD331">
            <v>0</v>
          </cell>
          <cell r="AE331">
            <v>0</v>
          </cell>
          <cell r="AF331" t="str">
            <v>Quinoa</v>
          </cell>
          <cell r="AG331">
            <v>30</v>
          </cell>
          <cell r="AH331">
            <v>105.3</v>
          </cell>
          <cell r="AI331">
            <v>4.2</v>
          </cell>
          <cell r="AJ331">
            <v>1.5</v>
          </cell>
          <cell r="AK331">
            <v>17.7</v>
          </cell>
          <cell r="AL331">
            <v>351</v>
          </cell>
          <cell r="AM331">
            <v>14</v>
          </cell>
          <cell r="AN331">
            <v>5</v>
          </cell>
          <cell r="AO331">
            <v>59</v>
          </cell>
          <cell r="AP331" t="str">
            <v xml:space="preserve">Sel </v>
          </cell>
          <cell r="AR331">
            <v>0</v>
          </cell>
          <cell r="AS331">
            <v>0</v>
          </cell>
          <cell r="AT331">
            <v>0</v>
          </cell>
          <cell r="AU331">
            <v>0</v>
          </cell>
          <cell r="AV331">
            <v>0</v>
          </cell>
          <cell r="AW331">
            <v>0</v>
          </cell>
          <cell r="AX331">
            <v>0</v>
          </cell>
          <cell r="AY331">
            <v>0</v>
          </cell>
          <cell r="AZ331" t="str">
            <v>Framboise</v>
          </cell>
          <cell r="BA331">
            <v>125</v>
          </cell>
          <cell r="BB331">
            <v>65</v>
          </cell>
          <cell r="BC331">
            <v>1.5</v>
          </cell>
          <cell r="BD331">
            <v>0.75</v>
          </cell>
          <cell r="BE331">
            <v>8.75</v>
          </cell>
          <cell r="BF331">
            <v>52</v>
          </cell>
          <cell r="BG331">
            <v>1.2</v>
          </cell>
          <cell r="BH331">
            <v>0.6</v>
          </cell>
          <cell r="BI331">
            <v>7</v>
          </cell>
          <cell r="BJ331" t="str">
            <v>Miel</v>
          </cell>
          <cell r="BK331">
            <v>10</v>
          </cell>
          <cell r="BL331">
            <v>32.200000000000003</v>
          </cell>
          <cell r="BM331">
            <v>0.05</v>
          </cell>
          <cell r="BN331">
            <v>0</v>
          </cell>
          <cell r="BO331">
            <v>8</v>
          </cell>
          <cell r="BP331">
            <v>322</v>
          </cell>
          <cell r="BQ331">
            <v>0.5</v>
          </cell>
          <cell r="BR331">
            <v>0</v>
          </cell>
          <cell r="BS331">
            <v>80</v>
          </cell>
          <cell r="BT331" t="str">
            <v/>
          </cell>
          <cell r="BV331">
            <v>0</v>
          </cell>
          <cell r="BW331">
            <v>0</v>
          </cell>
          <cell r="BX331">
            <v>0</v>
          </cell>
          <cell r="BY331">
            <v>0</v>
          </cell>
          <cell r="BZ331">
            <v>0</v>
          </cell>
          <cell r="CA331">
            <v>0</v>
          </cell>
          <cell r="CB331">
            <v>0</v>
          </cell>
          <cell r="CC331">
            <v>0</v>
          </cell>
          <cell r="CD331" t="str">
            <v/>
          </cell>
          <cell r="CF331">
            <v>0</v>
          </cell>
          <cell r="CG331">
            <v>0</v>
          </cell>
          <cell r="CH331">
            <v>0</v>
          </cell>
          <cell r="CI331">
            <v>0</v>
          </cell>
          <cell r="CJ331">
            <v>0</v>
          </cell>
          <cell r="CK331">
            <v>0</v>
          </cell>
          <cell r="CL331">
            <v>0</v>
          </cell>
          <cell r="CM331">
            <v>0</v>
          </cell>
          <cell r="CN331" t="str">
            <v/>
          </cell>
          <cell r="CP331">
            <v>0</v>
          </cell>
          <cell r="CQ331">
            <v>0</v>
          </cell>
          <cell r="CR331">
            <v>0</v>
          </cell>
          <cell r="CS331">
            <v>0</v>
          </cell>
          <cell r="CT331">
            <v>0</v>
          </cell>
          <cell r="CU331">
            <v>0</v>
          </cell>
          <cell r="CV331">
            <v>0</v>
          </cell>
          <cell r="CW331">
            <v>0</v>
          </cell>
          <cell r="CX331" t="str">
            <v/>
          </cell>
          <cell r="CZ331">
            <v>0</v>
          </cell>
          <cell r="DA331">
            <v>0</v>
          </cell>
          <cell r="DB331">
            <v>0</v>
          </cell>
          <cell r="DC331">
            <v>0</v>
          </cell>
          <cell r="DD331">
            <v>0</v>
          </cell>
          <cell r="DE331">
            <v>0</v>
          </cell>
          <cell r="DF331">
            <v>0</v>
          </cell>
          <cell r="DG331">
            <v>0</v>
          </cell>
          <cell r="DH331" t="str">
            <v/>
          </cell>
          <cell r="DJ331">
            <v>0</v>
          </cell>
          <cell r="DK331">
            <v>0</v>
          </cell>
          <cell r="DL331">
            <v>0</v>
          </cell>
          <cell r="DM331">
            <v>0</v>
          </cell>
          <cell r="DN331">
            <v>0</v>
          </cell>
          <cell r="DO331">
            <v>0</v>
          </cell>
          <cell r="DP331">
            <v>0</v>
          </cell>
          <cell r="DQ331">
            <v>0</v>
          </cell>
          <cell r="DR331" t="str">
            <v/>
          </cell>
          <cell r="DT331">
            <v>0</v>
          </cell>
          <cell r="DU331">
            <v>0</v>
          </cell>
          <cell r="DV331">
            <v>0</v>
          </cell>
          <cell r="DW331">
            <v>0</v>
          </cell>
          <cell r="DX331">
            <v>0</v>
          </cell>
          <cell r="DY331">
            <v>0</v>
          </cell>
          <cell r="DZ331">
            <v>0</v>
          </cell>
          <cell r="EA331">
            <v>0</v>
          </cell>
          <cell r="EB331" t="str">
            <v/>
          </cell>
          <cell r="ED331">
            <v>0</v>
          </cell>
          <cell r="EE331">
            <v>0</v>
          </cell>
          <cell r="EF331">
            <v>0</v>
          </cell>
          <cell r="EG331">
            <v>0</v>
          </cell>
          <cell r="EH331">
            <v>0</v>
          </cell>
          <cell r="EI331">
            <v>0</v>
          </cell>
          <cell r="EJ331">
            <v>0</v>
          </cell>
          <cell r="EK331">
            <v>0</v>
          </cell>
          <cell r="EL331" t="str">
            <v/>
          </cell>
          <cell r="EN331">
            <v>0</v>
          </cell>
          <cell r="EO331">
            <v>0</v>
          </cell>
          <cell r="EP331">
            <v>0</v>
          </cell>
          <cell r="EQ331">
            <v>0</v>
          </cell>
          <cell r="ER331">
            <v>0</v>
          </cell>
          <cell r="ES331">
            <v>0</v>
          </cell>
          <cell r="ET331">
            <v>0</v>
          </cell>
          <cell r="EU331">
            <v>0</v>
          </cell>
          <cell r="EV331" t="str">
            <v/>
          </cell>
          <cell r="EX331">
            <v>0</v>
          </cell>
          <cell r="EY331">
            <v>0</v>
          </cell>
          <cell r="EZ331">
            <v>0</v>
          </cell>
          <cell r="FA331">
            <v>0</v>
          </cell>
          <cell r="FB331">
            <v>0</v>
          </cell>
          <cell r="FC331">
            <v>0</v>
          </cell>
          <cell r="FD331">
            <v>0</v>
          </cell>
          <cell r="FE331">
            <v>0</v>
          </cell>
          <cell r="FF331" t="str">
            <v/>
          </cell>
          <cell r="FH331">
            <v>0</v>
          </cell>
          <cell r="FI331">
            <v>0</v>
          </cell>
          <cell r="FJ331">
            <v>0</v>
          </cell>
          <cell r="FK331">
            <v>0</v>
          </cell>
          <cell r="FL331">
            <v>0</v>
          </cell>
          <cell r="FM331">
            <v>0</v>
          </cell>
          <cell r="FN331">
            <v>0</v>
          </cell>
          <cell r="FO331">
            <v>0</v>
          </cell>
          <cell r="FR331">
            <v>0</v>
          </cell>
          <cell r="FS331">
            <v>0</v>
          </cell>
          <cell r="FT331">
            <v>0</v>
          </cell>
          <cell r="FU331">
            <v>0</v>
          </cell>
          <cell r="FV331">
            <v>0</v>
          </cell>
          <cell r="FW331">
            <v>0</v>
          </cell>
          <cell r="FX331">
            <v>0</v>
          </cell>
          <cell r="FY331">
            <v>0</v>
          </cell>
          <cell r="GB331">
            <v>0</v>
          </cell>
          <cell r="GC331">
            <v>0</v>
          </cell>
          <cell r="GD331">
            <v>0</v>
          </cell>
          <cell r="GE331">
            <v>0</v>
          </cell>
          <cell r="GF331">
            <v>0</v>
          </cell>
          <cell r="GG331">
            <v>0</v>
          </cell>
          <cell r="GH331">
            <v>0</v>
          </cell>
          <cell r="GI331">
            <v>0</v>
          </cell>
          <cell r="GL331">
            <v>0</v>
          </cell>
          <cell r="GM331">
            <v>0</v>
          </cell>
          <cell r="GN331">
            <v>0</v>
          </cell>
          <cell r="GO331">
            <v>0</v>
          </cell>
          <cell r="GP331">
            <v>0</v>
          </cell>
          <cell r="GQ331">
            <v>0</v>
          </cell>
          <cell r="GR331">
            <v>0</v>
          </cell>
          <cell r="GS331">
            <v>0</v>
          </cell>
          <cell r="GU331" t="str">
            <v xml:space="preserve">Porridge Framboises Quinoa </v>
          </cell>
        </row>
        <row r="332">
          <cell r="E332" t="str">
            <v>Porridge Noisette Choco</v>
          </cell>
          <cell r="F332" t="str">
            <v xml:space="preserve">Cuisson selon vos préférences. 
</v>
          </cell>
          <cell r="H332">
            <v>287</v>
          </cell>
          <cell r="I332">
            <v>13.764999999999999</v>
          </cell>
          <cell r="J332">
            <v>11.855</v>
          </cell>
          <cell r="K332">
            <v>28.655000000000001</v>
          </cell>
          <cell r="L332" t="str">
            <v>Avoine Flocons</v>
          </cell>
          <cell r="M332">
            <v>35</v>
          </cell>
          <cell r="N332">
            <v>130.19999999999999</v>
          </cell>
          <cell r="O332">
            <v>4.7249999999999996</v>
          </cell>
          <cell r="P332">
            <v>2.625</v>
          </cell>
          <cell r="Q332">
            <v>20.125</v>
          </cell>
          <cell r="R332">
            <v>372</v>
          </cell>
          <cell r="S332">
            <v>13.5</v>
          </cell>
          <cell r="T332">
            <v>7.5</v>
          </cell>
          <cell r="U332">
            <v>57.5</v>
          </cell>
          <cell r="V332" t="str">
            <v>Lait Protéiné</v>
          </cell>
          <cell r="W332">
            <v>100</v>
          </cell>
          <cell r="X332">
            <v>39</v>
          </cell>
          <cell r="Y332">
            <v>7</v>
          </cell>
          <cell r="Z332">
            <v>0.1</v>
          </cell>
          <cell r="AA332">
            <v>2.5</v>
          </cell>
          <cell r="AB332">
            <v>39</v>
          </cell>
          <cell r="AC332">
            <v>7</v>
          </cell>
          <cell r="AD332">
            <v>0.1</v>
          </cell>
          <cell r="AE332">
            <v>2.5</v>
          </cell>
          <cell r="AF332" t="str">
            <v>Eau (Selon La Texture Souhaitée)</v>
          </cell>
          <cell r="AH332">
            <v>0</v>
          </cell>
          <cell r="AI332">
            <v>0</v>
          </cell>
          <cell r="AJ332">
            <v>0</v>
          </cell>
          <cell r="AK332">
            <v>0</v>
          </cell>
          <cell r="AL332">
            <v>0</v>
          </cell>
          <cell r="AM332">
            <v>0</v>
          </cell>
          <cell r="AN332">
            <v>0</v>
          </cell>
          <cell r="AO332">
            <v>0</v>
          </cell>
          <cell r="AP332" t="str">
            <v>Chia</v>
          </cell>
          <cell r="AR332">
            <v>0</v>
          </cell>
          <cell r="AS332">
            <v>0</v>
          </cell>
          <cell r="AT332">
            <v>0</v>
          </cell>
          <cell r="AU332">
            <v>0</v>
          </cell>
          <cell r="AV332">
            <v>486</v>
          </cell>
          <cell r="AW332">
            <v>17</v>
          </cell>
          <cell r="AX332">
            <v>31</v>
          </cell>
          <cell r="AY332">
            <v>42</v>
          </cell>
          <cell r="AZ332" t="str">
            <v>Noisette Poudre</v>
          </cell>
          <cell r="BA332">
            <v>10</v>
          </cell>
          <cell r="BB332">
            <v>64.3</v>
          </cell>
          <cell r="BC332">
            <v>1.52</v>
          </cell>
          <cell r="BD332">
            <v>5.95</v>
          </cell>
          <cell r="BE332">
            <v>0.69</v>
          </cell>
          <cell r="BF332">
            <v>643</v>
          </cell>
          <cell r="BG332">
            <v>15.2</v>
          </cell>
          <cell r="BH332">
            <v>59.5</v>
          </cell>
          <cell r="BI332">
            <v>6.9</v>
          </cell>
          <cell r="BJ332" t="str">
            <v>Chocolat Noir</v>
          </cell>
          <cell r="BK332">
            <v>10</v>
          </cell>
          <cell r="BL332">
            <v>53.5</v>
          </cell>
          <cell r="BM332">
            <v>0.52</v>
          </cell>
          <cell r="BN332">
            <v>3.18</v>
          </cell>
          <cell r="BO332">
            <v>5.34</v>
          </cell>
          <cell r="BP332">
            <v>535</v>
          </cell>
          <cell r="BQ332">
            <v>5.2</v>
          </cell>
          <cell r="BR332">
            <v>31.8</v>
          </cell>
          <cell r="BS332">
            <v>53.4</v>
          </cell>
          <cell r="BV332">
            <v>0</v>
          </cell>
          <cell r="BW332">
            <v>0</v>
          </cell>
          <cell r="BX332">
            <v>0</v>
          </cell>
          <cell r="BY332">
            <v>0</v>
          </cell>
          <cell r="BZ332">
            <v>0</v>
          </cell>
          <cell r="CA332">
            <v>0</v>
          </cell>
          <cell r="CB332">
            <v>0</v>
          </cell>
          <cell r="CC332">
            <v>0</v>
          </cell>
          <cell r="CD332" t="str">
            <v/>
          </cell>
          <cell r="CF332">
            <v>0</v>
          </cell>
          <cell r="CG332">
            <v>0</v>
          </cell>
          <cell r="CH332">
            <v>0</v>
          </cell>
          <cell r="CI332">
            <v>0</v>
          </cell>
          <cell r="CJ332">
            <v>0</v>
          </cell>
          <cell r="CK332">
            <v>0</v>
          </cell>
          <cell r="CL332">
            <v>0</v>
          </cell>
          <cell r="CM332">
            <v>0</v>
          </cell>
          <cell r="CN332" t="str">
            <v/>
          </cell>
          <cell r="CP332">
            <v>0</v>
          </cell>
          <cell r="CQ332">
            <v>0</v>
          </cell>
          <cell r="CR332">
            <v>0</v>
          </cell>
          <cell r="CS332">
            <v>0</v>
          </cell>
          <cell r="CT332">
            <v>0</v>
          </cell>
          <cell r="CU332">
            <v>0</v>
          </cell>
          <cell r="CV332">
            <v>0</v>
          </cell>
          <cell r="CW332">
            <v>0</v>
          </cell>
          <cell r="CX332" t="str">
            <v/>
          </cell>
          <cell r="CZ332">
            <v>0</v>
          </cell>
          <cell r="DA332">
            <v>0</v>
          </cell>
          <cell r="DB332">
            <v>0</v>
          </cell>
          <cell r="DC332">
            <v>0</v>
          </cell>
          <cell r="DD332">
            <v>0</v>
          </cell>
          <cell r="DE332">
            <v>0</v>
          </cell>
          <cell r="DF332">
            <v>0</v>
          </cell>
          <cell r="DG332">
            <v>0</v>
          </cell>
          <cell r="DH332" t="str">
            <v/>
          </cell>
          <cell r="DJ332">
            <v>0</v>
          </cell>
          <cell r="DK332">
            <v>0</v>
          </cell>
          <cell r="DL332">
            <v>0</v>
          </cell>
          <cell r="DM332">
            <v>0</v>
          </cell>
          <cell r="DN332">
            <v>0</v>
          </cell>
          <cell r="DO332">
            <v>0</v>
          </cell>
          <cell r="DP332">
            <v>0</v>
          </cell>
          <cell r="DQ332">
            <v>0</v>
          </cell>
          <cell r="DR332" t="str">
            <v/>
          </cell>
          <cell r="DT332">
            <v>0</v>
          </cell>
          <cell r="DU332">
            <v>0</v>
          </cell>
          <cell r="DV332">
            <v>0</v>
          </cell>
          <cell r="DW332">
            <v>0</v>
          </cell>
          <cell r="DX332">
            <v>0</v>
          </cell>
          <cell r="DY332">
            <v>0</v>
          </cell>
          <cell r="DZ332">
            <v>0</v>
          </cell>
          <cell r="EA332">
            <v>0</v>
          </cell>
          <cell r="EB332" t="str">
            <v/>
          </cell>
          <cell r="ED332">
            <v>0</v>
          </cell>
          <cell r="EE332">
            <v>0</v>
          </cell>
          <cell r="EF332">
            <v>0</v>
          </cell>
          <cell r="EG332">
            <v>0</v>
          </cell>
          <cell r="EH332">
            <v>0</v>
          </cell>
          <cell r="EI332">
            <v>0</v>
          </cell>
          <cell r="EJ332">
            <v>0</v>
          </cell>
          <cell r="EK332">
            <v>0</v>
          </cell>
          <cell r="EL332" t="str">
            <v/>
          </cell>
          <cell r="EN332">
            <v>0</v>
          </cell>
          <cell r="EO332">
            <v>0</v>
          </cell>
          <cell r="EP332">
            <v>0</v>
          </cell>
          <cell r="EQ332">
            <v>0</v>
          </cell>
          <cell r="ER332">
            <v>0</v>
          </cell>
          <cell r="ES332">
            <v>0</v>
          </cell>
          <cell r="ET332">
            <v>0</v>
          </cell>
          <cell r="EU332">
            <v>0</v>
          </cell>
          <cell r="EV332" t="str">
            <v/>
          </cell>
          <cell r="EX332">
            <v>0</v>
          </cell>
          <cell r="EY332">
            <v>0</v>
          </cell>
          <cell r="EZ332">
            <v>0</v>
          </cell>
          <cell r="FA332">
            <v>0</v>
          </cell>
          <cell r="FB332">
            <v>0</v>
          </cell>
          <cell r="FC332">
            <v>0</v>
          </cell>
          <cell r="FD332">
            <v>0</v>
          </cell>
          <cell r="FE332">
            <v>0</v>
          </cell>
          <cell r="FF332" t="str">
            <v/>
          </cell>
          <cell r="FH332">
            <v>0</v>
          </cell>
          <cell r="FI332">
            <v>0</v>
          </cell>
          <cell r="FJ332">
            <v>0</v>
          </cell>
          <cell r="FK332">
            <v>0</v>
          </cell>
          <cell r="FL332">
            <v>0</v>
          </cell>
          <cell r="FM332">
            <v>0</v>
          </cell>
          <cell r="FN332">
            <v>0</v>
          </cell>
          <cell r="FO332">
            <v>0</v>
          </cell>
          <cell r="FR332">
            <v>0</v>
          </cell>
          <cell r="FS332">
            <v>0</v>
          </cell>
          <cell r="FT332">
            <v>0</v>
          </cell>
          <cell r="FU332">
            <v>0</v>
          </cell>
          <cell r="FV332">
            <v>0</v>
          </cell>
          <cell r="FW332">
            <v>0</v>
          </cell>
          <cell r="FX332">
            <v>0</v>
          </cell>
          <cell r="FY332">
            <v>0</v>
          </cell>
          <cell r="GB332">
            <v>0</v>
          </cell>
          <cell r="GC332">
            <v>0</v>
          </cell>
          <cell r="GD332">
            <v>0</v>
          </cell>
          <cell r="GE332">
            <v>0</v>
          </cell>
          <cell r="GF332">
            <v>0</v>
          </cell>
          <cell r="GG332">
            <v>0</v>
          </cell>
          <cell r="GH332">
            <v>0</v>
          </cell>
          <cell r="GI332">
            <v>0</v>
          </cell>
          <cell r="GL332">
            <v>0</v>
          </cell>
          <cell r="GM332">
            <v>0</v>
          </cell>
          <cell r="GN332">
            <v>0</v>
          </cell>
          <cell r="GO332">
            <v>0</v>
          </cell>
          <cell r="GP332">
            <v>0</v>
          </cell>
          <cell r="GQ332">
            <v>0</v>
          </cell>
          <cell r="GR332">
            <v>0</v>
          </cell>
          <cell r="GS332">
            <v>0</v>
          </cell>
          <cell r="GU332" t="str">
            <v>Porridge Noisette Choco</v>
          </cell>
        </row>
        <row r="333">
          <cell r="E333" t="str">
            <v>Porridge Noix De Coco Et Myrtilles</v>
          </cell>
          <cell r="F333" t="str">
            <v>Recouvrez les flocons d’avoine d’eau bouillante et laissez-les reposer 3 à 4 minutes.
Ensuite ajoutez les autres ingrédients et mélanger.
Mangez ensuite 2 œufs durs</v>
          </cell>
          <cell r="H333">
            <v>516.79999999999995</v>
          </cell>
          <cell r="I333">
            <v>20.925000000000001</v>
          </cell>
          <cell r="J333">
            <v>28.05</v>
          </cell>
          <cell r="K333">
            <v>40.18</v>
          </cell>
          <cell r="L333" t="str">
            <v xml:space="preserve">Flocons D’Avoine </v>
          </cell>
          <cell r="M333">
            <v>40</v>
          </cell>
          <cell r="N333">
            <v>148.80000000000001</v>
          </cell>
          <cell r="O333">
            <v>5.4</v>
          </cell>
          <cell r="P333">
            <v>3</v>
          </cell>
          <cell r="Q333">
            <v>23</v>
          </cell>
          <cell r="R333">
            <v>372</v>
          </cell>
          <cell r="S333">
            <v>13.5</v>
          </cell>
          <cell r="T333">
            <v>7.5</v>
          </cell>
          <cell r="U333">
            <v>57.5</v>
          </cell>
          <cell r="V333" t="str">
            <v xml:space="preserve">Chocolat Noir 70% </v>
          </cell>
          <cell r="W333">
            <v>25</v>
          </cell>
          <cell r="X333">
            <v>141.5</v>
          </cell>
          <cell r="Y333">
            <v>2.375</v>
          </cell>
          <cell r="Z333">
            <v>10.25</v>
          </cell>
          <cell r="AA333">
            <v>8.5</v>
          </cell>
          <cell r="AB333">
            <v>566</v>
          </cell>
          <cell r="AC333">
            <v>9.5</v>
          </cell>
          <cell r="AD333">
            <v>41</v>
          </cell>
          <cell r="AE333">
            <v>34</v>
          </cell>
          <cell r="AF333" t="str">
            <v>Noix De Coco</v>
          </cell>
          <cell r="AG333">
            <v>10</v>
          </cell>
          <cell r="AH333">
            <v>49.7</v>
          </cell>
          <cell r="AI333">
            <v>0.89</v>
          </cell>
          <cell r="AJ333">
            <v>4.2</v>
          </cell>
          <cell r="AK333">
            <v>1.6</v>
          </cell>
          <cell r="AL333">
            <v>497</v>
          </cell>
          <cell r="AM333">
            <v>8.9</v>
          </cell>
          <cell r="AN333">
            <v>42</v>
          </cell>
          <cell r="AO333">
            <v>16</v>
          </cell>
          <cell r="AP333" t="str">
            <v>Myrtille</v>
          </cell>
          <cell r="AQ333">
            <v>60</v>
          </cell>
          <cell r="AR333">
            <v>34.799999999999997</v>
          </cell>
          <cell r="AS333">
            <v>0.36</v>
          </cell>
          <cell r="AT333">
            <v>0.3</v>
          </cell>
          <cell r="AU333">
            <v>6.78</v>
          </cell>
          <cell r="AV333">
            <v>58</v>
          </cell>
          <cell r="AW333">
            <v>0.6</v>
          </cell>
          <cell r="AX333">
            <v>0.5</v>
          </cell>
          <cell r="AY333">
            <v>11.3</v>
          </cell>
          <cell r="AZ333" t="str">
            <v>œuf</v>
          </cell>
          <cell r="BA333">
            <v>100</v>
          </cell>
          <cell r="BB333">
            <v>142</v>
          </cell>
          <cell r="BC333">
            <v>11.9</v>
          </cell>
          <cell r="BD333">
            <v>10.3</v>
          </cell>
          <cell r="BE333">
            <v>0.3</v>
          </cell>
          <cell r="BF333">
            <v>142</v>
          </cell>
          <cell r="BG333">
            <v>11.9</v>
          </cell>
          <cell r="BH333">
            <v>10.3</v>
          </cell>
          <cell r="BI333">
            <v>0.3</v>
          </cell>
          <cell r="BJ333" t="str">
            <v/>
          </cell>
          <cell r="BL333">
            <v>0</v>
          </cell>
          <cell r="BM333">
            <v>0</v>
          </cell>
          <cell r="BN333">
            <v>0</v>
          </cell>
          <cell r="BO333">
            <v>0</v>
          </cell>
          <cell r="BP333">
            <v>0</v>
          </cell>
          <cell r="BQ333">
            <v>0</v>
          </cell>
          <cell r="BR333">
            <v>0</v>
          </cell>
          <cell r="BS333">
            <v>0</v>
          </cell>
          <cell r="BT333" t="str">
            <v/>
          </cell>
          <cell r="BV333">
            <v>0</v>
          </cell>
          <cell r="BW333">
            <v>0</v>
          </cell>
          <cell r="BX333">
            <v>0</v>
          </cell>
          <cell r="BY333">
            <v>0</v>
          </cell>
          <cell r="BZ333">
            <v>0</v>
          </cell>
          <cell r="CA333">
            <v>0</v>
          </cell>
          <cell r="CB333">
            <v>0</v>
          </cell>
          <cell r="CC333">
            <v>0</v>
          </cell>
          <cell r="CD333" t="str">
            <v/>
          </cell>
          <cell r="CF333">
            <v>0</v>
          </cell>
          <cell r="CG333">
            <v>0</v>
          </cell>
          <cell r="CH333">
            <v>0</v>
          </cell>
          <cell r="CI333">
            <v>0</v>
          </cell>
          <cell r="CJ333">
            <v>0</v>
          </cell>
          <cell r="CK333">
            <v>0</v>
          </cell>
          <cell r="CL333">
            <v>0</v>
          </cell>
          <cell r="CM333">
            <v>0</v>
          </cell>
          <cell r="CN333" t="str">
            <v/>
          </cell>
          <cell r="CP333">
            <v>0</v>
          </cell>
          <cell r="CQ333">
            <v>0</v>
          </cell>
          <cell r="CR333">
            <v>0</v>
          </cell>
          <cell r="CS333">
            <v>0</v>
          </cell>
          <cell r="CT333">
            <v>0</v>
          </cell>
          <cell r="CU333">
            <v>0</v>
          </cell>
          <cell r="CV333">
            <v>0</v>
          </cell>
          <cell r="CW333">
            <v>0</v>
          </cell>
          <cell r="CX333" t="str">
            <v/>
          </cell>
          <cell r="CZ333">
            <v>0</v>
          </cell>
          <cell r="DA333">
            <v>0</v>
          </cell>
          <cell r="DB333">
            <v>0</v>
          </cell>
          <cell r="DC333">
            <v>0</v>
          </cell>
          <cell r="DD333">
            <v>0</v>
          </cell>
          <cell r="DE333">
            <v>0</v>
          </cell>
          <cell r="DF333">
            <v>0</v>
          </cell>
          <cell r="DG333">
            <v>0</v>
          </cell>
          <cell r="DH333" t="str">
            <v/>
          </cell>
          <cell r="DJ333">
            <v>0</v>
          </cell>
          <cell r="DK333">
            <v>0</v>
          </cell>
          <cell r="DL333">
            <v>0</v>
          </cell>
          <cell r="DM333">
            <v>0</v>
          </cell>
          <cell r="DN333">
            <v>0</v>
          </cell>
          <cell r="DO333">
            <v>0</v>
          </cell>
          <cell r="DP333">
            <v>0</v>
          </cell>
          <cell r="DQ333">
            <v>0</v>
          </cell>
          <cell r="DR333" t="str">
            <v/>
          </cell>
          <cell r="DT333">
            <v>0</v>
          </cell>
          <cell r="DU333">
            <v>0</v>
          </cell>
          <cell r="DV333">
            <v>0</v>
          </cell>
          <cell r="DW333">
            <v>0</v>
          </cell>
          <cell r="DX333">
            <v>0</v>
          </cell>
          <cell r="DY333">
            <v>0</v>
          </cell>
          <cell r="DZ333">
            <v>0</v>
          </cell>
          <cell r="EA333">
            <v>0</v>
          </cell>
          <cell r="EB333" t="str">
            <v/>
          </cell>
          <cell r="ED333">
            <v>0</v>
          </cell>
          <cell r="EE333">
            <v>0</v>
          </cell>
          <cell r="EF333">
            <v>0</v>
          </cell>
          <cell r="EG333">
            <v>0</v>
          </cell>
          <cell r="EH333">
            <v>0</v>
          </cell>
          <cell r="EI333">
            <v>0</v>
          </cell>
          <cell r="EJ333">
            <v>0</v>
          </cell>
          <cell r="EK333">
            <v>0</v>
          </cell>
          <cell r="EL333" t="str">
            <v/>
          </cell>
          <cell r="EN333">
            <v>0</v>
          </cell>
          <cell r="EO333">
            <v>0</v>
          </cell>
          <cell r="EP333">
            <v>0</v>
          </cell>
          <cell r="EQ333">
            <v>0</v>
          </cell>
          <cell r="ER333">
            <v>0</v>
          </cell>
          <cell r="ES333">
            <v>0</v>
          </cell>
          <cell r="ET333">
            <v>0</v>
          </cell>
          <cell r="EU333">
            <v>0</v>
          </cell>
          <cell r="EV333" t="str">
            <v/>
          </cell>
          <cell r="EX333">
            <v>0</v>
          </cell>
          <cell r="EY333">
            <v>0</v>
          </cell>
          <cell r="EZ333">
            <v>0</v>
          </cell>
          <cell r="FA333">
            <v>0</v>
          </cell>
          <cell r="FB333">
            <v>0</v>
          </cell>
          <cell r="FC333">
            <v>0</v>
          </cell>
          <cell r="FD333">
            <v>0</v>
          </cell>
          <cell r="FE333">
            <v>0</v>
          </cell>
          <cell r="FF333" t="str">
            <v/>
          </cell>
          <cell r="FH333">
            <v>0</v>
          </cell>
          <cell r="FI333">
            <v>0</v>
          </cell>
          <cell r="FJ333">
            <v>0</v>
          </cell>
          <cell r="FK333">
            <v>0</v>
          </cell>
          <cell r="FL333">
            <v>0</v>
          </cell>
          <cell r="FM333">
            <v>0</v>
          </cell>
          <cell r="FN333">
            <v>0</v>
          </cell>
          <cell r="FO333">
            <v>0</v>
          </cell>
          <cell r="FR333">
            <v>0</v>
          </cell>
          <cell r="FS333">
            <v>0</v>
          </cell>
          <cell r="FT333">
            <v>0</v>
          </cell>
          <cell r="FU333">
            <v>0</v>
          </cell>
          <cell r="FV333">
            <v>0</v>
          </cell>
          <cell r="FW333">
            <v>0</v>
          </cell>
          <cell r="FX333">
            <v>0</v>
          </cell>
          <cell r="FY333">
            <v>0</v>
          </cell>
          <cell r="GB333">
            <v>0</v>
          </cell>
          <cell r="GC333">
            <v>0</v>
          </cell>
          <cell r="GD333">
            <v>0</v>
          </cell>
          <cell r="GE333">
            <v>0</v>
          </cell>
          <cell r="GF333">
            <v>0</v>
          </cell>
          <cell r="GG333">
            <v>0</v>
          </cell>
          <cell r="GH333">
            <v>0</v>
          </cell>
          <cell r="GI333">
            <v>0</v>
          </cell>
          <cell r="GL333">
            <v>0</v>
          </cell>
          <cell r="GM333">
            <v>0</v>
          </cell>
          <cell r="GN333">
            <v>0</v>
          </cell>
          <cell r="GO333">
            <v>0</v>
          </cell>
          <cell r="GP333">
            <v>0</v>
          </cell>
          <cell r="GQ333">
            <v>0</v>
          </cell>
          <cell r="GR333">
            <v>0</v>
          </cell>
          <cell r="GS333">
            <v>0</v>
          </cell>
          <cell r="GU333" t="str">
            <v>Porridge Noix De Coco Et Myrtilles</v>
          </cell>
        </row>
        <row r="334">
          <cell r="E334" t="str">
            <v>Porridge Pomme Cannelle</v>
          </cell>
          <cell r="F334" t="str">
            <v xml:space="preserve">Cuisson selon vos préférences. </v>
          </cell>
          <cell r="H334">
            <v>309.75</v>
          </cell>
          <cell r="I334">
            <v>17.324999999999999</v>
          </cell>
          <cell r="J334">
            <v>3.2349999999999999</v>
          </cell>
          <cell r="K334">
            <v>48.125</v>
          </cell>
          <cell r="L334" t="str">
            <v>Avoine Flocons</v>
          </cell>
          <cell r="M334">
            <v>35</v>
          </cell>
          <cell r="N334">
            <v>130.19999999999999</v>
          </cell>
          <cell r="O334">
            <v>4.7249999999999996</v>
          </cell>
          <cell r="P334">
            <v>2.625</v>
          </cell>
          <cell r="Q334">
            <v>20.125</v>
          </cell>
          <cell r="R334">
            <v>372</v>
          </cell>
          <cell r="S334">
            <v>13.5</v>
          </cell>
          <cell r="T334">
            <v>7.5</v>
          </cell>
          <cell r="U334">
            <v>57.5</v>
          </cell>
          <cell r="V334" t="str">
            <v>Lait Protéiné</v>
          </cell>
          <cell r="W334">
            <v>100</v>
          </cell>
          <cell r="X334">
            <v>39</v>
          </cell>
          <cell r="Y334">
            <v>7</v>
          </cell>
          <cell r="Z334">
            <v>0.1</v>
          </cell>
          <cell r="AA334">
            <v>2.5</v>
          </cell>
          <cell r="AB334">
            <v>39</v>
          </cell>
          <cell r="AC334">
            <v>7</v>
          </cell>
          <cell r="AD334">
            <v>0.1</v>
          </cell>
          <cell r="AE334">
            <v>2.5</v>
          </cell>
          <cell r="AF334" t="str">
            <v>Eau (Selon La Texture Souhaitée)</v>
          </cell>
          <cell r="AH334">
            <v>0</v>
          </cell>
          <cell r="AI334">
            <v>0</v>
          </cell>
          <cell r="AJ334">
            <v>0</v>
          </cell>
          <cell r="AK334">
            <v>0</v>
          </cell>
          <cell r="AL334">
            <v>0</v>
          </cell>
          <cell r="AM334">
            <v>0</v>
          </cell>
          <cell r="AN334">
            <v>0</v>
          </cell>
          <cell r="AO334">
            <v>0</v>
          </cell>
          <cell r="AP334" t="str">
            <v>Pomme</v>
          </cell>
          <cell r="AQ334">
            <v>120</v>
          </cell>
          <cell r="AR334">
            <v>66</v>
          </cell>
          <cell r="AS334">
            <v>0.36</v>
          </cell>
          <cell r="AT334">
            <v>0.36</v>
          </cell>
          <cell r="AU334">
            <v>14.04</v>
          </cell>
          <cell r="AV334">
            <v>55</v>
          </cell>
          <cell r="AW334">
            <v>0.3</v>
          </cell>
          <cell r="AX334">
            <v>0.3</v>
          </cell>
          <cell r="AY334">
            <v>11.7</v>
          </cell>
          <cell r="AZ334" t="str">
            <v>Cannelle</v>
          </cell>
          <cell r="BA334">
            <v>5</v>
          </cell>
          <cell r="BB334">
            <v>14.85</v>
          </cell>
          <cell r="BC334">
            <v>0.19</v>
          </cell>
          <cell r="BD334">
            <v>0.05</v>
          </cell>
          <cell r="BE334">
            <v>1.36</v>
          </cell>
          <cell r="BF334">
            <v>297</v>
          </cell>
          <cell r="BG334">
            <v>3.8</v>
          </cell>
          <cell r="BH334">
            <v>1</v>
          </cell>
          <cell r="BI334">
            <v>27.2</v>
          </cell>
          <cell r="BJ334" t="str">
            <v>Miel</v>
          </cell>
          <cell r="BK334">
            <v>10</v>
          </cell>
          <cell r="BL334">
            <v>32.200000000000003</v>
          </cell>
          <cell r="BM334">
            <v>0.05</v>
          </cell>
          <cell r="BN334">
            <v>0</v>
          </cell>
          <cell r="BO334">
            <v>8</v>
          </cell>
          <cell r="BP334">
            <v>322</v>
          </cell>
          <cell r="BQ334">
            <v>0.5</v>
          </cell>
          <cell r="BR334">
            <v>0</v>
          </cell>
          <cell r="BS334">
            <v>80</v>
          </cell>
          <cell r="BT334" t="str">
            <v>Séré Maigre</v>
          </cell>
          <cell r="BU334">
            <v>50</v>
          </cell>
          <cell r="BV334">
            <v>27.5</v>
          </cell>
          <cell r="BW334">
            <v>5</v>
          </cell>
          <cell r="BX334">
            <v>0.1</v>
          </cell>
          <cell r="BY334">
            <v>2.1</v>
          </cell>
          <cell r="BZ334">
            <v>55</v>
          </cell>
          <cell r="CA334">
            <v>10</v>
          </cell>
          <cell r="CB334">
            <v>0.2</v>
          </cell>
          <cell r="CC334">
            <v>4.2</v>
          </cell>
          <cell r="CF334">
            <v>0</v>
          </cell>
          <cell r="CG334">
            <v>0</v>
          </cell>
          <cell r="CH334">
            <v>0</v>
          </cell>
          <cell r="CI334">
            <v>0</v>
          </cell>
          <cell r="CJ334">
            <v>0</v>
          </cell>
          <cell r="CK334">
            <v>0</v>
          </cell>
          <cell r="CL334">
            <v>0</v>
          </cell>
          <cell r="CM334">
            <v>0</v>
          </cell>
          <cell r="CN334" t="str">
            <v/>
          </cell>
          <cell r="CP334">
            <v>0</v>
          </cell>
          <cell r="CQ334">
            <v>0</v>
          </cell>
          <cell r="CR334">
            <v>0</v>
          </cell>
          <cell r="CS334">
            <v>0</v>
          </cell>
          <cell r="CT334">
            <v>0</v>
          </cell>
          <cell r="CU334">
            <v>0</v>
          </cell>
          <cell r="CV334">
            <v>0</v>
          </cell>
          <cell r="CW334">
            <v>0</v>
          </cell>
          <cell r="CX334" t="str">
            <v/>
          </cell>
          <cell r="CZ334">
            <v>0</v>
          </cell>
          <cell r="DA334">
            <v>0</v>
          </cell>
          <cell r="DB334">
            <v>0</v>
          </cell>
          <cell r="DC334">
            <v>0</v>
          </cell>
          <cell r="DD334">
            <v>0</v>
          </cell>
          <cell r="DE334">
            <v>0</v>
          </cell>
          <cell r="DF334">
            <v>0</v>
          </cell>
          <cell r="DG334">
            <v>0</v>
          </cell>
          <cell r="DH334" t="str">
            <v/>
          </cell>
          <cell r="DJ334">
            <v>0</v>
          </cell>
          <cell r="DK334">
            <v>0</v>
          </cell>
          <cell r="DL334">
            <v>0</v>
          </cell>
          <cell r="DM334">
            <v>0</v>
          </cell>
          <cell r="DN334">
            <v>0</v>
          </cell>
          <cell r="DO334">
            <v>0</v>
          </cell>
          <cell r="DP334">
            <v>0</v>
          </cell>
          <cell r="DQ334">
            <v>0</v>
          </cell>
          <cell r="DR334" t="str">
            <v/>
          </cell>
          <cell r="DT334">
            <v>0</v>
          </cell>
          <cell r="DU334">
            <v>0</v>
          </cell>
          <cell r="DV334">
            <v>0</v>
          </cell>
          <cell r="DW334">
            <v>0</v>
          </cell>
          <cell r="DX334">
            <v>0</v>
          </cell>
          <cell r="DY334">
            <v>0</v>
          </cell>
          <cell r="DZ334">
            <v>0</v>
          </cell>
          <cell r="EA334">
            <v>0</v>
          </cell>
          <cell r="EB334" t="str">
            <v/>
          </cell>
          <cell r="ED334">
            <v>0</v>
          </cell>
          <cell r="EE334">
            <v>0</v>
          </cell>
          <cell r="EF334">
            <v>0</v>
          </cell>
          <cell r="EG334">
            <v>0</v>
          </cell>
          <cell r="EH334">
            <v>0</v>
          </cell>
          <cell r="EI334">
            <v>0</v>
          </cell>
          <cell r="EJ334">
            <v>0</v>
          </cell>
          <cell r="EK334">
            <v>0</v>
          </cell>
          <cell r="EL334" t="str">
            <v/>
          </cell>
          <cell r="EN334">
            <v>0</v>
          </cell>
          <cell r="EO334">
            <v>0</v>
          </cell>
          <cell r="EP334">
            <v>0</v>
          </cell>
          <cell r="EQ334">
            <v>0</v>
          </cell>
          <cell r="ER334">
            <v>0</v>
          </cell>
          <cell r="ES334">
            <v>0</v>
          </cell>
          <cell r="ET334">
            <v>0</v>
          </cell>
          <cell r="EU334">
            <v>0</v>
          </cell>
          <cell r="EV334" t="str">
            <v/>
          </cell>
          <cell r="EX334">
            <v>0</v>
          </cell>
          <cell r="EY334">
            <v>0</v>
          </cell>
          <cell r="EZ334">
            <v>0</v>
          </cell>
          <cell r="FA334">
            <v>0</v>
          </cell>
          <cell r="FB334">
            <v>0</v>
          </cell>
          <cell r="FC334">
            <v>0</v>
          </cell>
          <cell r="FD334">
            <v>0</v>
          </cell>
          <cell r="FE334">
            <v>0</v>
          </cell>
          <cell r="FF334" t="str">
            <v/>
          </cell>
          <cell r="FH334">
            <v>0</v>
          </cell>
          <cell r="FI334">
            <v>0</v>
          </cell>
          <cell r="FJ334">
            <v>0</v>
          </cell>
          <cell r="FK334">
            <v>0</v>
          </cell>
          <cell r="FL334">
            <v>0</v>
          </cell>
          <cell r="FM334">
            <v>0</v>
          </cell>
          <cell r="FN334">
            <v>0</v>
          </cell>
          <cell r="FO334">
            <v>0</v>
          </cell>
          <cell r="FR334">
            <v>0</v>
          </cell>
          <cell r="FS334">
            <v>0</v>
          </cell>
          <cell r="FT334">
            <v>0</v>
          </cell>
          <cell r="FU334">
            <v>0</v>
          </cell>
          <cell r="FV334">
            <v>0</v>
          </cell>
          <cell r="FW334">
            <v>0</v>
          </cell>
          <cell r="FX334">
            <v>0</v>
          </cell>
          <cell r="FY334">
            <v>0</v>
          </cell>
          <cell r="GB334">
            <v>0</v>
          </cell>
          <cell r="GC334">
            <v>0</v>
          </cell>
          <cell r="GD334">
            <v>0</v>
          </cell>
          <cell r="GE334">
            <v>0</v>
          </cell>
          <cell r="GF334">
            <v>0</v>
          </cell>
          <cell r="GG334">
            <v>0</v>
          </cell>
          <cell r="GH334">
            <v>0</v>
          </cell>
          <cell r="GI334">
            <v>0</v>
          </cell>
          <cell r="GL334">
            <v>0</v>
          </cell>
          <cell r="GM334">
            <v>0</v>
          </cell>
          <cell r="GN334">
            <v>0</v>
          </cell>
          <cell r="GO334">
            <v>0</v>
          </cell>
          <cell r="GP334">
            <v>0</v>
          </cell>
          <cell r="GQ334">
            <v>0</v>
          </cell>
          <cell r="GR334">
            <v>0</v>
          </cell>
          <cell r="GS334">
            <v>0</v>
          </cell>
          <cell r="GU334" t="str">
            <v>Porridge Pomme Cannelle</v>
          </cell>
        </row>
        <row r="335">
          <cell r="E335" t="str">
            <v>Porridge Pomme Framboise</v>
          </cell>
          <cell r="F335" t="str">
            <v xml:space="preserve">Cuisson selon vos préférences. 
</v>
          </cell>
          <cell r="H335">
            <v>299.8</v>
          </cell>
          <cell r="I335">
            <v>14.744999999999999</v>
          </cell>
          <cell r="J335">
            <v>8.2150000000000016</v>
          </cell>
          <cell r="K335">
            <v>36.524999999999999</v>
          </cell>
          <cell r="L335" t="str">
            <v>Avoine Flocons</v>
          </cell>
          <cell r="M335">
            <v>35</v>
          </cell>
          <cell r="N335">
            <v>130.19999999999999</v>
          </cell>
          <cell r="O335">
            <v>4.7249999999999996</v>
          </cell>
          <cell r="P335">
            <v>2.625</v>
          </cell>
          <cell r="Q335">
            <v>20.125</v>
          </cell>
          <cell r="R335">
            <v>372</v>
          </cell>
          <cell r="S335">
            <v>13.5</v>
          </cell>
          <cell r="T335">
            <v>7.5</v>
          </cell>
          <cell r="U335">
            <v>57.5</v>
          </cell>
          <cell r="V335" t="str">
            <v>Lait Protéiné</v>
          </cell>
          <cell r="W335">
            <v>100</v>
          </cell>
          <cell r="X335">
            <v>39</v>
          </cell>
          <cell r="Y335">
            <v>7</v>
          </cell>
          <cell r="Z335">
            <v>0.1</v>
          </cell>
          <cell r="AA335">
            <v>2.5</v>
          </cell>
          <cell r="AB335">
            <v>39</v>
          </cell>
          <cell r="AC335">
            <v>7</v>
          </cell>
          <cell r="AD335">
            <v>0.1</v>
          </cell>
          <cell r="AE335">
            <v>2.5</v>
          </cell>
          <cell r="AF335" t="str">
            <v>Eau (Selon La Texture Souhaitée)</v>
          </cell>
          <cell r="AH335">
            <v>0</v>
          </cell>
          <cell r="AI335">
            <v>0</v>
          </cell>
          <cell r="AJ335">
            <v>0</v>
          </cell>
          <cell r="AK335">
            <v>0</v>
          </cell>
          <cell r="AL335">
            <v>0</v>
          </cell>
          <cell r="AM335">
            <v>0</v>
          </cell>
          <cell r="AN335">
            <v>0</v>
          </cell>
          <cell r="AO335">
            <v>0</v>
          </cell>
          <cell r="AP335" t="str">
            <v>Compote De Pomme</v>
          </cell>
          <cell r="AQ335">
            <v>100</v>
          </cell>
          <cell r="AR335">
            <v>47</v>
          </cell>
          <cell r="AS335">
            <v>0.3</v>
          </cell>
          <cell r="AT335">
            <v>0.2</v>
          </cell>
          <cell r="AU335">
            <v>10</v>
          </cell>
          <cell r="AV335">
            <v>47</v>
          </cell>
          <cell r="AW335">
            <v>0.3</v>
          </cell>
          <cell r="AX335">
            <v>0.2</v>
          </cell>
          <cell r="AY335">
            <v>10</v>
          </cell>
          <cell r="AZ335" t="str">
            <v>Amande Poudre</v>
          </cell>
          <cell r="BA335">
            <v>10</v>
          </cell>
          <cell r="BB335">
            <v>57.6</v>
          </cell>
          <cell r="BC335">
            <v>2.12</v>
          </cell>
          <cell r="BD335">
            <v>4.99</v>
          </cell>
          <cell r="BE335">
            <v>0.4</v>
          </cell>
          <cell r="BF335">
            <v>576</v>
          </cell>
          <cell r="BG335">
            <v>21.2</v>
          </cell>
          <cell r="BH335">
            <v>49.9</v>
          </cell>
          <cell r="BI335">
            <v>4</v>
          </cell>
          <cell r="BJ335" t="str">
            <v>Framboise</v>
          </cell>
          <cell r="BK335">
            <v>50</v>
          </cell>
          <cell r="BL335">
            <v>26</v>
          </cell>
          <cell r="BM335">
            <v>0.6</v>
          </cell>
          <cell r="BN335">
            <v>0.3</v>
          </cell>
          <cell r="BO335">
            <v>3.5</v>
          </cell>
          <cell r="BP335">
            <v>52</v>
          </cell>
          <cell r="BQ335">
            <v>1.2</v>
          </cell>
          <cell r="BR335">
            <v>0.6</v>
          </cell>
          <cell r="BS335">
            <v>7</v>
          </cell>
          <cell r="BV335">
            <v>0</v>
          </cell>
          <cell r="BW335">
            <v>0</v>
          </cell>
          <cell r="BX335">
            <v>0</v>
          </cell>
          <cell r="BY335">
            <v>0</v>
          </cell>
          <cell r="BZ335">
            <v>0</v>
          </cell>
          <cell r="CA335">
            <v>0</v>
          </cell>
          <cell r="CB335">
            <v>0</v>
          </cell>
          <cell r="CC335">
            <v>0</v>
          </cell>
          <cell r="CD335" t="str">
            <v/>
          </cell>
          <cell r="CF335">
            <v>0</v>
          </cell>
          <cell r="CG335">
            <v>0</v>
          </cell>
          <cell r="CH335">
            <v>0</v>
          </cell>
          <cell r="CI335">
            <v>0</v>
          </cell>
          <cell r="CJ335">
            <v>0</v>
          </cell>
          <cell r="CK335">
            <v>0</v>
          </cell>
          <cell r="CL335">
            <v>0</v>
          </cell>
          <cell r="CM335">
            <v>0</v>
          </cell>
          <cell r="CN335" t="str">
            <v/>
          </cell>
          <cell r="CP335">
            <v>0</v>
          </cell>
          <cell r="CQ335">
            <v>0</v>
          </cell>
          <cell r="CR335">
            <v>0</v>
          </cell>
          <cell r="CS335">
            <v>0</v>
          </cell>
          <cell r="CT335">
            <v>0</v>
          </cell>
          <cell r="CU335">
            <v>0</v>
          </cell>
          <cell r="CV335">
            <v>0</v>
          </cell>
          <cell r="CW335">
            <v>0</v>
          </cell>
          <cell r="CX335" t="str">
            <v/>
          </cell>
          <cell r="CZ335">
            <v>0</v>
          </cell>
          <cell r="DA335">
            <v>0</v>
          </cell>
          <cell r="DB335">
            <v>0</v>
          </cell>
          <cell r="DC335">
            <v>0</v>
          </cell>
          <cell r="DD335">
            <v>0</v>
          </cell>
          <cell r="DE335">
            <v>0</v>
          </cell>
          <cell r="DF335">
            <v>0</v>
          </cell>
          <cell r="DG335">
            <v>0</v>
          </cell>
          <cell r="DH335" t="str">
            <v/>
          </cell>
          <cell r="DJ335">
            <v>0</v>
          </cell>
          <cell r="DK335">
            <v>0</v>
          </cell>
          <cell r="DL335">
            <v>0</v>
          </cell>
          <cell r="DM335">
            <v>0</v>
          </cell>
          <cell r="DN335">
            <v>0</v>
          </cell>
          <cell r="DO335">
            <v>0</v>
          </cell>
          <cell r="DP335">
            <v>0</v>
          </cell>
          <cell r="DQ335">
            <v>0</v>
          </cell>
          <cell r="DR335" t="str">
            <v/>
          </cell>
          <cell r="DT335">
            <v>0</v>
          </cell>
          <cell r="DU335">
            <v>0</v>
          </cell>
          <cell r="DV335">
            <v>0</v>
          </cell>
          <cell r="DW335">
            <v>0</v>
          </cell>
          <cell r="DX335">
            <v>0</v>
          </cell>
          <cell r="DY335">
            <v>0</v>
          </cell>
          <cell r="DZ335">
            <v>0</v>
          </cell>
          <cell r="EA335">
            <v>0</v>
          </cell>
          <cell r="EB335" t="str">
            <v/>
          </cell>
          <cell r="ED335">
            <v>0</v>
          </cell>
          <cell r="EE335">
            <v>0</v>
          </cell>
          <cell r="EF335">
            <v>0</v>
          </cell>
          <cell r="EG335">
            <v>0</v>
          </cell>
          <cell r="EH335">
            <v>0</v>
          </cell>
          <cell r="EI335">
            <v>0</v>
          </cell>
          <cell r="EJ335">
            <v>0</v>
          </cell>
          <cell r="EK335">
            <v>0</v>
          </cell>
          <cell r="EL335" t="str">
            <v/>
          </cell>
          <cell r="EN335">
            <v>0</v>
          </cell>
          <cell r="EO335">
            <v>0</v>
          </cell>
          <cell r="EP335">
            <v>0</v>
          </cell>
          <cell r="EQ335">
            <v>0</v>
          </cell>
          <cell r="ER335">
            <v>0</v>
          </cell>
          <cell r="ES335">
            <v>0</v>
          </cell>
          <cell r="ET335">
            <v>0</v>
          </cell>
          <cell r="EU335">
            <v>0</v>
          </cell>
          <cell r="EV335" t="str">
            <v/>
          </cell>
          <cell r="EX335">
            <v>0</v>
          </cell>
          <cell r="EY335">
            <v>0</v>
          </cell>
          <cell r="EZ335">
            <v>0</v>
          </cell>
          <cell r="FA335">
            <v>0</v>
          </cell>
          <cell r="FB335">
            <v>0</v>
          </cell>
          <cell r="FC335">
            <v>0</v>
          </cell>
          <cell r="FD335">
            <v>0</v>
          </cell>
          <cell r="FE335">
            <v>0</v>
          </cell>
          <cell r="FF335" t="str">
            <v/>
          </cell>
          <cell r="FH335">
            <v>0</v>
          </cell>
          <cell r="FI335">
            <v>0</v>
          </cell>
          <cell r="FJ335">
            <v>0</v>
          </cell>
          <cell r="FK335">
            <v>0</v>
          </cell>
          <cell r="FL335">
            <v>0</v>
          </cell>
          <cell r="FM335">
            <v>0</v>
          </cell>
          <cell r="FN335">
            <v>0</v>
          </cell>
          <cell r="FO335">
            <v>0</v>
          </cell>
          <cell r="FR335">
            <v>0</v>
          </cell>
          <cell r="FS335">
            <v>0</v>
          </cell>
          <cell r="FT335">
            <v>0</v>
          </cell>
          <cell r="FU335">
            <v>0</v>
          </cell>
          <cell r="FV335">
            <v>0</v>
          </cell>
          <cell r="FW335">
            <v>0</v>
          </cell>
          <cell r="FX335">
            <v>0</v>
          </cell>
          <cell r="FY335">
            <v>0</v>
          </cell>
          <cell r="GB335">
            <v>0</v>
          </cell>
          <cell r="GC335">
            <v>0</v>
          </cell>
          <cell r="GD335">
            <v>0</v>
          </cell>
          <cell r="GE335">
            <v>0</v>
          </cell>
          <cell r="GF335">
            <v>0</v>
          </cell>
          <cell r="GG335">
            <v>0</v>
          </cell>
          <cell r="GH335">
            <v>0</v>
          </cell>
          <cell r="GI335">
            <v>0</v>
          </cell>
          <cell r="GL335">
            <v>0</v>
          </cell>
          <cell r="GM335">
            <v>0</v>
          </cell>
          <cell r="GN335">
            <v>0</v>
          </cell>
          <cell r="GO335">
            <v>0</v>
          </cell>
          <cell r="GP335">
            <v>0</v>
          </cell>
          <cell r="GQ335">
            <v>0</v>
          </cell>
          <cell r="GR335">
            <v>0</v>
          </cell>
          <cell r="GS335">
            <v>0</v>
          </cell>
          <cell r="GU335" t="str">
            <v>Porridge Pomme Framboise</v>
          </cell>
        </row>
        <row r="336">
          <cell r="E336" t="str">
            <v>Porridge Protéiné Aux Amandes</v>
          </cell>
          <cell r="F336" t="str">
            <v>Placez tous les ingrédients dans un bol, et mélangez.
Pour que votre porridge soit plus épais, laissez-le refroidir au réfrigérateur pendant au moins 3 heures.</v>
          </cell>
          <cell r="H336">
            <v>479.1</v>
          </cell>
          <cell r="I336">
            <v>43.685000000000002</v>
          </cell>
          <cell r="J336">
            <v>24.445</v>
          </cell>
          <cell r="K336">
            <v>28.480000000000004</v>
          </cell>
          <cell r="L336" t="str">
            <v>Avoine Flocons</v>
          </cell>
          <cell r="M336">
            <v>15</v>
          </cell>
          <cell r="N336">
            <v>55.8</v>
          </cell>
          <cell r="O336">
            <v>2.0249999999999999</v>
          </cell>
          <cell r="P336">
            <v>1.125</v>
          </cell>
          <cell r="Q336">
            <v>8.625</v>
          </cell>
          <cell r="R336">
            <v>372</v>
          </cell>
          <cell r="S336">
            <v>13.5</v>
          </cell>
          <cell r="T336">
            <v>7.5</v>
          </cell>
          <cell r="U336">
            <v>57.5</v>
          </cell>
          <cell r="V336" t="str">
            <v>Amande</v>
          </cell>
          <cell r="W336">
            <v>20</v>
          </cell>
          <cell r="X336">
            <v>115.2</v>
          </cell>
          <cell r="Y336">
            <v>4.24</v>
          </cell>
          <cell r="Z336">
            <v>9.98</v>
          </cell>
          <cell r="AA336">
            <v>0.8</v>
          </cell>
          <cell r="AB336">
            <v>576</v>
          </cell>
          <cell r="AC336">
            <v>21.2</v>
          </cell>
          <cell r="AD336">
            <v>49.9</v>
          </cell>
          <cell r="AE336">
            <v>4</v>
          </cell>
          <cell r="AF336" t="str">
            <v>Cottage Cheese</v>
          </cell>
          <cell r="AG336">
            <v>200</v>
          </cell>
          <cell r="AH336">
            <v>202</v>
          </cell>
          <cell r="AI336">
            <v>25.4</v>
          </cell>
          <cell r="AJ336">
            <v>9</v>
          </cell>
          <cell r="AK336">
            <v>4.8</v>
          </cell>
          <cell r="AL336">
            <v>101</v>
          </cell>
          <cell r="AM336">
            <v>12.7</v>
          </cell>
          <cell r="AN336">
            <v>4.5</v>
          </cell>
          <cell r="AO336">
            <v>2.4</v>
          </cell>
          <cell r="AP336" t="str">
            <v>Lait Protéiné</v>
          </cell>
          <cell r="AQ336">
            <v>100</v>
          </cell>
          <cell r="AR336">
            <v>39</v>
          </cell>
          <cell r="AS336">
            <v>7</v>
          </cell>
          <cell r="AT336">
            <v>0.1</v>
          </cell>
          <cell r="AU336">
            <v>2.5</v>
          </cell>
          <cell r="AV336">
            <v>39</v>
          </cell>
          <cell r="AW336">
            <v>7</v>
          </cell>
          <cell r="AX336">
            <v>0.1</v>
          </cell>
          <cell r="AY336">
            <v>2.5</v>
          </cell>
          <cell r="AZ336" t="str">
            <v>Graines De Chia</v>
          </cell>
          <cell r="BA336">
            <v>5</v>
          </cell>
          <cell r="BB336">
            <v>21.5</v>
          </cell>
          <cell r="BC336">
            <v>1.1000000000000001</v>
          </cell>
          <cell r="BD336">
            <v>1.5</v>
          </cell>
          <cell r="BE336">
            <v>0.17499999999999999</v>
          </cell>
          <cell r="BF336">
            <v>430</v>
          </cell>
          <cell r="BG336">
            <v>22</v>
          </cell>
          <cell r="BH336">
            <v>30</v>
          </cell>
          <cell r="BI336">
            <v>3.5</v>
          </cell>
          <cell r="BJ336" t="str">
            <v>Cacao Maigre</v>
          </cell>
          <cell r="BK336">
            <v>20</v>
          </cell>
          <cell r="BL336">
            <v>45.6</v>
          </cell>
          <cell r="BM336">
            <v>3.92</v>
          </cell>
          <cell r="BN336">
            <v>2.74</v>
          </cell>
          <cell r="BO336">
            <v>11.58</v>
          </cell>
          <cell r="BP336">
            <v>228</v>
          </cell>
          <cell r="BQ336">
            <v>19.600000000000001</v>
          </cell>
          <cell r="BR336">
            <v>13.7</v>
          </cell>
          <cell r="BS336">
            <v>57.9</v>
          </cell>
          <cell r="BT336" t="str">
            <v/>
          </cell>
          <cell r="BV336">
            <v>0</v>
          </cell>
          <cell r="BW336">
            <v>0</v>
          </cell>
          <cell r="BX336">
            <v>0</v>
          </cell>
          <cell r="BY336">
            <v>0</v>
          </cell>
          <cell r="BZ336">
            <v>0</v>
          </cell>
          <cell r="CA336">
            <v>0</v>
          </cell>
          <cell r="CB336">
            <v>0</v>
          </cell>
          <cell r="CC336">
            <v>0</v>
          </cell>
          <cell r="CD336" t="str">
            <v/>
          </cell>
          <cell r="CF336">
            <v>0</v>
          </cell>
          <cell r="CG336">
            <v>0</v>
          </cell>
          <cell r="CH336">
            <v>0</v>
          </cell>
          <cell r="CI336">
            <v>0</v>
          </cell>
          <cell r="CJ336">
            <v>0</v>
          </cell>
          <cell r="CK336">
            <v>0</v>
          </cell>
          <cell r="CL336">
            <v>0</v>
          </cell>
          <cell r="CM336">
            <v>0</v>
          </cell>
          <cell r="CN336" t="str">
            <v/>
          </cell>
          <cell r="CP336">
            <v>0</v>
          </cell>
          <cell r="CQ336">
            <v>0</v>
          </cell>
          <cell r="CR336">
            <v>0</v>
          </cell>
          <cell r="CS336">
            <v>0</v>
          </cell>
          <cell r="CT336">
            <v>0</v>
          </cell>
          <cell r="CU336">
            <v>0</v>
          </cell>
          <cell r="CV336">
            <v>0</v>
          </cell>
          <cell r="CW336">
            <v>0</v>
          </cell>
          <cell r="CX336" t="str">
            <v/>
          </cell>
          <cell r="CZ336">
            <v>0</v>
          </cell>
          <cell r="DA336">
            <v>0</v>
          </cell>
          <cell r="DB336">
            <v>0</v>
          </cell>
          <cell r="DC336">
            <v>0</v>
          </cell>
          <cell r="DD336">
            <v>0</v>
          </cell>
          <cell r="DE336">
            <v>0</v>
          </cell>
          <cell r="DF336">
            <v>0</v>
          </cell>
          <cell r="DG336">
            <v>0</v>
          </cell>
          <cell r="DH336" t="str">
            <v/>
          </cell>
          <cell r="DJ336">
            <v>0</v>
          </cell>
          <cell r="DK336">
            <v>0</v>
          </cell>
          <cell r="DL336">
            <v>0</v>
          </cell>
          <cell r="DM336">
            <v>0</v>
          </cell>
          <cell r="DN336">
            <v>0</v>
          </cell>
          <cell r="DO336">
            <v>0</v>
          </cell>
          <cell r="DP336">
            <v>0</v>
          </cell>
          <cell r="DQ336">
            <v>0</v>
          </cell>
          <cell r="DR336" t="str">
            <v/>
          </cell>
          <cell r="DT336">
            <v>0</v>
          </cell>
          <cell r="DU336">
            <v>0</v>
          </cell>
          <cell r="DV336">
            <v>0</v>
          </cell>
          <cell r="DW336">
            <v>0</v>
          </cell>
          <cell r="DX336">
            <v>0</v>
          </cell>
          <cell r="DY336">
            <v>0</v>
          </cell>
          <cell r="DZ336">
            <v>0</v>
          </cell>
          <cell r="EA336">
            <v>0</v>
          </cell>
          <cell r="EB336" t="str">
            <v/>
          </cell>
          <cell r="ED336">
            <v>0</v>
          </cell>
          <cell r="EE336">
            <v>0</v>
          </cell>
          <cell r="EF336">
            <v>0</v>
          </cell>
          <cell r="EG336">
            <v>0</v>
          </cell>
          <cell r="EH336">
            <v>0</v>
          </cell>
          <cell r="EI336">
            <v>0</v>
          </cell>
          <cell r="EJ336">
            <v>0</v>
          </cell>
          <cell r="EK336">
            <v>0</v>
          </cell>
          <cell r="EL336" t="str">
            <v/>
          </cell>
          <cell r="EN336">
            <v>0</v>
          </cell>
          <cell r="EO336">
            <v>0</v>
          </cell>
          <cell r="EP336">
            <v>0</v>
          </cell>
          <cell r="EQ336">
            <v>0</v>
          </cell>
          <cell r="ER336">
            <v>0</v>
          </cell>
          <cell r="ES336">
            <v>0</v>
          </cell>
          <cell r="ET336">
            <v>0</v>
          </cell>
          <cell r="EU336">
            <v>0</v>
          </cell>
          <cell r="EV336" t="str">
            <v/>
          </cell>
          <cell r="EX336">
            <v>0</v>
          </cell>
          <cell r="EY336">
            <v>0</v>
          </cell>
          <cell r="EZ336">
            <v>0</v>
          </cell>
          <cell r="FA336">
            <v>0</v>
          </cell>
          <cell r="FB336">
            <v>0</v>
          </cell>
          <cell r="FC336">
            <v>0</v>
          </cell>
          <cell r="FD336">
            <v>0</v>
          </cell>
          <cell r="FE336">
            <v>0</v>
          </cell>
          <cell r="FF336" t="str">
            <v/>
          </cell>
          <cell r="FH336">
            <v>0</v>
          </cell>
          <cell r="FI336">
            <v>0</v>
          </cell>
          <cell r="FJ336">
            <v>0</v>
          </cell>
          <cell r="FK336">
            <v>0</v>
          </cell>
          <cell r="FL336">
            <v>0</v>
          </cell>
          <cell r="FM336">
            <v>0</v>
          </cell>
          <cell r="FN336">
            <v>0</v>
          </cell>
          <cell r="FO336">
            <v>0</v>
          </cell>
          <cell r="FR336">
            <v>0</v>
          </cell>
          <cell r="FS336">
            <v>0</v>
          </cell>
          <cell r="FT336">
            <v>0</v>
          </cell>
          <cell r="FU336">
            <v>0</v>
          </cell>
          <cell r="FV336">
            <v>0</v>
          </cell>
          <cell r="FW336">
            <v>0</v>
          </cell>
          <cell r="FX336">
            <v>0</v>
          </cell>
          <cell r="FY336">
            <v>0</v>
          </cell>
          <cell r="GB336">
            <v>0</v>
          </cell>
          <cell r="GC336">
            <v>0</v>
          </cell>
          <cell r="GD336">
            <v>0</v>
          </cell>
          <cell r="GE336">
            <v>0</v>
          </cell>
          <cell r="GF336">
            <v>0</v>
          </cell>
          <cell r="GG336">
            <v>0</v>
          </cell>
          <cell r="GH336">
            <v>0</v>
          </cell>
          <cell r="GI336">
            <v>0</v>
          </cell>
          <cell r="GL336">
            <v>0</v>
          </cell>
          <cell r="GM336">
            <v>0</v>
          </cell>
          <cell r="GN336">
            <v>0</v>
          </cell>
          <cell r="GO336">
            <v>0</v>
          </cell>
          <cell r="GP336">
            <v>0</v>
          </cell>
          <cell r="GQ336">
            <v>0</v>
          </cell>
          <cell r="GR336">
            <v>0</v>
          </cell>
          <cell r="GS336">
            <v>0</v>
          </cell>
          <cell r="GU336" t="str">
            <v>Porridge Protéiné Aux Amandes</v>
          </cell>
        </row>
        <row r="337">
          <cell r="E337" t="str">
            <v>Pot Au Feu De Filet D'Agneau</v>
          </cell>
          <cell r="F337" t="str">
            <v xml:space="preserve">Faite revenir rapidement l'agneau à la poêle. 
Ajoutez l'échalotte, les pois mange tout, les patates douces et les épices. 
Mouillez la préparation avec le vin. Ajoutez le bouillon. Laissez mijoter à feux doux pendant 20 min. 
</v>
          </cell>
          <cell r="G337" t="str">
            <v>Les pois mange tout peuvent être remplacer par des haricots verts.</v>
          </cell>
          <cell r="H337">
            <v>569.14</v>
          </cell>
          <cell r="I337">
            <v>27.624000000000002</v>
          </cell>
          <cell r="J337">
            <v>22.717999999999996</v>
          </cell>
          <cell r="K337">
            <v>49.989999999999995</v>
          </cell>
          <cell r="L337" t="str">
            <v>Huile D'Olive</v>
          </cell>
          <cell r="M337">
            <v>20</v>
          </cell>
          <cell r="N337">
            <v>161.80000000000001</v>
          </cell>
          <cell r="O337">
            <v>0</v>
          </cell>
          <cell r="P337">
            <v>17.98</v>
          </cell>
          <cell r="Q337">
            <v>0</v>
          </cell>
          <cell r="R337">
            <v>809</v>
          </cell>
          <cell r="S337">
            <v>0</v>
          </cell>
          <cell r="T337">
            <v>89.9</v>
          </cell>
          <cell r="U337">
            <v>0</v>
          </cell>
          <cell r="V337" t="str">
            <v>Agneau Filet</v>
          </cell>
          <cell r="W337">
            <v>100</v>
          </cell>
          <cell r="X337">
            <v>112</v>
          </cell>
          <cell r="Y337">
            <v>20.399999999999999</v>
          </cell>
          <cell r="Z337">
            <v>3.4</v>
          </cell>
          <cell r="AA337">
            <v>0</v>
          </cell>
          <cell r="AB337">
            <v>112</v>
          </cell>
          <cell r="AC337">
            <v>20.399999999999999</v>
          </cell>
          <cell r="AD337">
            <v>3.4</v>
          </cell>
          <cell r="AE337">
            <v>0</v>
          </cell>
          <cell r="AF337" t="str">
            <v>Sel &amp; Poivre</v>
          </cell>
          <cell r="AH337">
            <v>0</v>
          </cell>
          <cell r="AI337">
            <v>0</v>
          </cell>
          <cell r="AJ337">
            <v>0</v>
          </cell>
          <cell r="AK337">
            <v>0</v>
          </cell>
          <cell r="AL337">
            <v>0</v>
          </cell>
          <cell r="AM337">
            <v>0</v>
          </cell>
          <cell r="AN337">
            <v>0</v>
          </cell>
          <cell r="AO337">
            <v>0</v>
          </cell>
          <cell r="AP337" t="str">
            <v>Oignon</v>
          </cell>
          <cell r="AQ337">
            <v>20</v>
          </cell>
          <cell r="AR337">
            <v>7.8</v>
          </cell>
          <cell r="AS337">
            <v>0.26</v>
          </cell>
          <cell r="AT337">
            <v>0.04</v>
          </cell>
          <cell r="AU337">
            <v>1.4</v>
          </cell>
          <cell r="AV337">
            <v>39</v>
          </cell>
          <cell r="AW337">
            <v>1.3</v>
          </cell>
          <cell r="AX337">
            <v>0.2</v>
          </cell>
          <cell r="AY337">
            <v>7</v>
          </cell>
          <cell r="AZ337" t="str">
            <v>Pois Mange-Tout Cru</v>
          </cell>
          <cell r="BA337">
            <v>100</v>
          </cell>
          <cell r="BB337">
            <v>68</v>
          </cell>
          <cell r="BC337">
            <v>4</v>
          </cell>
          <cell r="BD337">
            <v>0.2</v>
          </cell>
          <cell r="BE337">
            <v>10</v>
          </cell>
          <cell r="BF337">
            <v>68</v>
          </cell>
          <cell r="BG337">
            <v>4</v>
          </cell>
          <cell r="BH337">
            <v>0.2</v>
          </cell>
          <cell r="BI337">
            <v>10</v>
          </cell>
          <cell r="BJ337" t="str">
            <v>Patate Douce</v>
          </cell>
          <cell r="BK337">
            <v>150</v>
          </cell>
          <cell r="BL337">
            <v>150</v>
          </cell>
          <cell r="BM337">
            <v>1.8</v>
          </cell>
          <cell r="BN337">
            <v>0.45</v>
          </cell>
          <cell r="BO337">
            <v>34.5</v>
          </cell>
          <cell r="BP337">
            <v>100</v>
          </cell>
          <cell r="BQ337">
            <v>1.2</v>
          </cell>
          <cell r="BR337">
            <v>0.3</v>
          </cell>
          <cell r="BS337">
            <v>23</v>
          </cell>
          <cell r="BT337" t="str">
            <v>Vin Blanc</v>
          </cell>
          <cell r="BU337">
            <v>50</v>
          </cell>
          <cell r="BV337">
            <v>43.5</v>
          </cell>
          <cell r="BW337">
            <v>0</v>
          </cell>
          <cell r="BX337">
            <v>0</v>
          </cell>
          <cell r="BY337">
            <v>0.25</v>
          </cell>
          <cell r="BZ337">
            <v>87</v>
          </cell>
          <cell r="CA337">
            <v>0</v>
          </cell>
          <cell r="CB337">
            <v>0</v>
          </cell>
          <cell r="CC337">
            <v>0.5</v>
          </cell>
          <cell r="CD337" t="str">
            <v>Bouillon De Légumes</v>
          </cell>
          <cell r="CE337">
            <v>12</v>
          </cell>
          <cell r="CF337">
            <v>26.04</v>
          </cell>
          <cell r="CG337">
            <v>1.1639999999999999</v>
          </cell>
          <cell r="CH337">
            <v>0.64800000000000013</v>
          </cell>
          <cell r="CI337">
            <v>3.84</v>
          </cell>
          <cell r="CJ337">
            <v>217</v>
          </cell>
          <cell r="CK337">
            <v>9.6999999999999993</v>
          </cell>
          <cell r="CL337">
            <v>5.4</v>
          </cell>
          <cell r="CM337">
            <v>32</v>
          </cell>
          <cell r="CN337" t="str">
            <v>Curcuma</v>
          </cell>
          <cell r="CO337">
            <v>5</v>
          </cell>
          <cell r="CP337">
            <v>0</v>
          </cell>
          <cell r="CQ337">
            <v>0</v>
          </cell>
          <cell r="CR337">
            <v>0</v>
          </cell>
          <cell r="CS337">
            <v>0</v>
          </cell>
          <cell r="CT337">
            <v>0</v>
          </cell>
          <cell r="CU337">
            <v>0</v>
          </cell>
          <cell r="CV337">
            <v>0</v>
          </cell>
          <cell r="CW337">
            <v>0</v>
          </cell>
          <cell r="CX337" t="str">
            <v/>
          </cell>
          <cell r="CZ337">
            <v>0</v>
          </cell>
          <cell r="DA337">
            <v>0</v>
          </cell>
          <cell r="DB337">
            <v>0</v>
          </cell>
          <cell r="DC337">
            <v>0</v>
          </cell>
          <cell r="DD337">
            <v>0</v>
          </cell>
          <cell r="DE337">
            <v>0</v>
          </cell>
          <cell r="DF337">
            <v>0</v>
          </cell>
          <cell r="DG337">
            <v>0</v>
          </cell>
          <cell r="DH337" t="str">
            <v/>
          </cell>
          <cell r="DJ337">
            <v>0</v>
          </cell>
          <cell r="DK337">
            <v>0</v>
          </cell>
          <cell r="DL337">
            <v>0</v>
          </cell>
          <cell r="DM337">
            <v>0</v>
          </cell>
          <cell r="DN337">
            <v>0</v>
          </cell>
          <cell r="DO337">
            <v>0</v>
          </cell>
          <cell r="DP337">
            <v>0</v>
          </cell>
          <cell r="DQ337">
            <v>0</v>
          </cell>
          <cell r="DR337" t="str">
            <v/>
          </cell>
          <cell r="DT337">
            <v>0</v>
          </cell>
          <cell r="DU337">
            <v>0</v>
          </cell>
          <cell r="DV337">
            <v>0</v>
          </cell>
          <cell r="DW337">
            <v>0</v>
          </cell>
          <cell r="DX337">
            <v>0</v>
          </cell>
          <cell r="DY337">
            <v>0</v>
          </cell>
          <cell r="DZ337">
            <v>0</v>
          </cell>
          <cell r="EA337">
            <v>0</v>
          </cell>
          <cell r="EB337" t="str">
            <v/>
          </cell>
          <cell r="ED337">
            <v>0</v>
          </cell>
          <cell r="EE337">
            <v>0</v>
          </cell>
          <cell r="EF337">
            <v>0</v>
          </cell>
          <cell r="EG337">
            <v>0</v>
          </cell>
          <cell r="EH337">
            <v>0</v>
          </cell>
          <cell r="EI337">
            <v>0</v>
          </cell>
          <cell r="EJ337">
            <v>0</v>
          </cell>
          <cell r="EK337">
            <v>0</v>
          </cell>
          <cell r="EL337" t="str">
            <v/>
          </cell>
          <cell r="EN337">
            <v>0</v>
          </cell>
          <cell r="EO337">
            <v>0</v>
          </cell>
          <cell r="EP337">
            <v>0</v>
          </cell>
          <cell r="EQ337">
            <v>0</v>
          </cell>
          <cell r="ER337">
            <v>0</v>
          </cell>
          <cell r="ES337">
            <v>0</v>
          </cell>
          <cell r="ET337">
            <v>0</v>
          </cell>
          <cell r="EU337">
            <v>0</v>
          </cell>
          <cell r="EV337" t="str">
            <v/>
          </cell>
          <cell r="EX337">
            <v>0</v>
          </cell>
          <cell r="EY337">
            <v>0</v>
          </cell>
          <cell r="EZ337">
            <v>0</v>
          </cell>
          <cell r="FA337">
            <v>0</v>
          </cell>
          <cell r="FB337">
            <v>0</v>
          </cell>
          <cell r="FC337">
            <v>0</v>
          </cell>
          <cell r="FD337">
            <v>0</v>
          </cell>
          <cell r="FE337">
            <v>0</v>
          </cell>
          <cell r="FF337" t="str">
            <v/>
          </cell>
          <cell r="FH337">
            <v>0</v>
          </cell>
          <cell r="FI337">
            <v>0</v>
          </cell>
          <cell r="FJ337">
            <v>0</v>
          </cell>
          <cell r="FK337">
            <v>0</v>
          </cell>
          <cell r="FL337">
            <v>0</v>
          </cell>
          <cell r="FM337">
            <v>0</v>
          </cell>
          <cell r="FN337">
            <v>0</v>
          </cell>
          <cell r="FO337">
            <v>0</v>
          </cell>
          <cell r="FR337">
            <v>0</v>
          </cell>
          <cell r="FS337">
            <v>0</v>
          </cell>
          <cell r="FT337">
            <v>0</v>
          </cell>
          <cell r="FU337">
            <v>0</v>
          </cell>
          <cell r="FV337">
            <v>0</v>
          </cell>
          <cell r="FW337">
            <v>0</v>
          </cell>
          <cell r="FX337">
            <v>0</v>
          </cell>
          <cell r="FY337">
            <v>0</v>
          </cell>
          <cell r="GB337">
            <v>0</v>
          </cell>
          <cell r="GC337">
            <v>0</v>
          </cell>
          <cell r="GD337">
            <v>0</v>
          </cell>
          <cell r="GE337">
            <v>0</v>
          </cell>
          <cell r="GF337">
            <v>0</v>
          </cell>
          <cell r="GG337">
            <v>0</v>
          </cell>
          <cell r="GH337">
            <v>0</v>
          </cell>
          <cell r="GI337">
            <v>0</v>
          </cell>
          <cell r="GL337">
            <v>0</v>
          </cell>
          <cell r="GM337">
            <v>0</v>
          </cell>
          <cell r="GN337">
            <v>0</v>
          </cell>
          <cell r="GO337">
            <v>0</v>
          </cell>
          <cell r="GP337">
            <v>0</v>
          </cell>
          <cell r="GQ337">
            <v>0</v>
          </cell>
          <cell r="GR337">
            <v>0</v>
          </cell>
          <cell r="GS337">
            <v>0</v>
          </cell>
          <cell r="GU337" t="str">
            <v>Pot Au Feu De Filet D'Agneau</v>
          </cell>
        </row>
        <row r="338">
          <cell r="E338" t="str">
            <v>Potée Aux Lentilles</v>
          </cell>
          <cell r="F338" t="str">
            <v>Peler et couper en dés l'oignon. Faire chauffer l'huile dans une casserole à feu moyen et y saisir l'oignon, les tomates et les lardons 2 à 3 minutes.
Déglacer avec le vin et faire cuire le tout env. 20 minutes.
Egoutter les lentilles. Ajouter les lentilles à la potée. 
Faire cuire le tout 20 à 25 minutes. Râper 1 pointe de zeste de citron et presser le citron. 
Affiner la potée avec 1 à 2 cc de jus de citron et le zeste de citron. 
Saler et poivrer. Servir.</v>
          </cell>
          <cell r="H338">
            <v>529.9</v>
          </cell>
          <cell r="I338">
            <v>23.200000000000003</v>
          </cell>
          <cell r="J338">
            <v>24.14</v>
          </cell>
          <cell r="K338">
            <v>29.8</v>
          </cell>
          <cell r="L338" t="str">
            <v>Lentilles Vertes</v>
          </cell>
          <cell r="M338">
            <v>50</v>
          </cell>
          <cell r="N338">
            <v>152</v>
          </cell>
          <cell r="O338">
            <v>11.9</v>
          </cell>
          <cell r="P338">
            <v>0.75</v>
          </cell>
          <cell r="Q338">
            <v>20</v>
          </cell>
          <cell r="R338">
            <v>304</v>
          </cell>
          <cell r="S338">
            <v>23.8</v>
          </cell>
          <cell r="T338">
            <v>1.5</v>
          </cell>
          <cell r="U338">
            <v>40</v>
          </cell>
          <cell r="V338" t="str">
            <v>Poireau</v>
          </cell>
          <cell r="W338">
            <v>100</v>
          </cell>
          <cell r="X338">
            <v>30</v>
          </cell>
          <cell r="Y338">
            <v>1.6</v>
          </cell>
          <cell r="Z338">
            <v>0.3</v>
          </cell>
          <cell r="AA338">
            <v>3.7</v>
          </cell>
          <cell r="AB338">
            <v>30</v>
          </cell>
          <cell r="AC338">
            <v>1.6</v>
          </cell>
          <cell r="AD338">
            <v>0.3</v>
          </cell>
          <cell r="AE338">
            <v>3.7</v>
          </cell>
          <cell r="AF338" t="str">
            <v>Tomate</v>
          </cell>
          <cell r="AG338">
            <v>100</v>
          </cell>
          <cell r="AH338">
            <v>21</v>
          </cell>
          <cell r="AI338">
            <v>0.8</v>
          </cell>
          <cell r="AJ338">
            <v>0.3</v>
          </cell>
          <cell r="AK338">
            <v>3.2</v>
          </cell>
          <cell r="AL338">
            <v>21</v>
          </cell>
          <cell r="AM338">
            <v>0.8</v>
          </cell>
          <cell r="AN338">
            <v>0.3</v>
          </cell>
          <cell r="AO338">
            <v>3.2</v>
          </cell>
          <cell r="AP338" t="str">
            <v>Ail</v>
          </cell>
          <cell r="AR338">
            <v>0</v>
          </cell>
          <cell r="AS338">
            <v>0</v>
          </cell>
          <cell r="AT338">
            <v>0</v>
          </cell>
          <cell r="AU338">
            <v>0</v>
          </cell>
          <cell r="AV338">
            <v>136</v>
          </cell>
          <cell r="AW338">
            <v>7</v>
          </cell>
          <cell r="AX338">
            <v>0.5</v>
          </cell>
          <cell r="AY338">
            <v>24.5</v>
          </cell>
          <cell r="AZ338" t="str">
            <v>Sel &amp; Poivre</v>
          </cell>
          <cell r="BB338">
            <v>0</v>
          </cell>
          <cell r="BC338">
            <v>0</v>
          </cell>
          <cell r="BD338">
            <v>0</v>
          </cell>
          <cell r="BE338">
            <v>0</v>
          </cell>
          <cell r="BF338">
            <v>0</v>
          </cell>
          <cell r="BG338">
            <v>0</v>
          </cell>
          <cell r="BH338">
            <v>0</v>
          </cell>
          <cell r="BI338">
            <v>0</v>
          </cell>
          <cell r="BJ338" t="str">
            <v>Thym</v>
          </cell>
          <cell r="BL338">
            <v>0</v>
          </cell>
          <cell r="BM338">
            <v>0</v>
          </cell>
          <cell r="BN338">
            <v>0</v>
          </cell>
          <cell r="BO338">
            <v>0</v>
          </cell>
          <cell r="BP338">
            <v>0</v>
          </cell>
          <cell r="BQ338">
            <v>0</v>
          </cell>
          <cell r="BR338">
            <v>0</v>
          </cell>
          <cell r="BS338">
            <v>0</v>
          </cell>
          <cell r="BT338" t="str">
            <v>Eau</v>
          </cell>
          <cell r="BU338">
            <v>100</v>
          </cell>
          <cell r="BV338">
            <v>0</v>
          </cell>
          <cell r="BW338">
            <v>0</v>
          </cell>
          <cell r="BX338">
            <v>0</v>
          </cell>
          <cell r="BY338">
            <v>0</v>
          </cell>
          <cell r="BZ338">
            <v>0</v>
          </cell>
          <cell r="CA338">
            <v>0</v>
          </cell>
          <cell r="CB338">
            <v>0</v>
          </cell>
          <cell r="CC338">
            <v>0</v>
          </cell>
          <cell r="CD338" t="str">
            <v>Vin</v>
          </cell>
          <cell r="CE338">
            <v>100</v>
          </cell>
          <cell r="CF338">
            <v>85</v>
          </cell>
          <cell r="CG338">
            <v>0</v>
          </cell>
          <cell r="CH338">
            <v>0</v>
          </cell>
          <cell r="CI338">
            <v>2.6</v>
          </cell>
          <cell r="CJ338">
            <v>85</v>
          </cell>
          <cell r="CK338">
            <v>0</v>
          </cell>
          <cell r="CL338">
            <v>0</v>
          </cell>
          <cell r="CM338">
            <v>2.6</v>
          </cell>
          <cell r="CN338" t="str">
            <v>Oignon À Convenance</v>
          </cell>
          <cell r="CP338">
            <v>0</v>
          </cell>
          <cell r="CQ338">
            <v>0</v>
          </cell>
          <cell r="CR338">
            <v>0</v>
          </cell>
          <cell r="CS338">
            <v>0</v>
          </cell>
          <cell r="CT338">
            <v>0</v>
          </cell>
          <cell r="CU338">
            <v>0</v>
          </cell>
          <cell r="CV338">
            <v>0</v>
          </cell>
          <cell r="CW338">
            <v>0</v>
          </cell>
          <cell r="CX338" t="str">
            <v>Lardon</v>
          </cell>
          <cell r="CY338">
            <v>50</v>
          </cell>
          <cell r="CZ338">
            <v>161</v>
          </cell>
          <cell r="DA338">
            <v>8.9</v>
          </cell>
          <cell r="DB338">
            <v>13.8</v>
          </cell>
          <cell r="DC338">
            <v>0.3</v>
          </cell>
          <cell r="DD338">
            <v>322</v>
          </cell>
          <cell r="DE338">
            <v>17.8</v>
          </cell>
          <cell r="DF338">
            <v>27.6</v>
          </cell>
          <cell r="DG338">
            <v>0.6</v>
          </cell>
          <cell r="DH338" t="str">
            <v>Huile D'Olive</v>
          </cell>
          <cell r="DI338">
            <v>10</v>
          </cell>
          <cell r="DJ338">
            <v>80.900000000000006</v>
          </cell>
          <cell r="DK338">
            <v>0</v>
          </cell>
          <cell r="DL338">
            <v>8.99</v>
          </cell>
          <cell r="DM338">
            <v>0</v>
          </cell>
          <cell r="DN338">
            <v>809</v>
          </cell>
          <cell r="DO338">
            <v>0</v>
          </cell>
          <cell r="DP338">
            <v>89.9</v>
          </cell>
          <cell r="DQ338">
            <v>0</v>
          </cell>
          <cell r="DR338" t="str">
            <v/>
          </cell>
          <cell r="DT338">
            <v>0</v>
          </cell>
          <cell r="DU338">
            <v>0</v>
          </cell>
          <cell r="DV338">
            <v>0</v>
          </cell>
          <cell r="DW338">
            <v>0</v>
          </cell>
          <cell r="DX338">
            <v>0</v>
          </cell>
          <cell r="DY338">
            <v>0</v>
          </cell>
          <cell r="DZ338">
            <v>0</v>
          </cell>
          <cell r="EA338">
            <v>0</v>
          </cell>
          <cell r="EB338" t="str">
            <v/>
          </cell>
          <cell r="ED338">
            <v>0</v>
          </cell>
          <cell r="EE338">
            <v>0</v>
          </cell>
          <cell r="EF338">
            <v>0</v>
          </cell>
          <cell r="EG338">
            <v>0</v>
          </cell>
          <cell r="EH338">
            <v>0</v>
          </cell>
          <cell r="EI338">
            <v>0</v>
          </cell>
          <cell r="EJ338">
            <v>0</v>
          </cell>
          <cell r="EK338">
            <v>0</v>
          </cell>
          <cell r="EL338" t="str">
            <v/>
          </cell>
          <cell r="EN338">
            <v>0</v>
          </cell>
          <cell r="EO338">
            <v>0</v>
          </cell>
          <cell r="EP338">
            <v>0</v>
          </cell>
          <cell r="EQ338">
            <v>0</v>
          </cell>
          <cell r="ER338">
            <v>0</v>
          </cell>
          <cell r="ES338">
            <v>0</v>
          </cell>
          <cell r="ET338">
            <v>0</v>
          </cell>
          <cell r="EU338">
            <v>0</v>
          </cell>
          <cell r="EV338" t="str">
            <v/>
          </cell>
          <cell r="EX338">
            <v>0</v>
          </cell>
          <cell r="EY338">
            <v>0</v>
          </cell>
          <cell r="EZ338">
            <v>0</v>
          </cell>
          <cell r="FA338">
            <v>0</v>
          </cell>
          <cell r="FB338">
            <v>0</v>
          </cell>
          <cell r="FC338">
            <v>0</v>
          </cell>
          <cell r="FD338">
            <v>0</v>
          </cell>
          <cell r="FE338">
            <v>0</v>
          </cell>
          <cell r="FF338" t="str">
            <v/>
          </cell>
          <cell r="FH338">
            <v>0</v>
          </cell>
          <cell r="FI338">
            <v>0</v>
          </cell>
          <cell r="FJ338">
            <v>0</v>
          </cell>
          <cell r="FK338">
            <v>0</v>
          </cell>
          <cell r="FL338">
            <v>0</v>
          </cell>
          <cell r="FM338">
            <v>0</v>
          </cell>
          <cell r="FN338">
            <v>0</v>
          </cell>
          <cell r="FO338">
            <v>0</v>
          </cell>
          <cell r="FR338">
            <v>0</v>
          </cell>
          <cell r="FS338">
            <v>0</v>
          </cell>
          <cell r="FT338">
            <v>0</v>
          </cell>
          <cell r="FU338">
            <v>0</v>
          </cell>
          <cell r="FV338">
            <v>0</v>
          </cell>
          <cell r="FW338">
            <v>0</v>
          </cell>
          <cell r="FX338">
            <v>0</v>
          </cell>
          <cell r="FY338">
            <v>0</v>
          </cell>
          <cell r="GB338">
            <v>0</v>
          </cell>
          <cell r="GC338">
            <v>0</v>
          </cell>
          <cell r="GD338">
            <v>0</v>
          </cell>
          <cell r="GE338">
            <v>0</v>
          </cell>
          <cell r="GF338">
            <v>0</v>
          </cell>
          <cell r="GG338">
            <v>0</v>
          </cell>
          <cell r="GH338">
            <v>0</v>
          </cell>
          <cell r="GI338">
            <v>0</v>
          </cell>
          <cell r="GL338">
            <v>0</v>
          </cell>
          <cell r="GM338">
            <v>0</v>
          </cell>
          <cell r="GN338">
            <v>0</v>
          </cell>
          <cell r="GO338">
            <v>0</v>
          </cell>
          <cell r="GP338">
            <v>0</v>
          </cell>
          <cell r="GQ338">
            <v>0</v>
          </cell>
          <cell r="GR338">
            <v>0</v>
          </cell>
          <cell r="GS338">
            <v>0</v>
          </cell>
          <cell r="GU338" t="str">
            <v>Potée Aux Lentilles</v>
          </cell>
        </row>
        <row r="339">
          <cell r="E339" t="str">
            <v>Poulet À La Provençale</v>
          </cell>
          <cell r="F339" t="str">
            <v>Dans une casserole avec de l’eau faîtes bouillir vos pâtes
 Dans une poêle avec un ﬁlet d’huile d’olive ajoutez vos aiguillettes de poulet et petit pois.
 Une fois le poulet cuit, ajoutez dans la poêle les pâtes, les herbes et la sauce tomate*. Mélangez.</v>
          </cell>
          <cell r="G339" t="str">
            <v>Prendre des aiguillettes
* Sauce voir recette séparée</v>
          </cell>
          <cell r="H339">
            <v>410.98500000000001</v>
          </cell>
          <cell r="I339">
            <v>32.115000000000002</v>
          </cell>
          <cell r="J339">
            <v>13.208500000000001</v>
          </cell>
          <cell r="K339">
            <v>36.510000000000005</v>
          </cell>
          <cell r="L339" t="str">
            <v>poulet</v>
          </cell>
          <cell r="M339">
            <v>100</v>
          </cell>
          <cell r="N339">
            <v>105</v>
          </cell>
          <cell r="O339">
            <v>23.1</v>
          </cell>
          <cell r="P339">
            <v>1.2</v>
          </cell>
          <cell r="Q339">
            <v>0.4</v>
          </cell>
          <cell r="R339">
            <v>105</v>
          </cell>
          <cell r="S339">
            <v>23.1</v>
          </cell>
          <cell r="T339">
            <v>1.2</v>
          </cell>
          <cell r="U339">
            <v>0.4</v>
          </cell>
          <cell r="V339" t="str">
            <v>Sauce tomate maison _ MNFC</v>
          </cell>
          <cell r="W339">
            <v>30</v>
          </cell>
          <cell r="X339">
            <v>30.585000000000001</v>
          </cell>
          <cell r="Y339">
            <v>0.67500000000000004</v>
          </cell>
          <cell r="Z339">
            <v>1.5585000000000002</v>
          </cell>
          <cell r="AA339">
            <v>2.97</v>
          </cell>
          <cell r="AB339">
            <v>101.95</v>
          </cell>
          <cell r="AC339">
            <v>2.25</v>
          </cell>
          <cell r="AD339">
            <v>5.1950000000000003</v>
          </cell>
          <cell r="AE339">
            <v>9.9</v>
          </cell>
          <cell r="AF339" t="str">
            <v>petit-pois</v>
          </cell>
          <cell r="AG339">
            <v>100</v>
          </cell>
          <cell r="AH339">
            <v>88</v>
          </cell>
          <cell r="AI339">
            <v>4.8</v>
          </cell>
          <cell r="AJ339">
            <v>0.8</v>
          </cell>
          <cell r="AK339">
            <v>12.8</v>
          </cell>
          <cell r="AL339">
            <v>88</v>
          </cell>
          <cell r="AM339">
            <v>4.8</v>
          </cell>
          <cell r="AN339">
            <v>0.8</v>
          </cell>
          <cell r="AO339">
            <v>12.8</v>
          </cell>
          <cell r="AP339" t="str">
            <v xml:space="preserve">Herbes de provence </v>
          </cell>
          <cell r="AR339">
            <v>0</v>
          </cell>
          <cell r="AS339">
            <v>0</v>
          </cell>
          <cell r="AT339">
            <v>0</v>
          </cell>
          <cell r="AU339">
            <v>0</v>
          </cell>
          <cell r="AV339">
            <v>0</v>
          </cell>
          <cell r="AW339">
            <v>0</v>
          </cell>
          <cell r="AX339">
            <v>0</v>
          </cell>
          <cell r="AY339">
            <v>0</v>
          </cell>
          <cell r="AZ339" t="str">
            <v>huile d’olive</v>
          </cell>
          <cell r="BA339">
            <v>10</v>
          </cell>
          <cell r="BB339">
            <v>80.900000000000006</v>
          </cell>
          <cell r="BC339">
            <v>0</v>
          </cell>
          <cell r="BD339">
            <v>8.99</v>
          </cell>
          <cell r="BE339">
            <v>0</v>
          </cell>
          <cell r="BF339">
            <v>809</v>
          </cell>
          <cell r="BG339">
            <v>0</v>
          </cell>
          <cell r="BH339">
            <v>89.9</v>
          </cell>
          <cell r="BI339">
            <v>0</v>
          </cell>
          <cell r="BL339">
            <v>0</v>
          </cell>
          <cell r="BM339">
            <v>0</v>
          </cell>
          <cell r="BN339">
            <v>0</v>
          </cell>
          <cell r="BO339">
            <v>0</v>
          </cell>
          <cell r="BP339">
            <v>0</v>
          </cell>
          <cell r="BQ339">
            <v>0</v>
          </cell>
          <cell r="BR339">
            <v>0</v>
          </cell>
          <cell r="BS339">
            <v>0</v>
          </cell>
          <cell r="BT339" t="str">
            <v>pâtes complètes</v>
          </cell>
          <cell r="BU339">
            <v>30</v>
          </cell>
          <cell r="BV339">
            <v>106.5</v>
          </cell>
          <cell r="BW339">
            <v>3.54</v>
          </cell>
          <cell r="BX339">
            <v>0.66</v>
          </cell>
          <cell r="BY339">
            <v>20.34</v>
          </cell>
          <cell r="BZ339">
            <v>355</v>
          </cell>
          <cell r="CA339">
            <v>11.8</v>
          </cell>
          <cell r="CB339">
            <v>2.2000000000000002</v>
          </cell>
          <cell r="CC339">
            <v>67.8</v>
          </cell>
          <cell r="CF339">
            <v>0</v>
          </cell>
          <cell r="CG339">
            <v>0</v>
          </cell>
          <cell r="CH339">
            <v>0</v>
          </cell>
          <cell r="CI339">
            <v>0</v>
          </cell>
          <cell r="CJ339">
            <v>0</v>
          </cell>
          <cell r="CK339">
            <v>0</v>
          </cell>
          <cell r="CL339">
            <v>0</v>
          </cell>
          <cell r="CM339">
            <v>0</v>
          </cell>
          <cell r="CP339">
            <v>0</v>
          </cell>
          <cell r="CQ339">
            <v>0</v>
          </cell>
          <cell r="CR339">
            <v>0</v>
          </cell>
          <cell r="CS339">
            <v>0</v>
          </cell>
          <cell r="CT339">
            <v>0</v>
          </cell>
          <cell r="CU339">
            <v>0</v>
          </cell>
          <cell r="CV339">
            <v>0</v>
          </cell>
          <cell r="CW339">
            <v>0</v>
          </cell>
          <cell r="CZ339">
            <v>0</v>
          </cell>
          <cell r="DA339">
            <v>0</v>
          </cell>
          <cell r="DB339">
            <v>0</v>
          </cell>
          <cell r="DC339">
            <v>0</v>
          </cell>
          <cell r="DD339">
            <v>0</v>
          </cell>
          <cell r="DE339">
            <v>0</v>
          </cell>
          <cell r="DF339">
            <v>0</v>
          </cell>
          <cell r="DG339">
            <v>0</v>
          </cell>
          <cell r="DJ339">
            <v>0</v>
          </cell>
          <cell r="DK339">
            <v>0</v>
          </cell>
          <cell r="DL339">
            <v>0</v>
          </cell>
          <cell r="DM339">
            <v>0</v>
          </cell>
          <cell r="DN339">
            <v>0</v>
          </cell>
          <cell r="DO339">
            <v>0</v>
          </cell>
          <cell r="DP339">
            <v>0</v>
          </cell>
          <cell r="DQ339">
            <v>0</v>
          </cell>
          <cell r="DT339">
            <v>0</v>
          </cell>
          <cell r="DU339">
            <v>0</v>
          </cell>
          <cell r="DV339">
            <v>0</v>
          </cell>
          <cell r="DW339">
            <v>0</v>
          </cell>
          <cell r="DX339">
            <v>0</v>
          </cell>
          <cell r="DY339">
            <v>0</v>
          </cell>
          <cell r="DZ339">
            <v>0</v>
          </cell>
          <cell r="EA339">
            <v>0</v>
          </cell>
          <cell r="ED339">
            <v>0</v>
          </cell>
          <cell r="EE339">
            <v>0</v>
          </cell>
          <cell r="EF339">
            <v>0</v>
          </cell>
          <cell r="EG339">
            <v>0</v>
          </cell>
          <cell r="EH339">
            <v>0</v>
          </cell>
          <cell r="EI339">
            <v>0</v>
          </cell>
          <cell r="EJ339">
            <v>0</v>
          </cell>
          <cell r="EK339">
            <v>0</v>
          </cell>
          <cell r="EN339">
            <v>0</v>
          </cell>
          <cell r="EO339">
            <v>0</v>
          </cell>
          <cell r="EP339">
            <v>0</v>
          </cell>
          <cell r="EQ339">
            <v>0</v>
          </cell>
          <cell r="ER339">
            <v>0</v>
          </cell>
          <cell r="ES339">
            <v>0</v>
          </cell>
          <cell r="ET339">
            <v>0</v>
          </cell>
          <cell r="EU339">
            <v>0</v>
          </cell>
          <cell r="EX339">
            <v>0</v>
          </cell>
          <cell r="EY339">
            <v>0</v>
          </cell>
          <cell r="EZ339">
            <v>0</v>
          </cell>
          <cell r="FA339">
            <v>0</v>
          </cell>
          <cell r="FB339">
            <v>0</v>
          </cell>
          <cell r="FC339">
            <v>0</v>
          </cell>
          <cell r="FD339">
            <v>0</v>
          </cell>
          <cell r="FE339">
            <v>0</v>
          </cell>
          <cell r="FH339">
            <v>0</v>
          </cell>
          <cell r="FI339">
            <v>0</v>
          </cell>
          <cell r="FJ339">
            <v>0</v>
          </cell>
          <cell r="FK339">
            <v>0</v>
          </cell>
          <cell r="FL339">
            <v>0</v>
          </cell>
          <cell r="FM339">
            <v>0</v>
          </cell>
          <cell r="FN339">
            <v>0</v>
          </cell>
          <cell r="FO339">
            <v>0</v>
          </cell>
          <cell r="FR339">
            <v>0</v>
          </cell>
          <cell r="FS339">
            <v>0</v>
          </cell>
          <cell r="FT339">
            <v>0</v>
          </cell>
          <cell r="FU339">
            <v>0</v>
          </cell>
          <cell r="FV339">
            <v>0</v>
          </cell>
          <cell r="FW339">
            <v>0</v>
          </cell>
          <cell r="FX339">
            <v>0</v>
          </cell>
          <cell r="FY339">
            <v>0</v>
          </cell>
          <cell r="GB339">
            <v>0</v>
          </cell>
          <cell r="GC339">
            <v>0</v>
          </cell>
          <cell r="GD339">
            <v>0</v>
          </cell>
          <cell r="GE339">
            <v>0</v>
          </cell>
          <cell r="GF339">
            <v>0</v>
          </cell>
          <cell r="GG339">
            <v>0</v>
          </cell>
          <cell r="GH339">
            <v>0</v>
          </cell>
          <cell r="GI339">
            <v>0</v>
          </cell>
          <cell r="GL339">
            <v>0</v>
          </cell>
          <cell r="GM339">
            <v>0</v>
          </cell>
          <cell r="GN339">
            <v>0</v>
          </cell>
          <cell r="GO339">
            <v>0</v>
          </cell>
          <cell r="GP339">
            <v>0</v>
          </cell>
          <cell r="GQ339">
            <v>0</v>
          </cell>
          <cell r="GR339">
            <v>0</v>
          </cell>
          <cell r="GS339">
            <v>0</v>
          </cell>
          <cell r="GU339" t="str">
            <v>Poulet À La Provençale</v>
          </cell>
        </row>
        <row r="340">
          <cell r="E340" t="str">
            <v>Poulet Au Curry Et Riz Basmati</v>
          </cell>
          <cell r="F340" t="str">
            <v xml:space="preserve">Préparez le riz basmati selon les instructions du paquet.
Coupez les filets de poulet en petits morceaux et cuisez-les dans une poêle avec un peu d'eau.
Pendant ce temps, coupez le poivron en lamelles fines, ajoutez-les à la poêle avec le poulet et cuisez le tout environ 15 minutes.
Une fois que le poulet aura bruni, déglacez le contenu de la poêle avec du lait de coco.
Ajoutez le curry en poudre et salez et poivrez selon votre goût.
</v>
          </cell>
          <cell r="H340">
            <v>369.5</v>
          </cell>
          <cell r="I340">
            <v>28.8</v>
          </cell>
          <cell r="J340">
            <v>13.25</v>
          </cell>
          <cell r="K340">
            <v>33</v>
          </cell>
          <cell r="L340" t="str">
            <v>Riz Basmati</v>
          </cell>
          <cell r="M340">
            <v>40</v>
          </cell>
          <cell r="N340">
            <v>138.80000000000001</v>
          </cell>
          <cell r="O340">
            <v>4</v>
          </cell>
          <cell r="P340">
            <v>0.2</v>
          </cell>
          <cell r="Q340">
            <v>30</v>
          </cell>
          <cell r="R340">
            <v>347</v>
          </cell>
          <cell r="S340">
            <v>10</v>
          </cell>
          <cell r="T340">
            <v>0.5</v>
          </cell>
          <cell r="U340">
            <v>75</v>
          </cell>
          <cell r="V340" t="str">
            <v>Poulet</v>
          </cell>
          <cell r="W340">
            <v>100</v>
          </cell>
          <cell r="X340">
            <v>105</v>
          </cell>
          <cell r="Y340">
            <v>23.1</v>
          </cell>
          <cell r="Z340">
            <v>1.2</v>
          </cell>
          <cell r="AA340">
            <v>0.4</v>
          </cell>
          <cell r="AB340">
            <v>105</v>
          </cell>
          <cell r="AC340">
            <v>23.1</v>
          </cell>
          <cell r="AD340">
            <v>1.2</v>
          </cell>
          <cell r="AE340">
            <v>0.4</v>
          </cell>
          <cell r="AF340" t="str">
            <v>Poivron</v>
          </cell>
          <cell r="AG340">
            <v>50</v>
          </cell>
          <cell r="AH340">
            <v>10</v>
          </cell>
          <cell r="AI340">
            <v>0.4</v>
          </cell>
          <cell r="AJ340">
            <v>0.15</v>
          </cell>
          <cell r="AK340">
            <v>1.3</v>
          </cell>
          <cell r="AL340">
            <v>20</v>
          </cell>
          <cell r="AM340">
            <v>0.8</v>
          </cell>
          <cell r="AN340">
            <v>0.3</v>
          </cell>
          <cell r="AO340">
            <v>2.6</v>
          </cell>
          <cell r="AP340" t="str">
            <v>Lait Noix De Coco 50% Moins De Gras</v>
          </cell>
          <cell r="AQ340">
            <v>130</v>
          </cell>
          <cell r="AR340">
            <v>115.7</v>
          </cell>
          <cell r="AS340">
            <v>1.3</v>
          </cell>
          <cell r="AT340">
            <v>11.7</v>
          </cell>
          <cell r="AU340">
            <v>1.3</v>
          </cell>
          <cell r="AV340">
            <v>89</v>
          </cell>
          <cell r="AW340">
            <v>1</v>
          </cell>
          <cell r="AX340">
            <v>9</v>
          </cell>
          <cell r="AY340">
            <v>1</v>
          </cell>
          <cell r="AZ340" t="str">
            <v>Curry En Poudre</v>
          </cell>
          <cell r="BB340">
            <v>0</v>
          </cell>
          <cell r="BC340">
            <v>0</v>
          </cell>
          <cell r="BD340">
            <v>0</v>
          </cell>
          <cell r="BE340">
            <v>0</v>
          </cell>
          <cell r="BF340">
            <v>0</v>
          </cell>
          <cell r="BG340">
            <v>0</v>
          </cell>
          <cell r="BH340">
            <v>0</v>
          </cell>
          <cell r="BI340">
            <v>0</v>
          </cell>
          <cell r="BJ340" t="str">
            <v>Sel &amp; Poivre</v>
          </cell>
          <cell r="BL340">
            <v>0</v>
          </cell>
          <cell r="BM340">
            <v>0</v>
          </cell>
          <cell r="BN340">
            <v>0</v>
          </cell>
          <cell r="BO340">
            <v>0</v>
          </cell>
          <cell r="BP340">
            <v>0</v>
          </cell>
          <cell r="BQ340">
            <v>0</v>
          </cell>
          <cell r="BR340">
            <v>0</v>
          </cell>
          <cell r="BS340">
            <v>0</v>
          </cell>
          <cell r="BT340" t="str">
            <v/>
          </cell>
          <cell r="BV340">
            <v>0</v>
          </cell>
          <cell r="BW340">
            <v>0</v>
          </cell>
          <cell r="BX340">
            <v>0</v>
          </cell>
          <cell r="BY340">
            <v>0</v>
          </cell>
          <cell r="BZ340">
            <v>0</v>
          </cell>
          <cell r="CA340">
            <v>0</v>
          </cell>
          <cell r="CB340">
            <v>0</v>
          </cell>
          <cell r="CC340">
            <v>0</v>
          </cell>
          <cell r="CD340" t="str">
            <v/>
          </cell>
          <cell r="CF340">
            <v>0</v>
          </cell>
          <cell r="CG340">
            <v>0</v>
          </cell>
          <cell r="CH340">
            <v>0</v>
          </cell>
          <cell r="CI340">
            <v>0</v>
          </cell>
          <cell r="CJ340">
            <v>0</v>
          </cell>
          <cell r="CK340">
            <v>0</v>
          </cell>
          <cell r="CL340">
            <v>0</v>
          </cell>
          <cell r="CM340">
            <v>0</v>
          </cell>
          <cell r="CN340" t="str">
            <v/>
          </cell>
          <cell r="CP340">
            <v>0</v>
          </cell>
          <cell r="CQ340">
            <v>0</v>
          </cell>
          <cell r="CR340">
            <v>0</v>
          </cell>
          <cell r="CS340">
            <v>0</v>
          </cell>
          <cell r="CT340">
            <v>0</v>
          </cell>
          <cell r="CU340">
            <v>0</v>
          </cell>
          <cell r="CV340">
            <v>0</v>
          </cell>
          <cell r="CW340">
            <v>0</v>
          </cell>
          <cell r="CX340" t="str">
            <v/>
          </cell>
          <cell r="CZ340">
            <v>0</v>
          </cell>
          <cell r="DA340">
            <v>0</v>
          </cell>
          <cell r="DB340">
            <v>0</v>
          </cell>
          <cell r="DC340">
            <v>0</v>
          </cell>
          <cell r="DD340">
            <v>0</v>
          </cell>
          <cell r="DE340">
            <v>0</v>
          </cell>
          <cell r="DF340">
            <v>0</v>
          </cell>
          <cell r="DG340">
            <v>0</v>
          </cell>
          <cell r="DH340" t="str">
            <v/>
          </cell>
          <cell r="DJ340">
            <v>0</v>
          </cell>
          <cell r="DK340">
            <v>0</v>
          </cell>
          <cell r="DL340">
            <v>0</v>
          </cell>
          <cell r="DM340">
            <v>0</v>
          </cell>
          <cell r="DN340">
            <v>0</v>
          </cell>
          <cell r="DO340">
            <v>0</v>
          </cell>
          <cell r="DP340">
            <v>0</v>
          </cell>
          <cell r="DQ340">
            <v>0</v>
          </cell>
          <cell r="DR340" t="str">
            <v/>
          </cell>
          <cell r="DT340">
            <v>0</v>
          </cell>
          <cell r="DU340">
            <v>0</v>
          </cell>
          <cell r="DV340">
            <v>0</v>
          </cell>
          <cell r="DW340">
            <v>0</v>
          </cell>
          <cell r="DX340">
            <v>0</v>
          </cell>
          <cell r="DY340">
            <v>0</v>
          </cell>
          <cell r="DZ340">
            <v>0</v>
          </cell>
          <cell r="EA340">
            <v>0</v>
          </cell>
          <cell r="EB340" t="str">
            <v/>
          </cell>
          <cell r="ED340">
            <v>0</v>
          </cell>
          <cell r="EE340">
            <v>0</v>
          </cell>
          <cell r="EF340">
            <v>0</v>
          </cell>
          <cell r="EG340">
            <v>0</v>
          </cell>
          <cell r="EH340">
            <v>0</v>
          </cell>
          <cell r="EI340">
            <v>0</v>
          </cell>
          <cell r="EJ340">
            <v>0</v>
          </cell>
          <cell r="EK340">
            <v>0</v>
          </cell>
          <cell r="EL340" t="str">
            <v/>
          </cell>
          <cell r="EN340">
            <v>0</v>
          </cell>
          <cell r="EO340">
            <v>0</v>
          </cell>
          <cell r="EP340">
            <v>0</v>
          </cell>
          <cell r="EQ340">
            <v>0</v>
          </cell>
          <cell r="ER340">
            <v>0</v>
          </cell>
          <cell r="ES340">
            <v>0</v>
          </cell>
          <cell r="ET340">
            <v>0</v>
          </cell>
          <cell r="EU340">
            <v>0</v>
          </cell>
          <cell r="EV340" t="str">
            <v/>
          </cell>
          <cell r="EX340">
            <v>0</v>
          </cell>
          <cell r="EY340">
            <v>0</v>
          </cell>
          <cell r="EZ340">
            <v>0</v>
          </cell>
          <cell r="FA340">
            <v>0</v>
          </cell>
          <cell r="FB340">
            <v>0</v>
          </cell>
          <cell r="FC340">
            <v>0</v>
          </cell>
          <cell r="FD340">
            <v>0</v>
          </cell>
          <cell r="FE340">
            <v>0</v>
          </cell>
          <cell r="FF340" t="str">
            <v/>
          </cell>
          <cell r="FH340">
            <v>0</v>
          </cell>
          <cell r="FI340">
            <v>0</v>
          </cell>
          <cell r="FJ340">
            <v>0</v>
          </cell>
          <cell r="FK340">
            <v>0</v>
          </cell>
          <cell r="FL340">
            <v>0</v>
          </cell>
          <cell r="FM340">
            <v>0</v>
          </cell>
          <cell r="FN340">
            <v>0</v>
          </cell>
          <cell r="FO340">
            <v>0</v>
          </cell>
          <cell r="FR340">
            <v>0</v>
          </cell>
          <cell r="FS340">
            <v>0</v>
          </cell>
          <cell r="FT340">
            <v>0</v>
          </cell>
          <cell r="FU340">
            <v>0</v>
          </cell>
          <cell r="FV340">
            <v>0</v>
          </cell>
          <cell r="FW340">
            <v>0</v>
          </cell>
          <cell r="FX340">
            <v>0</v>
          </cell>
          <cell r="FY340">
            <v>0</v>
          </cell>
          <cell r="GB340">
            <v>0</v>
          </cell>
          <cell r="GC340">
            <v>0</v>
          </cell>
          <cell r="GD340">
            <v>0</v>
          </cell>
          <cell r="GE340">
            <v>0</v>
          </cell>
          <cell r="GF340">
            <v>0</v>
          </cell>
          <cell r="GG340">
            <v>0</v>
          </cell>
          <cell r="GH340">
            <v>0</v>
          </cell>
          <cell r="GI340">
            <v>0</v>
          </cell>
          <cell r="GL340">
            <v>0</v>
          </cell>
          <cell r="GM340">
            <v>0</v>
          </cell>
          <cell r="GN340">
            <v>0</v>
          </cell>
          <cell r="GO340">
            <v>0</v>
          </cell>
          <cell r="GP340">
            <v>0</v>
          </cell>
          <cell r="GQ340">
            <v>0</v>
          </cell>
          <cell r="GR340">
            <v>0</v>
          </cell>
          <cell r="GS340">
            <v>0</v>
          </cell>
          <cell r="GU340" t="str">
            <v>Poulet Au Curry Et Riz Basmati</v>
          </cell>
        </row>
        <row r="341">
          <cell r="E341" t="str">
            <v>Poulet Au Sésame Et Riz Aux Brocolis</v>
          </cell>
          <cell r="F341" t="str">
            <v xml:space="preserve">Faites cuire le riz brun en fonction des instructions du paquet.
Pendant la cuisson du riz, coupez les brocolis en petits fleurets et faites les cuire dans une marmite d'eau bouillante pendant environ 7-8 minutes.
Coupez les blancs de poulet en petits morceaux et faites les cuire dans une poêle antiadhésive avec un peu d'eau.
Pour la sauce, mélangez la sauce soja, l'eau, la fécule de maïs, le gingembre et les poivrons rouges écrasés dans un petit bol.
Ajoutez la sauce à la poêle où cuit le poulet, et laissez mijoter pendant 10 minutes, jusqu'à ce que le poulet ait absorbé la sauce.
Saupoudrez la préparation de graines de sésame, et servez le tout dans une assiette.
</v>
          </cell>
          <cell r="H341">
            <v>449.38</v>
          </cell>
          <cell r="I341">
            <v>38.54</v>
          </cell>
          <cell r="J341">
            <v>4.8150000000000004</v>
          </cell>
          <cell r="K341">
            <v>60.274999999999999</v>
          </cell>
          <cell r="L341" t="str">
            <v>Riz Basmati</v>
          </cell>
          <cell r="M341">
            <v>40</v>
          </cell>
          <cell r="N341">
            <v>138.80000000000001</v>
          </cell>
          <cell r="O341">
            <v>4</v>
          </cell>
          <cell r="P341">
            <v>0.2</v>
          </cell>
          <cell r="Q341">
            <v>30</v>
          </cell>
          <cell r="R341">
            <v>347</v>
          </cell>
          <cell r="S341">
            <v>10</v>
          </cell>
          <cell r="T341">
            <v>0.5</v>
          </cell>
          <cell r="U341">
            <v>75</v>
          </cell>
          <cell r="V341" t="str">
            <v>Brocoli</v>
          </cell>
          <cell r="W341">
            <v>125</v>
          </cell>
          <cell r="X341">
            <v>38.75</v>
          </cell>
          <cell r="Y341">
            <v>3.75</v>
          </cell>
          <cell r="Z341">
            <v>0.5</v>
          </cell>
          <cell r="AA341">
            <v>3</v>
          </cell>
          <cell r="AB341">
            <v>31</v>
          </cell>
          <cell r="AC341">
            <v>3</v>
          </cell>
          <cell r="AD341">
            <v>0.4</v>
          </cell>
          <cell r="AE341">
            <v>2.4</v>
          </cell>
          <cell r="AF341" t="str">
            <v>Poulet</v>
          </cell>
          <cell r="AG341">
            <v>125</v>
          </cell>
          <cell r="AH341">
            <v>131.25</v>
          </cell>
          <cell r="AI341">
            <v>28.875</v>
          </cell>
          <cell r="AJ341">
            <v>1.5</v>
          </cell>
          <cell r="AK341">
            <v>0.5</v>
          </cell>
          <cell r="AL341">
            <v>105</v>
          </cell>
          <cell r="AM341">
            <v>23.1</v>
          </cell>
          <cell r="AN341">
            <v>1.2</v>
          </cell>
          <cell r="AO341">
            <v>0.4</v>
          </cell>
          <cell r="AP341" t="str">
            <v>Miel</v>
          </cell>
          <cell r="AQ341">
            <v>5</v>
          </cell>
          <cell r="AR341">
            <v>16.100000000000001</v>
          </cell>
          <cell r="AS341">
            <v>2.5000000000000001E-2</v>
          </cell>
          <cell r="AT341">
            <v>0</v>
          </cell>
          <cell r="AU341">
            <v>4</v>
          </cell>
          <cell r="AV341">
            <v>322</v>
          </cell>
          <cell r="AW341">
            <v>0.5</v>
          </cell>
          <cell r="AX341">
            <v>0</v>
          </cell>
          <cell r="AY341">
            <v>80</v>
          </cell>
          <cell r="AZ341" t="str">
            <v>Sauce De Soja</v>
          </cell>
          <cell r="BA341">
            <v>10</v>
          </cell>
          <cell r="BB341">
            <v>6.28</v>
          </cell>
          <cell r="BC341">
            <v>0.88</v>
          </cell>
          <cell r="BD341">
            <v>0</v>
          </cell>
          <cell r="BE341">
            <v>0.69</v>
          </cell>
          <cell r="BF341">
            <v>62.8</v>
          </cell>
          <cell r="BG341">
            <v>8.8000000000000007</v>
          </cell>
          <cell r="BH341">
            <v>0</v>
          </cell>
          <cell r="BI341">
            <v>6.9</v>
          </cell>
          <cell r="BJ341" t="str">
            <v>Eau</v>
          </cell>
          <cell r="BK341">
            <v>25</v>
          </cell>
          <cell r="BL341">
            <v>0</v>
          </cell>
          <cell r="BM341">
            <v>0</v>
          </cell>
          <cell r="BN341">
            <v>0</v>
          </cell>
          <cell r="BO341">
            <v>0</v>
          </cell>
          <cell r="BP341">
            <v>0</v>
          </cell>
          <cell r="BQ341">
            <v>0</v>
          </cell>
          <cell r="BR341">
            <v>0</v>
          </cell>
          <cell r="BS341">
            <v>0</v>
          </cell>
          <cell r="BT341" t="str">
            <v>Maizena</v>
          </cell>
          <cell r="BU341">
            <v>25</v>
          </cell>
          <cell r="BV341">
            <v>88.75</v>
          </cell>
          <cell r="BW341">
            <v>0.125</v>
          </cell>
          <cell r="BX341">
            <v>0.125</v>
          </cell>
          <cell r="BY341">
            <v>21.5</v>
          </cell>
          <cell r="BZ341">
            <v>355</v>
          </cell>
          <cell r="CA341">
            <v>0.5</v>
          </cell>
          <cell r="CB341">
            <v>0.5</v>
          </cell>
          <cell r="CC341">
            <v>86</v>
          </cell>
          <cell r="CD341" t="str">
            <v>Gingembre</v>
          </cell>
          <cell r="CF341">
            <v>0</v>
          </cell>
          <cell r="CG341">
            <v>0</v>
          </cell>
          <cell r="CH341">
            <v>0</v>
          </cell>
          <cell r="CI341">
            <v>0</v>
          </cell>
          <cell r="CJ341">
            <v>0</v>
          </cell>
          <cell r="CK341">
            <v>0</v>
          </cell>
          <cell r="CL341">
            <v>0</v>
          </cell>
          <cell r="CM341">
            <v>0</v>
          </cell>
          <cell r="CN341" t="str">
            <v>Poivron Rouge Écrasé (À Votre Convenance)</v>
          </cell>
          <cell r="CP341">
            <v>0</v>
          </cell>
          <cell r="CQ341">
            <v>0</v>
          </cell>
          <cell r="CR341">
            <v>0</v>
          </cell>
          <cell r="CS341">
            <v>0</v>
          </cell>
          <cell r="CT341">
            <v>0</v>
          </cell>
          <cell r="CU341">
            <v>0</v>
          </cell>
          <cell r="CV341">
            <v>0</v>
          </cell>
          <cell r="CW341">
            <v>0</v>
          </cell>
          <cell r="CX341" t="str">
            <v>Graines De Sésame</v>
          </cell>
          <cell r="CY341">
            <v>5</v>
          </cell>
          <cell r="CZ341">
            <v>29.45</v>
          </cell>
          <cell r="DA341">
            <v>0.88500000000000001</v>
          </cell>
          <cell r="DB341">
            <v>2.4900000000000002</v>
          </cell>
          <cell r="DC341">
            <v>0.58499999999999996</v>
          </cell>
          <cell r="DD341">
            <v>589</v>
          </cell>
          <cell r="DE341">
            <v>17.7</v>
          </cell>
          <cell r="DF341">
            <v>49.8</v>
          </cell>
          <cell r="DG341">
            <v>11.7</v>
          </cell>
          <cell r="DH341" t="str">
            <v/>
          </cell>
          <cell r="DJ341">
            <v>0</v>
          </cell>
          <cell r="DK341">
            <v>0</v>
          </cell>
          <cell r="DL341">
            <v>0</v>
          </cell>
          <cell r="DM341">
            <v>0</v>
          </cell>
          <cell r="DN341">
            <v>0</v>
          </cell>
          <cell r="DO341">
            <v>0</v>
          </cell>
          <cell r="DP341">
            <v>0</v>
          </cell>
          <cell r="DQ341">
            <v>0</v>
          </cell>
          <cell r="DR341" t="str">
            <v/>
          </cell>
          <cell r="DT341">
            <v>0</v>
          </cell>
          <cell r="DU341">
            <v>0</v>
          </cell>
          <cell r="DV341">
            <v>0</v>
          </cell>
          <cell r="DW341">
            <v>0</v>
          </cell>
          <cell r="DX341">
            <v>0</v>
          </cell>
          <cell r="DY341">
            <v>0</v>
          </cell>
          <cell r="DZ341">
            <v>0</v>
          </cell>
          <cell r="EA341">
            <v>0</v>
          </cell>
          <cell r="EB341" t="str">
            <v/>
          </cell>
          <cell r="ED341">
            <v>0</v>
          </cell>
          <cell r="EE341">
            <v>0</v>
          </cell>
          <cell r="EF341">
            <v>0</v>
          </cell>
          <cell r="EG341">
            <v>0</v>
          </cell>
          <cell r="EH341">
            <v>0</v>
          </cell>
          <cell r="EI341">
            <v>0</v>
          </cell>
          <cell r="EJ341">
            <v>0</v>
          </cell>
          <cell r="EK341">
            <v>0</v>
          </cell>
          <cell r="EL341" t="str">
            <v/>
          </cell>
          <cell r="EN341">
            <v>0</v>
          </cell>
          <cell r="EO341">
            <v>0</v>
          </cell>
          <cell r="EP341">
            <v>0</v>
          </cell>
          <cell r="EQ341">
            <v>0</v>
          </cell>
          <cell r="ER341">
            <v>0</v>
          </cell>
          <cell r="ES341">
            <v>0</v>
          </cell>
          <cell r="ET341">
            <v>0</v>
          </cell>
          <cell r="EU341">
            <v>0</v>
          </cell>
          <cell r="EV341" t="str">
            <v/>
          </cell>
          <cell r="EX341">
            <v>0</v>
          </cell>
          <cell r="EY341">
            <v>0</v>
          </cell>
          <cell r="EZ341">
            <v>0</v>
          </cell>
          <cell r="FA341">
            <v>0</v>
          </cell>
          <cell r="FB341">
            <v>0</v>
          </cell>
          <cell r="FC341">
            <v>0</v>
          </cell>
          <cell r="FD341">
            <v>0</v>
          </cell>
          <cell r="FE341">
            <v>0</v>
          </cell>
          <cell r="FF341" t="str">
            <v/>
          </cell>
          <cell r="FH341">
            <v>0</v>
          </cell>
          <cell r="FI341">
            <v>0</v>
          </cell>
          <cell r="FJ341">
            <v>0</v>
          </cell>
          <cell r="FK341">
            <v>0</v>
          </cell>
          <cell r="FL341">
            <v>0</v>
          </cell>
          <cell r="FM341">
            <v>0</v>
          </cell>
          <cell r="FN341">
            <v>0</v>
          </cell>
          <cell r="FO341">
            <v>0</v>
          </cell>
          <cell r="FR341">
            <v>0</v>
          </cell>
          <cell r="FS341">
            <v>0</v>
          </cell>
          <cell r="FT341">
            <v>0</v>
          </cell>
          <cell r="FU341">
            <v>0</v>
          </cell>
          <cell r="FV341">
            <v>0</v>
          </cell>
          <cell r="FW341">
            <v>0</v>
          </cell>
          <cell r="FX341">
            <v>0</v>
          </cell>
          <cell r="FY341">
            <v>0</v>
          </cell>
          <cell r="GB341">
            <v>0</v>
          </cell>
          <cell r="GC341">
            <v>0</v>
          </cell>
          <cell r="GD341">
            <v>0</v>
          </cell>
          <cell r="GE341">
            <v>0</v>
          </cell>
          <cell r="GF341">
            <v>0</v>
          </cell>
          <cell r="GG341">
            <v>0</v>
          </cell>
          <cell r="GH341">
            <v>0</v>
          </cell>
          <cell r="GI341">
            <v>0</v>
          </cell>
          <cell r="GL341">
            <v>0</v>
          </cell>
          <cell r="GM341">
            <v>0</v>
          </cell>
          <cell r="GN341">
            <v>0</v>
          </cell>
          <cell r="GO341">
            <v>0</v>
          </cell>
          <cell r="GP341">
            <v>0</v>
          </cell>
          <cell r="GQ341">
            <v>0</v>
          </cell>
          <cell r="GR341">
            <v>0</v>
          </cell>
          <cell r="GS341">
            <v>0</v>
          </cell>
          <cell r="GU341" t="str">
            <v>Poulet Au Sésame Et Riz Aux Brocolis</v>
          </cell>
        </row>
        <row r="342">
          <cell r="E342" t="str">
            <v>Poulet Aux Agrumes</v>
          </cell>
          <cell r="F342" t="str">
            <v>Réalisez une marinade avec le jus des agrumes, le vinaigre et l’huile de sésame, salez et poivrez.
Coupez l’escalope en tranches et déposez-la dans la marinade. 
Réservez au réfrigérateur pendant 2 heures au moins.
Préchauffez le four à 200°C.
Lavez et émincez les endives. Faites les revenir 5 minutes dans une cocotte avec l’huile d’olive et le miel, salez et poivrez.
Déposez les morceaux de poulet sur les endives dans une papillote. Refermez hermétiquement et faites cuire 25 à 30 minutes.
Faites cuire le riz complet, servir avec les papillotes de poulet et saupoudrez le tout de graines de sésame.</v>
          </cell>
          <cell r="H342">
            <v>459.29999999999995</v>
          </cell>
          <cell r="I342">
            <v>35.06</v>
          </cell>
          <cell r="J342">
            <v>15.925000000000001</v>
          </cell>
          <cell r="K342">
            <v>41.005000000000003</v>
          </cell>
          <cell r="L342" t="str">
            <v>Poulet</v>
          </cell>
          <cell r="M342">
            <v>120</v>
          </cell>
          <cell r="N342">
            <v>126</v>
          </cell>
          <cell r="O342">
            <v>27.72</v>
          </cell>
          <cell r="P342">
            <v>1.44</v>
          </cell>
          <cell r="Q342">
            <v>0.48</v>
          </cell>
          <cell r="R342">
            <v>105</v>
          </cell>
          <cell r="S342">
            <v>23.1</v>
          </cell>
          <cell r="T342">
            <v>1.2</v>
          </cell>
          <cell r="U342">
            <v>0.4</v>
          </cell>
          <cell r="V342" t="str">
            <v>Endive</v>
          </cell>
          <cell r="W342">
            <v>150</v>
          </cell>
          <cell r="X342">
            <v>21</v>
          </cell>
          <cell r="Y342">
            <v>1.5</v>
          </cell>
          <cell r="Z342">
            <v>0.3</v>
          </cell>
          <cell r="AA342">
            <v>1.05</v>
          </cell>
          <cell r="AB342">
            <v>14</v>
          </cell>
          <cell r="AC342">
            <v>1</v>
          </cell>
          <cell r="AD342">
            <v>0.2</v>
          </cell>
          <cell r="AE342">
            <v>0.7</v>
          </cell>
          <cell r="AF342" t="str">
            <v>Riz Basmati</v>
          </cell>
          <cell r="AG342">
            <v>40</v>
          </cell>
          <cell r="AH342">
            <v>138.80000000000001</v>
          </cell>
          <cell r="AI342">
            <v>4</v>
          </cell>
          <cell r="AJ342">
            <v>0.2</v>
          </cell>
          <cell r="AK342">
            <v>30</v>
          </cell>
          <cell r="AL342">
            <v>347</v>
          </cell>
          <cell r="AM342">
            <v>10</v>
          </cell>
          <cell r="AN342">
            <v>0.5</v>
          </cell>
          <cell r="AO342">
            <v>75</v>
          </cell>
          <cell r="AP342" t="str">
            <v>Miel</v>
          </cell>
          <cell r="AQ342">
            <v>10</v>
          </cell>
          <cell r="AR342">
            <v>32.200000000000003</v>
          </cell>
          <cell r="AS342">
            <v>0.05</v>
          </cell>
          <cell r="AT342">
            <v>0</v>
          </cell>
          <cell r="AU342">
            <v>8</v>
          </cell>
          <cell r="AV342">
            <v>322</v>
          </cell>
          <cell r="AW342">
            <v>0.5</v>
          </cell>
          <cell r="AX342">
            <v>0</v>
          </cell>
          <cell r="AY342">
            <v>80</v>
          </cell>
          <cell r="AZ342" t="str">
            <v>Vinaigre De Cidre</v>
          </cell>
          <cell r="BA342">
            <v>10</v>
          </cell>
          <cell r="BB342">
            <v>0</v>
          </cell>
          <cell r="BC342">
            <v>0</v>
          </cell>
          <cell r="BD342">
            <v>0</v>
          </cell>
          <cell r="BE342">
            <v>0</v>
          </cell>
          <cell r="BF342">
            <v>0</v>
          </cell>
          <cell r="BG342">
            <v>0</v>
          </cell>
          <cell r="BH342">
            <v>0</v>
          </cell>
          <cell r="BI342">
            <v>0</v>
          </cell>
          <cell r="BJ342" t="str">
            <v>Huile D'Olive</v>
          </cell>
          <cell r="BK342">
            <v>10</v>
          </cell>
          <cell r="BL342">
            <v>80.900000000000006</v>
          </cell>
          <cell r="BM342">
            <v>0</v>
          </cell>
          <cell r="BN342">
            <v>8.99</v>
          </cell>
          <cell r="BO342">
            <v>0</v>
          </cell>
          <cell r="BP342">
            <v>809</v>
          </cell>
          <cell r="BQ342">
            <v>0</v>
          </cell>
          <cell r="BR342">
            <v>89.9</v>
          </cell>
          <cell r="BS342">
            <v>0</v>
          </cell>
          <cell r="BT342" t="str">
            <v xml:space="preserve">Sel &amp; Poivre </v>
          </cell>
          <cell r="BV342">
            <v>0</v>
          </cell>
          <cell r="BW342">
            <v>0</v>
          </cell>
          <cell r="BX342">
            <v>0</v>
          </cell>
          <cell r="BY342">
            <v>0</v>
          </cell>
          <cell r="BZ342">
            <v>0</v>
          </cell>
          <cell r="CA342">
            <v>0</v>
          </cell>
          <cell r="CB342">
            <v>0</v>
          </cell>
          <cell r="CC342">
            <v>0</v>
          </cell>
          <cell r="CD342" t="str">
            <v>Graine De Sésame</v>
          </cell>
          <cell r="CE342">
            <v>10</v>
          </cell>
          <cell r="CF342">
            <v>58.9</v>
          </cell>
          <cell r="CG342">
            <v>1.77</v>
          </cell>
          <cell r="CH342">
            <v>4.9800000000000004</v>
          </cell>
          <cell r="CI342">
            <v>1.17</v>
          </cell>
          <cell r="CJ342">
            <v>589</v>
          </cell>
          <cell r="CK342">
            <v>17.7</v>
          </cell>
          <cell r="CL342">
            <v>49.8</v>
          </cell>
          <cell r="CM342">
            <v>11.7</v>
          </cell>
          <cell r="CN342" t="str">
            <v>Jus De Citron</v>
          </cell>
          <cell r="CO342">
            <v>5</v>
          </cell>
          <cell r="CP342">
            <v>1.5</v>
          </cell>
          <cell r="CQ342">
            <v>0.02</v>
          </cell>
          <cell r="CR342">
            <v>1.4999999999999999E-2</v>
          </cell>
          <cell r="CS342">
            <v>0.30499999999999999</v>
          </cell>
          <cell r="CT342">
            <v>30</v>
          </cell>
          <cell r="CU342">
            <v>0.4</v>
          </cell>
          <cell r="CV342">
            <v>0.3</v>
          </cell>
          <cell r="CW342">
            <v>6.1</v>
          </cell>
          <cell r="CX342" t="str">
            <v/>
          </cell>
          <cell r="CZ342">
            <v>0</v>
          </cell>
          <cell r="DA342">
            <v>0</v>
          </cell>
          <cell r="DB342">
            <v>0</v>
          </cell>
          <cell r="DC342">
            <v>0</v>
          </cell>
          <cell r="DD342">
            <v>0</v>
          </cell>
          <cell r="DE342">
            <v>0</v>
          </cell>
          <cell r="DF342">
            <v>0</v>
          </cell>
          <cell r="DG342">
            <v>0</v>
          </cell>
          <cell r="DH342" t="str">
            <v/>
          </cell>
          <cell r="DJ342">
            <v>0</v>
          </cell>
          <cell r="DK342">
            <v>0</v>
          </cell>
          <cell r="DL342">
            <v>0</v>
          </cell>
          <cell r="DM342">
            <v>0</v>
          </cell>
          <cell r="DN342">
            <v>0</v>
          </cell>
          <cell r="DO342">
            <v>0</v>
          </cell>
          <cell r="DP342">
            <v>0</v>
          </cell>
          <cell r="DQ342">
            <v>0</v>
          </cell>
          <cell r="DR342" t="str">
            <v/>
          </cell>
          <cell r="DT342">
            <v>0</v>
          </cell>
          <cell r="DU342">
            <v>0</v>
          </cell>
          <cell r="DV342">
            <v>0</v>
          </cell>
          <cell r="DW342">
            <v>0</v>
          </cell>
          <cell r="DX342">
            <v>0</v>
          </cell>
          <cell r="DY342">
            <v>0</v>
          </cell>
          <cell r="DZ342">
            <v>0</v>
          </cell>
          <cell r="EA342">
            <v>0</v>
          </cell>
          <cell r="EB342" t="str">
            <v/>
          </cell>
          <cell r="ED342">
            <v>0</v>
          </cell>
          <cell r="EE342">
            <v>0</v>
          </cell>
          <cell r="EF342">
            <v>0</v>
          </cell>
          <cell r="EG342">
            <v>0</v>
          </cell>
          <cell r="EH342">
            <v>0</v>
          </cell>
          <cell r="EI342">
            <v>0</v>
          </cell>
          <cell r="EJ342">
            <v>0</v>
          </cell>
          <cell r="EK342">
            <v>0</v>
          </cell>
          <cell r="EL342" t="str">
            <v/>
          </cell>
          <cell r="EN342">
            <v>0</v>
          </cell>
          <cell r="EO342">
            <v>0</v>
          </cell>
          <cell r="EP342">
            <v>0</v>
          </cell>
          <cell r="EQ342">
            <v>0</v>
          </cell>
          <cell r="ER342">
            <v>0</v>
          </cell>
          <cell r="ES342">
            <v>0</v>
          </cell>
          <cell r="ET342">
            <v>0</v>
          </cell>
          <cell r="EU342">
            <v>0</v>
          </cell>
          <cell r="EV342" t="str">
            <v/>
          </cell>
          <cell r="EX342">
            <v>0</v>
          </cell>
          <cell r="EY342">
            <v>0</v>
          </cell>
          <cell r="EZ342">
            <v>0</v>
          </cell>
          <cell r="FA342">
            <v>0</v>
          </cell>
          <cell r="FB342">
            <v>0</v>
          </cell>
          <cell r="FC342">
            <v>0</v>
          </cell>
          <cell r="FD342">
            <v>0</v>
          </cell>
          <cell r="FE342">
            <v>0</v>
          </cell>
          <cell r="FF342" t="str">
            <v/>
          </cell>
          <cell r="FH342">
            <v>0</v>
          </cell>
          <cell r="FI342">
            <v>0</v>
          </cell>
          <cell r="FJ342">
            <v>0</v>
          </cell>
          <cell r="FK342">
            <v>0</v>
          </cell>
          <cell r="FL342">
            <v>0</v>
          </cell>
          <cell r="FM342">
            <v>0</v>
          </cell>
          <cell r="FN342">
            <v>0</v>
          </cell>
          <cell r="FO342">
            <v>0</v>
          </cell>
          <cell r="FR342">
            <v>0</v>
          </cell>
          <cell r="FS342">
            <v>0</v>
          </cell>
          <cell r="FT342">
            <v>0</v>
          </cell>
          <cell r="FU342">
            <v>0</v>
          </cell>
          <cell r="FV342">
            <v>0</v>
          </cell>
          <cell r="FW342">
            <v>0</v>
          </cell>
          <cell r="FX342">
            <v>0</v>
          </cell>
          <cell r="FY342">
            <v>0</v>
          </cell>
          <cell r="GB342">
            <v>0</v>
          </cell>
          <cell r="GC342">
            <v>0</v>
          </cell>
          <cell r="GD342">
            <v>0</v>
          </cell>
          <cell r="GE342">
            <v>0</v>
          </cell>
          <cell r="GF342">
            <v>0</v>
          </cell>
          <cell r="GG342">
            <v>0</v>
          </cell>
          <cell r="GH342">
            <v>0</v>
          </cell>
          <cell r="GI342">
            <v>0</v>
          </cell>
          <cell r="GL342">
            <v>0</v>
          </cell>
          <cell r="GM342">
            <v>0</v>
          </cell>
          <cell r="GN342">
            <v>0</v>
          </cell>
          <cell r="GO342">
            <v>0</v>
          </cell>
          <cell r="GP342">
            <v>0</v>
          </cell>
          <cell r="GQ342">
            <v>0</v>
          </cell>
          <cell r="GR342">
            <v>0</v>
          </cell>
          <cell r="GS342">
            <v>0</v>
          </cell>
          <cell r="GU342" t="str">
            <v>Poulet Aux Agrumes</v>
          </cell>
        </row>
        <row r="343">
          <cell r="E343" t="str">
            <v>Poulet Aux Cacahuètes</v>
          </cell>
          <cell r="F343" t="str">
            <v>Cuire le riz dans l'eau salée, selon les instructions de l'emballage. 
Éplucher l'ananas, le couper en quatre, retirer le trognon et couper la chair en dés. 
Laver le chou-fleur et séparer les fleurettes. 
Presser la gousse d'ail. Éplucher et hacher finement le gingembre. 
Rincer éponger et couper le filet de poulet en dés.
Chauffer l'huile de sésame dans le wok et faire sauter les dés de poulet et les fleurettes de chou-fleur. Assaisonner de sel et de cumin et faire rôtir pendant env. 10 minutes. 
Mélanger l'ail avec le gingembre, le beurre de cacahuète, le miel et le bouillon et verser dans le wok. Porter à ébullition Incorporer les dés d'ananas et cuire encore 3 minutes env. 
Relever de jus de citron et sel. Incorporer les cacahuètes hachées et servir, accompagné de riz.</v>
          </cell>
          <cell r="H343">
            <v>563.04</v>
          </cell>
          <cell r="I343">
            <v>42.883999999999993</v>
          </cell>
          <cell r="J343">
            <v>11.778</v>
          </cell>
          <cell r="K343">
            <v>46.935000000000002</v>
          </cell>
          <cell r="L343" t="str">
            <v>Riz Basmati</v>
          </cell>
          <cell r="M343">
            <v>40</v>
          </cell>
          <cell r="N343">
            <v>138.80000000000001</v>
          </cell>
          <cell r="O343">
            <v>4</v>
          </cell>
          <cell r="P343">
            <v>0.2</v>
          </cell>
          <cell r="Q343">
            <v>30</v>
          </cell>
          <cell r="R343">
            <v>347</v>
          </cell>
          <cell r="S343">
            <v>10</v>
          </cell>
          <cell r="T343">
            <v>0.5</v>
          </cell>
          <cell r="U343">
            <v>75</v>
          </cell>
          <cell r="V343" t="str">
            <v xml:space="preserve">Sel </v>
          </cell>
          <cell r="X343">
            <v>0</v>
          </cell>
          <cell r="Y343">
            <v>0</v>
          </cell>
          <cell r="Z343">
            <v>0</v>
          </cell>
          <cell r="AA343">
            <v>0</v>
          </cell>
          <cell r="AB343">
            <v>0</v>
          </cell>
          <cell r="AC343">
            <v>0</v>
          </cell>
          <cell r="AD343">
            <v>0</v>
          </cell>
          <cell r="AE343">
            <v>0</v>
          </cell>
          <cell r="AF343" t="str">
            <v>Ananas</v>
          </cell>
          <cell r="AG343">
            <v>25</v>
          </cell>
          <cell r="AH343">
            <v>12.75</v>
          </cell>
          <cell r="AI343">
            <v>0.1</v>
          </cell>
          <cell r="AJ343">
            <v>0.05</v>
          </cell>
          <cell r="AK343">
            <v>2.8250000000000002</v>
          </cell>
          <cell r="AL343">
            <v>51</v>
          </cell>
          <cell r="AM343">
            <v>0.4</v>
          </cell>
          <cell r="AN343">
            <v>0.2</v>
          </cell>
          <cell r="AO343">
            <v>11.3</v>
          </cell>
          <cell r="AP343" t="str">
            <v>Chou-Fleur</v>
          </cell>
          <cell r="AQ343">
            <v>120</v>
          </cell>
          <cell r="AR343">
            <v>31.2</v>
          </cell>
          <cell r="AS343">
            <v>2.88</v>
          </cell>
          <cell r="AT343">
            <v>0.36</v>
          </cell>
          <cell r="AU343">
            <v>2.76</v>
          </cell>
          <cell r="AV343">
            <v>26</v>
          </cell>
          <cell r="AW343">
            <v>2.4</v>
          </cell>
          <cell r="AX343">
            <v>0.3</v>
          </cell>
          <cell r="AY343">
            <v>2.2999999999999998</v>
          </cell>
          <cell r="AZ343" t="str">
            <v>Ail</v>
          </cell>
          <cell r="BB343">
            <v>0</v>
          </cell>
          <cell r="BC343">
            <v>0</v>
          </cell>
          <cell r="BD343">
            <v>0</v>
          </cell>
          <cell r="BE343">
            <v>0</v>
          </cell>
          <cell r="BF343">
            <v>136</v>
          </cell>
          <cell r="BG343">
            <v>7</v>
          </cell>
          <cell r="BH343">
            <v>0.5</v>
          </cell>
          <cell r="BI343">
            <v>24.5</v>
          </cell>
          <cell r="BJ343" t="str">
            <v>Gingembre</v>
          </cell>
          <cell r="BL343">
            <v>0</v>
          </cell>
          <cell r="BM343">
            <v>0</v>
          </cell>
          <cell r="BN343">
            <v>0</v>
          </cell>
          <cell r="BO343">
            <v>0</v>
          </cell>
          <cell r="BP343">
            <v>0</v>
          </cell>
          <cell r="BQ343">
            <v>0</v>
          </cell>
          <cell r="BR343">
            <v>0</v>
          </cell>
          <cell r="BS343">
            <v>0</v>
          </cell>
          <cell r="BT343" t="str">
            <v>Jus De Citron</v>
          </cell>
          <cell r="BU343">
            <v>10</v>
          </cell>
          <cell r="BV343">
            <v>3</v>
          </cell>
          <cell r="BW343">
            <v>0.04</v>
          </cell>
          <cell r="BX343">
            <v>0.03</v>
          </cell>
          <cell r="BY343">
            <v>0.61</v>
          </cell>
          <cell r="BZ343">
            <v>30</v>
          </cell>
          <cell r="CA343">
            <v>0.4</v>
          </cell>
          <cell r="CB343">
            <v>0.3</v>
          </cell>
          <cell r="CC343">
            <v>6.1</v>
          </cell>
          <cell r="CD343" t="str">
            <v>Poulet</v>
          </cell>
          <cell r="CE343">
            <v>125</v>
          </cell>
          <cell r="CF343">
            <v>131.25</v>
          </cell>
          <cell r="CG343">
            <v>28.875</v>
          </cell>
          <cell r="CH343">
            <v>1.5</v>
          </cell>
          <cell r="CI343">
            <v>0.5</v>
          </cell>
          <cell r="CJ343">
            <v>105</v>
          </cell>
          <cell r="CK343">
            <v>23.1</v>
          </cell>
          <cell r="CL343">
            <v>1.2</v>
          </cell>
          <cell r="CM343">
            <v>0.4</v>
          </cell>
          <cell r="CN343" t="str">
            <v/>
          </cell>
          <cell r="CP343">
            <v>0</v>
          </cell>
          <cell r="CQ343">
            <v>0</v>
          </cell>
          <cell r="CR343">
            <v>0</v>
          </cell>
          <cell r="CS343">
            <v>0</v>
          </cell>
          <cell r="CT343">
            <v>0</v>
          </cell>
          <cell r="CU343">
            <v>0</v>
          </cell>
          <cell r="CV343">
            <v>0</v>
          </cell>
          <cell r="CW343">
            <v>0</v>
          </cell>
          <cell r="CX343" t="str">
            <v>Huile D'Olive</v>
          </cell>
          <cell r="CY343">
            <v>10</v>
          </cell>
          <cell r="CZ343">
            <v>80.900000000000006</v>
          </cell>
          <cell r="DA343">
            <v>0</v>
          </cell>
          <cell r="DB343">
            <v>8.99</v>
          </cell>
          <cell r="DC343">
            <v>0</v>
          </cell>
          <cell r="DD343">
            <v>809</v>
          </cell>
          <cell r="DE343">
            <v>0</v>
          </cell>
          <cell r="DF343">
            <v>89.9</v>
          </cell>
          <cell r="DG343">
            <v>0</v>
          </cell>
          <cell r="DH343" t="str">
            <v xml:space="preserve">Cumin </v>
          </cell>
          <cell r="DJ343">
            <v>0</v>
          </cell>
          <cell r="DK343">
            <v>0</v>
          </cell>
          <cell r="DL343">
            <v>0</v>
          </cell>
          <cell r="DM343">
            <v>0</v>
          </cell>
          <cell r="DN343">
            <v>0</v>
          </cell>
          <cell r="DO343">
            <v>0</v>
          </cell>
          <cell r="DP343">
            <v>0</v>
          </cell>
          <cell r="DQ343">
            <v>0</v>
          </cell>
          <cell r="DR343" t="str">
            <v>Beurre De Cacahuète</v>
          </cell>
          <cell r="DS343">
            <v>20</v>
          </cell>
          <cell r="DT343">
            <v>123</v>
          </cell>
          <cell r="DU343">
            <v>5.8</v>
          </cell>
          <cell r="DV343">
            <v>0</v>
          </cell>
          <cell r="DW343">
            <v>2.4</v>
          </cell>
          <cell r="DX343">
            <v>615</v>
          </cell>
          <cell r="DY343">
            <v>29</v>
          </cell>
          <cell r="DZ343">
            <v>0</v>
          </cell>
          <cell r="EA343">
            <v>12</v>
          </cell>
          <cell r="EB343" t="str">
            <v>Miel</v>
          </cell>
          <cell r="EC343">
            <v>5</v>
          </cell>
          <cell r="ED343">
            <v>16.100000000000001</v>
          </cell>
          <cell r="EE343">
            <v>2.5000000000000001E-2</v>
          </cell>
          <cell r="EF343">
            <v>0</v>
          </cell>
          <cell r="EG343">
            <v>4</v>
          </cell>
          <cell r="EH343">
            <v>322</v>
          </cell>
          <cell r="EI343">
            <v>0.5</v>
          </cell>
          <cell r="EJ343">
            <v>0</v>
          </cell>
          <cell r="EK343">
            <v>80</v>
          </cell>
          <cell r="EL343" t="str">
            <v>Bouillon De Légumes</v>
          </cell>
          <cell r="EM343">
            <v>12</v>
          </cell>
          <cell r="EN343">
            <v>26.04</v>
          </cell>
          <cell r="EO343">
            <v>1.1639999999999999</v>
          </cell>
          <cell r="EP343">
            <v>0.64800000000000013</v>
          </cell>
          <cell r="EQ343">
            <v>3.84</v>
          </cell>
          <cell r="ER343">
            <v>217</v>
          </cell>
          <cell r="ES343">
            <v>9.6999999999999993</v>
          </cell>
          <cell r="ET343">
            <v>5.4</v>
          </cell>
          <cell r="EU343">
            <v>32</v>
          </cell>
          <cell r="EV343" t="str">
            <v/>
          </cell>
          <cell r="EX343">
            <v>0</v>
          </cell>
          <cell r="EY343">
            <v>0</v>
          </cell>
          <cell r="EZ343">
            <v>0</v>
          </cell>
          <cell r="FA343">
            <v>0</v>
          </cell>
          <cell r="FB343">
            <v>0</v>
          </cell>
          <cell r="FC343">
            <v>0</v>
          </cell>
          <cell r="FD343">
            <v>0</v>
          </cell>
          <cell r="FE343">
            <v>0</v>
          </cell>
          <cell r="FF343" t="str">
            <v/>
          </cell>
          <cell r="FH343">
            <v>0</v>
          </cell>
          <cell r="FI343">
            <v>0</v>
          </cell>
          <cell r="FJ343">
            <v>0</v>
          </cell>
          <cell r="FK343">
            <v>0</v>
          </cell>
          <cell r="FL343">
            <v>0</v>
          </cell>
          <cell r="FM343">
            <v>0</v>
          </cell>
          <cell r="FN343">
            <v>0</v>
          </cell>
          <cell r="FO343">
            <v>0</v>
          </cell>
          <cell r="FR343">
            <v>0</v>
          </cell>
          <cell r="FS343">
            <v>0</v>
          </cell>
          <cell r="FT343">
            <v>0</v>
          </cell>
          <cell r="FU343">
            <v>0</v>
          </cell>
          <cell r="FV343">
            <v>0</v>
          </cell>
          <cell r="FW343">
            <v>0</v>
          </cell>
          <cell r="FX343">
            <v>0</v>
          </cell>
          <cell r="FY343">
            <v>0</v>
          </cell>
          <cell r="GB343">
            <v>0</v>
          </cell>
          <cell r="GC343">
            <v>0</v>
          </cell>
          <cell r="GD343">
            <v>0</v>
          </cell>
          <cell r="GE343">
            <v>0</v>
          </cell>
          <cell r="GF343">
            <v>0</v>
          </cell>
          <cell r="GG343">
            <v>0</v>
          </cell>
          <cell r="GH343">
            <v>0</v>
          </cell>
          <cell r="GI343">
            <v>0</v>
          </cell>
          <cell r="GL343">
            <v>0</v>
          </cell>
          <cell r="GM343">
            <v>0</v>
          </cell>
          <cell r="GN343">
            <v>0</v>
          </cell>
          <cell r="GO343">
            <v>0</v>
          </cell>
          <cell r="GP343">
            <v>0</v>
          </cell>
          <cell r="GQ343">
            <v>0</v>
          </cell>
          <cell r="GR343">
            <v>0</v>
          </cell>
          <cell r="GS343">
            <v>0</v>
          </cell>
          <cell r="GU343" t="str">
            <v>Poulet Aux Cacahuètes</v>
          </cell>
        </row>
        <row r="344">
          <cell r="E344" t="str">
            <v xml:space="preserve">Poulet Aux Pêches </v>
          </cell>
          <cell r="F344" t="str">
            <v xml:space="preserve">Cuire le riz dans l'eau salée, selon les instructions de l'emballage. 
Laver et émincer les poireaux. 
Égoutter les pêches et les couper en petits dés. 
Rincer, essuyer et détailler le filet de poulet en dés. Chauffer l'huile dans une poêle et faire dorer les dés de poulet pendant env.5 minutes. Épicer avec le sel et le curry. 
Ajouter les poireaux et cuire brièvement. Saler et poivrer. 
Mouiller avec le bouillon et laisser mijoter 5 minutes environ. Incorporer les pêches et la crème. Rectifier l'assaisonnement avec le sel et le curry. Servir accompagné de riz.
</v>
          </cell>
          <cell r="H344">
            <v>491.89000000000004</v>
          </cell>
          <cell r="I344">
            <v>36.554000000000002</v>
          </cell>
          <cell r="J344">
            <v>15.628</v>
          </cell>
          <cell r="K344">
            <v>46.11</v>
          </cell>
          <cell r="L344" t="str">
            <v>Riz</v>
          </cell>
          <cell r="M344">
            <v>40</v>
          </cell>
          <cell r="N344">
            <v>139.19999999999999</v>
          </cell>
          <cell r="O344">
            <v>2.64</v>
          </cell>
          <cell r="P344">
            <v>0.24</v>
          </cell>
          <cell r="Q344">
            <v>31.32</v>
          </cell>
          <cell r="R344">
            <v>348</v>
          </cell>
          <cell r="S344">
            <v>6.6</v>
          </cell>
          <cell r="T344">
            <v>0.6</v>
          </cell>
          <cell r="U344">
            <v>78.3</v>
          </cell>
          <cell r="V344" t="str">
            <v>Sel &amp; Poivre</v>
          </cell>
          <cell r="X344">
            <v>0</v>
          </cell>
          <cell r="Y344">
            <v>0</v>
          </cell>
          <cell r="Z344">
            <v>0</v>
          </cell>
          <cell r="AA344">
            <v>0</v>
          </cell>
          <cell r="AB344">
            <v>0</v>
          </cell>
          <cell r="AC344">
            <v>0</v>
          </cell>
          <cell r="AD344">
            <v>0</v>
          </cell>
          <cell r="AE344">
            <v>0</v>
          </cell>
          <cell r="AF344" t="str">
            <v>Poireau</v>
          </cell>
          <cell r="AG344">
            <v>200</v>
          </cell>
          <cell r="AH344">
            <v>60</v>
          </cell>
          <cell r="AI344">
            <v>3.2</v>
          </cell>
          <cell r="AJ344">
            <v>0.6</v>
          </cell>
          <cell r="AK344">
            <v>7.4</v>
          </cell>
          <cell r="AL344">
            <v>30</v>
          </cell>
          <cell r="AM344">
            <v>1.6</v>
          </cell>
          <cell r="AN344">
            <v>0.3</v>
          </cell>
          <cell r="AO344">
            <v>3.7</v>
          </cell>
          <cell r="AP344" t="str">
            <v>Pêche Non Sucrée Conserve</v>
          </cell>
          <cell r="AQ344">
            <v>25</v>
          </cell>
          <cell r="AR344">
            <v>12</v>
          </cell>
          <cell r="AS344">
            <v>0.125</v>
          </cell>
          <cell r="AT344">
            <v>0.05</v>
          </cell>
          <cell r="AU344">
            <v>2.5</v>
          </cell>
          <cell r="AV344">
            <v>48</v>
          </cell>
          <cell r="AW344">
            <v>0.5</v>
          </cell>
          <cell r="AX344">
            <v>0.2</v>
          </cell>
          <cell r="AY344">
            <v>10</v>
          </cell>
          <cell r="AZ344" t="str">
            <v>Poulet</v>
          </cell>
          <cell r="BA344">
            <v>125</v>
          </cell>
          <cell r="BB344">
            <v>131.25</v>
          </cell>
          <cell r="BC344">
            <v>28.875</v>
          </cell>
          <cell r="BD344">
            <v>1.5</v>
          </cell>
          <cell r="BE344">
            <v>0.5</v>
          </cell>
          <cell r="BF344">
            <v>105</v>
          </cell>
          <cell r="BG344">
            <v>23.1</v>
          </cell>
          <cell r="BH344">
            <v>1.2</v>
          </cell>
          <cell r="BI344">
            <v>0.4</v>
          </cell>
          <cell r="BJ344" t="str">
            <v>Huile D'Olive</v>
          </cell>
          <cell r="BK344">
            <v>10</v>
          </cell>
          <cell r="BL344">
            <v>80.900000000000006</v>
          </cell>
          <cell r="BM344">
            <v>0</v>
          </cell>
          <cell r="BN344">
            <v>8.99</v>
          </cell>
          <cell r="BO344">
            <v>0</v>
          </cell>
          <cell r="BP344">
            <v>809</v>
          </cell>
          <cell r="BQ344">
            <v>0</v>
          </cell>
          <cell r="BR344">
            <v>89.9</v>
          </cell>
          <cell r="BS344">
            <v>0</v>
          </cell>
          <cell r="BT344" t="str">
            <v>Curry</v>
          </cell>
          <cell r="BV344">
            <v>0</v>
          </cell>
          <cell r="BW344">
            <v>0</v>
          </cell>
          <cell r="BX344">
            <v>0</v>
          </cell>
          <cell r="BY344">
            <v>0</v>
          </cell>
          <cell r="BZ344">
            <v>102</v>
          </cell>
          <cell r="CA344">
            <v>6.3</v>
          </cell>
          <cell r="CB344">
            <v>4.2</v>
          </cell>
          <cell r="CC344">
            <v>9.6999999999999993</v>
          </cell>
          <cell r="CD344" t="str">
            <v>Bouillon</v>
          </cell>
          <cell r="CE344">
            <v>12</v>
          </cell>
          <cell r="CF344">
            <v>26.04</v>
          </cell>
          <cell r="CG344">
            <v>1.1639999999999999</v>
          </cell>
          <cell r="CH344">
            <v>0.64800000000000013</v>
          </cell>
          <cell r="CI344">
            <v>3.84</v>
          </cell>
          <cell r="CJ344">
            <v>217</v>
          </cell>
          <cell r="CK344">
            <v>9.6999999999999993</v>
          </cell>
          <cell r="CL344">
            <v>5.4</v>
          </cell>
          <cell r="CM344">
            <v>32</v>
          </cell>
          <cell r="CN344" t="str">
            <v>Crème Rama 7%</v>
          </cell>
          <cell r="CO344">
            <v>50</v>
          </cell>
          <cell r="CP344">
            <v>42.5</v>
          </cell>
          <cell r="CQ344">
            <v>0.55000000000000004</v>
          </cell>
          <cell r="CR344">
            <v>3.6</v>
          </cell>
          <cell r="CS344">
            <v>0.55000000000000004</v>
          </cell>
          <cell r="CT344">
            <v>85</v>
          </cell>
          <cell r="CU344">
            <v>1.1000000000000001</v>
          </cell>
          <cell r="CV344">
            <v>7.2</v>
          </cell>
          <cell r="CW344">
            <v>1.1000000000000001</v>
          </cell>
          <cell r="CX344" t="str">
            <v/>
          </cell>
          <cell r="CZ344">
            <v>0</v>
          </cell>
          <cell r="DA344">
            <v>0</v>
          </cell>
          <cell r="DB344">
            <v>0</v>
          </cell>
          <cell r="DC344">
            <v>0</v>
          </cell>
          <cell r="DD344">
            <v>0</v>
          </cell>
          <cell r="DE344">
            <v>0</v>
          </cell>
          <cell r="DF344">
            <v>0</v>
          </cell>
          <cell r="DG344">
            <v>0</v>
          </cell>
          <cell r="DH344" t="str">
            <v/>
          </cell>
          <cell r="DJ344">
            <v>0</v>
          </cell>
          <cell r="DK344">
            <v>0</v>
          </cell>
          <cell r="DL344">
            <v>0</v>
          </cell>
          <cell r="DM344">
            <v>0</v>
          </cell>
          <cell r="DN344">
            <v>0</v>
          </cell>
          <cell r="DO344">
            <v>0</v>
          </cell>
          <cell r="DP344">
            <v>0</v>
          </cell>
          <cell r="DQ344">
            <v>0</v>
          </cell>
          <cell r="DR344" t="str">
            <v/>
          </cell>
          <cell r="DT344">
            <v>0</v>
          </cell>
          <cell r="DU344">
            <v>0</v>
          </cell>
          <cell r="DV344">
            <v>0</v>
          </cell>
          <cell r="DW344">
            <v>0</v>
          </cell>
          <cell r="DX344">
            <v>0</v>
          </cell>
          <cell r="DY344">
            <v>0</v>
          </cell>
          <cell r="DZ344">
            <v>0</v>
          </cell>
          <cell r="EA344">
            <v>0</v>
          </cell>
          <cell r="EB344" t="str">
            <v/>
          </cell>
          <cell r="ED344">
            <v>0</v>
          </cell>
          <cell r="EE344">
            <v>0</v>
          </cell>
          <cell r="EF344">
            <v>0</v>
          </cell>
          <cell r="EG344">
            <v>0</v>
          </cell>
          <cell r="EH344">
            <v>0</v>
          </cell>
          <cell r="EI344">
            <v>0</v>
          </cell>
          <cell r="EJ344">
            <v>0</v>
          </cell>
          <cell r="EK344">
            <v>0</v>
          </cell>
          <cell r="EL344" t="str">
            <v/>
          </cell>
          <cell r="EN344">
            <v>0</v>
          </cell>
          <cell r="EO344">
            <v>0</v>
          </cell>
          <cell r="EP344">
            <v>0</v>
          </cell>
          <cell r="EQ344">
            <v>0</v>
          </cell>
          <cell r="ER344">
            <v>0</v>
          </cell>
          <cell r="ES344">
            <v>0</v>
          </cell>
          <cell r="ET344">
            <v>0</v>
          </cell>
          <cell r="EU344">
            <v>0</v>
          </cell>
          <cell r="EV344" t="str">
            <v/>
          </cell>
          <cell r="EX344">
            <v>0</v>
          </cell>
          <cell r="EY344">
            <v>0</v>
          </cell>
          <cell r="EZ344">
            <v>0</v>
          </cell>
          <cell r="FA344">
            <v>0</v>
          </cell>
          <cell r="FB344">
            <v>0</v>
          </cell>
          <cell r="FC344">
            <v>0</v>
          </cell>
          <cell r="FD344">
            <v>0</v>
          </cell>
          <cell r="FE344">
            <v>0</v>
          </cell>
          <cell r="FF344" t="str">
            <v/>
          </cell>
          <cell r="FH344">
            <v>0</v>
          </cell>
          <cell r="FI344">
            <v>0</v>
          </cell>
          <cell r="FJ344">
            <v>0</v>
          </cell>
          <cell r="FK344">
            <v>0</v>
          </cell>
          <cell r="FL344">
            <v>0</v>
          </cell>
          <cell r="FM344">
            <v>0</v>
          </cell>
          <cell r="FN344">
            <v>0</v>
          </cell>
          <cell r="FO344">
            <v>0</v>
          </cell>
          <cell r="FR344">
            <v>0</v>
          </cell>
          <cell r="FS344">
            <v>0</v>
          </cell>
          <cell r="FT344">
            <v>0</v>
          </cell>
          <cell r="FU344">
            <v>0</v>
          </cell>
          <cell r="FV344">
            <v>0</v>
          </cell>
          <cell r="FW344">
            <v>0</v>
          </cell>
          <cell r="FX344">
            <v>0</v>
          </cell>
          <cell r="FY344">
            <v>0</v>
          </cell>
          <cell r="GB344">
            <v>0</v>
          </cell>
          <cell r="GC344">
            <v>0</v>
          </cell>
          <cell r="GD344">
            <v>0</v>
          </cell>
          <cell r="GE344">
            <v>0</v>
          </cell>
          <cell r="GF344">
            <v>0</v>
          </cell>
          <cell r="GG344">
            <v>0</v>
          </cell>
          <cell r="GH344">
            <v>0</v>
          </cell>
          <cell r="GI344">
            <v>0</v>
          </cell>
          <cell r="GL344">
            <v>0</v>
          </cell>
          <cell r="GM344">
            <v>0</v>
          </cell>
          <cell r="GN344">
            <v>0</v>
          </cell>
          <cell r="GO344">
            <v>0</v>
          </cell>
          <cell r="GP344">
            <v>0</v>
          </cell>
          <cell r="GQ344">
            <v>0</v>
          </cell>
          <cell r="GR344">
            <v>0</v>
          </cell>
          <cell r="GS344">
            <v>0</v>
          </cell>
          <cell r="GU344" t="str">
            <v xml:space="preserve">Poulet Aux Pêches </v>
          </cell>
        </row>
        <row r="345">
          <cell r="E345" t="str">
            <v>Poulet Basquaise</v>
          </cell>
          <cell r="F345" t="str">
            <v>Dans une casserole d’eau faîtes cuire votre riz.
Dans une poêle avec un ﬁlet d’huile d’olive faîtes cuire votre escalope de poulet et vos poivrons coupés en morceaux.
Ajoutez la sauce tomate maison* et mélangez.</v>
          </cell>
          <cell r="G345" t="str">
            <v xml:space="preserve">* voir recette séparée
</v>
          </cell>
          <cell r="H345">
            <v>479.84999999999997</v>
          </cell>
          <cell r="I345">
            <v>42.679999999999993</v>
          </cell>
          <cell r="J345">
            <v>8.7750000000000004</v>
          </cell>
          <cell r="K345">
            <v>51.19</v>
          </cell>
          <cell r="L345" t="str">
            <v>poivron rouge</v>
          </cell>
          <cell r="M345">
            <v>200</v>
          </cell>
          <cell r="N345">
            <v>64</v>
          </cell>
          <cell r="O345">
            <v>1.8</v>
          </cell>
          <cell r="P345">
            <v>0.8</v>
          </cell>
          <cell r="Q345">
            <v>10.4</v>
          </cell>
          <cell r="R345">
            <v>32</v>
          </cell>
          <cell r="S345">
            <v>0.9</v>
          </cell>
          <cell r="T345">
            <v>0.4</v>
          </cell>
          <cell r="U345">
            <v>5.2</v>
          </cell>
          <cell r="V345" t="str">
            <v>poulet</v>
          </cell>
          <cell r="W345">
            <v>150</v>
          </cell>
          <cell r="X345">
            <v>157.5</v>
          </cell>
          <cell r="Y345">
            <v>34.65</v>
          </cell>
          <cell r="Z345">
            <v>1.8</v>
          </cell>
          <cell r="AA345">
            <v>0.6</v>
          </cell>
          <cell r="AB345">
            <v>105</v>
          </cell>
          <cell r="AC345">
            <v>23.1</v>
          </cell>
          <cell r="AD345">
            <v>1.2</v>
          </cell>
          <cell r="AE345">
            <v>0.4</v>
          </cell>
          <cell r="AF345" t="str">
            <v>poivron vert</v>
          </cell>
          <cell r="AG345">
            <v>200</v>
          </cell>
          <cell r="AH345">
            <v>52</v>
          </cell>
          <cell r="AI345">
            <v>2</v>
          </cell>
          <cell r="AJ345">
            <v>0.8</v>
          </cell>
          <cell r="AK345">
            <v>6.8</v>
          </cell>
          <cell r="AL345">
            <v>26</v>
          </cell>
          <cell r="AM345">
            <v>1</v>
          </cell>
          <cell r="AN345">
            <v>0.4</v>
          </cell>
          <cell r="AO345">
            <v>3.4</v>
          </cell>
          <cell r="AP345" t="str">
            <v>riz</v>
          </cell>
          <cell r="AQ345">
            <v>30</v>
          </cell>
          <cell r="AR345">
            <v>104.4</v>
          </cell>
          <cell r="AS345">
            <v>1.98</v>
          </cell>
          <cell r="AT345">
            <v>0.18</v>
          </cell>
          <cell r="AU345">
            <v>23.49</v>
          </cell>
          <cell r="AV345">
            <v>348</v>
          </cell>
          <cell r="AW345">
            <v>6.6</v>
          </cell>
          <cell r="AX345">
            <v>0.6</v>
          </cell>
          <cell r="AY345">
            <v>78.3</v>
          </cell>
          <cell r="AZ345" t="str">
            <v>Sauce tomate maison _ MNFC</v>
          </cell>
          <cell r="BA345">
            <v>100</v>
          </cell>
          <cell r="BB345">
            <v>101.95</v>
          </cell>
          <cell r="BC345">
            <v>2.25</v>
          </cell>
          <cell r="BD345">
            <v>5.1950000000000003</v>
          </cell>
          <cell r="BE345">
            <v>9.9</v>
          </cell>
          <cell r="BF345">
            <v>101.95</v>
          </cell>
          <cell r="BG345">
            <v>2.25</v>
          </cell>
          <cell r="BH345">
            <v>5.1950000000000003</v>
          </cell>
          <cell r="BI345">
            <v>9.9</v>
          </cell>
          <cell r="BL345">
            <v>0</v>
          </cell>
          <cell r="BM345">
            <v>0</v>
          </cell>
          <cell r="BN345">
            <v>0</v>
          </cell>
          <cell r="BO345">
            <v>0</v>
          </cell>
          <cell r="BP345">
            <v>0</v>
          </cell>
          <cell r="BQ345">
            <v>0</v>
          </cell>
          <cell r="BR345">
            <v>0</v>
          </cell>
          <cell r="BS345">
            <v>0</v>
          </cell>
          <cell r="BV345">
            <v>0</v>
          </cell>
          <cell r="BW345">
            <v>0</v>
          </cell>
          <cell r="BX345">
            <v>0</v>
          </cell>
          <cell r="BY345">
            <v>0</v>
          </cell>
          <cell r="BZ345">
            <v>0</v>
          </cell>
          <cell r="CA345">
            <v>0</v>
          </cell>
          <cell r="CB345">
            <v>0</v>
          </cell>
          <cell r="CC345">
            <v>0</v>
          </cell>
          <cell r="CF345">
            <v>0</v>
          </cell>
          <cell r="CG345">
            <v>0</v>
          </cell>
          <cell r="CH345">
            <v>0</v>
          </cell>
          <cell r="CI345">
            <v>0</v>
          </cell>
          <cell r="CJ345">
            <v>0</v>
          </cell>
          <cell r="CK345">
            <v>0</v>
          </cell>
          <cell r="CL345">
            <v>0</v>
          </cell>
          <cell r="CM345">
            <v>0</v>
          </cell>
          <cell r="CP345">
            <v>0</v>
          </cell>
          <cell r="CQ345">
            <v>0</v>
          </cell>
          <cell r="CR345">
            <v>0</v>
          </cell>
          <cell r="CS345">
            <v>0</v>
          </cell>
          <cell r="CT345">
            <v>0</v>
          </cell>
          <cell r="CU345">
            <v>0</v>
          </cell>
          <cell r="CV345">
            <v>0</v>
          </cell>
          <cell r="CW345">
            <v>0</v>
          </cell>
          <cell r="CZ345">
            <v>0</v>
          </cell>
          <cell r="DA345">
            <v>0</v>
          </cell>
          <cell r="DB345">
            <v>0</v>
          </cell>
          <cell r="DC345">
            <v>0</v>
          </cell>
          <cell r="DD345">
            <v>0</v>
          </cell>
          <cell r="DE345">
            <v>0</v>
          </cell>
          <cell r="DF345">
            <v>0</v>
          </cell>
          <cell r="DG345">
            <v>0</v>
          </cell>
          <cell r="DJ345">
            <v>0</v>
          </cell>
          <cell r="DK345">
            <v>0</v>
          </cell>
          <cell r="DL345">
            <v>0</v>
          </cell>
          <cell r="DM345">
            <v>0</v>
          </cell>
          <cell r="DN345">
            <v>0</v>
          </cell>
          <cell r="DO345">
            <v>0</v>
          </cell>
          <cell r="DP345">
            <v>0</v>
          </cell>
          <cell r="DQ345">
            <v>0</v>
          </cell>
          <cell r="DT345">
            <v>0</v>
          </cell>
          <cell r="DU345">
            <v>0</v>
          </cell>
          <cell r="DV345">
            <v>0</v>
          </cell>
          <cell r="DW345">
            <v>0</v>
          </cell>
          <cell r="DX345">
            <v>0</v>
          </cell>
          <cell r="DY345">
            <v>0</v>
          </cell>
          <cell r="DZ345">
            <v>0</v>
          </cell>
          <cell r="EA345">
            <v>0</v>
          </cell>
          <cell r="ED345">
            <v>0</v>
          </cell>
          <cell r="EE345">
            <v>0</v>
          </cell>
          <cell r="EF345">
            <v>0</v>
          </cell>
          <cell r="EG345">
            <v>0</v>
          </cell>
          <cell r="EH345">
            <v>0</v>
          </cell>
          <cell r="EI345">
            <v>0</v>
          </cell>
          <cell r="EJ345">
            <v>0</v>
          </cell>
          <cell r="EK345">
            <v>0</v>
          </cell>
          <cell r="EN345">
            <v>0</v>
          </cell>
          <cell r="EO345">
            <v>0</v>
          </cell>
          <cell r="EP345">
            <v>0</v>
          </cell>
          <cell r="EQ345">
            <v>0</v>
          </cell>
          <cell r="ER345">
            <v>0</v>
          </cell>
          <cell r="ES345">
            <v>0</v>
          </cell>
          <cell r="ET345">
            <v>0</v>
          </cell>
          <cell r="EU345">
            <v>0</v>
          </cell>
          <cell r="EX345">
            <v>0</v>
          </cell>
          <cell r="EY345">
            <v>0</v>
          </cell>
          <cell r="EZ345">
            <v>0</v>
          </cell>
          <cell r="FA345">
            <v>0</v>
          </cell>
          <cell r="FB345">
            <v>0</v>
          </cell>
          <cell r="FC345">
            <v>0</v>
          </cell>
          <cell r="FD345">
            <v>0</v>
          </cell>
          <cell r="FE345">
            <v>0</v>
          </cell>
          <cell r="FH345">
            <v>0</v>
          </cell>
          <cell r="FI345">
            <v>0</v>
          </cell>
          <cell r="FJ345">
            <v>0</v>
          </cell>
          <cell r="FK345">
            <v>0</v>
          </cell>
          <cell r="FL345">
            <v>0</v>
          </cell>
          <cell r="FM345">
            <v>0</v>
          </cell>
          <cell r="FN345">
            <v>0</v>
          </cell>
          <cell r="FO345">
            <v>0</v>
          </cell>
          <cell r="FR345">
            <v>0</v>
          </cell>
          <cell r="FS345">
            <v>0</v>
          </cell>
          <cell r="FT345">
            <v>0</v>
          </cell>
          <cell r="FU345">
            <v>0</v>
          </cell>
          <cell r="FV345">
            <v>0</v>
          </cell>
          <cell r="FW345">
            <v>0</v>
          </cell>
          <cell r="FX345">
            <v>0</v>
          </cell>
          <cell r="FY345">
            <v>0</v>
          </cell>
          <cell r="GB345">
            <v>0</v>
          </cell>
          <cell r="GC345">
            <v>0</v>
          </cell>
          <cell r="GD345">
            <v>0</v>
          </cell>
          <cell r="GE345">
            <v>0</v>
          </cell>
          <cell r="GF345">
            <v>0</v>
          </cell>
          <cell r="GG345">
            <v>0</v>
          </cell>
          <cell r="GH345">
            <v>0</v>
          </cell>
          <cell r="GI345">
            <v>0</v>
          </cell>
          <cell r="GL345">
            <v>0</v>
          </cell>
          <cell r="GM345">
            <v>0</v>
          </cell>
          <cell r="GN345">
            <v>0</v>
          </cell>
          <cell r="GO345">
            <v>0</v>
          </cell>
          <cell r="GP345">
            <v>0</v>
          </cell>
          <cell r="GQ345">
            <v>0</v>
          </cell>
          <cell r="GR345">
            <v>0</v>
          </cell>
          <cell r="GS345">
            <v>0</v>
          </cell>
          <cell r="GU345" t="str">
            <v>Poulet Basquaise</v>
          </cell>
        </row>
        <row r="346">
          <cell r="E346" t="str">
            <v>Poulet Caprese</v>
          </cell>
          <cell r="F346" t="str">
            <v xml:space="preserve">Préchauffez votre four à 200°C.
Selon la taille de votre filet de poulet, faites 6 entailles profondes dans la viande, dans le sens de la largeur. Assurez-vous de ne pas le couper complètement cependant.
Coupez la mozzarella en tranches puis en deux dans le sens de la longueur.
Coupez les tomates cerise en deux puis cueillez un nombre de feuilles de basilic équivalent à celui des entailles du poulet.
Garnissez chaque entaille d'une tranche de mozzarella, d'une moitié de tomate et d'une feuille de basilic.
Enduisez un plat à gratin, ainsi que les filets de poulet d'huile d'olive. Placez les filets dans le plat.
Ajoutez le reste des tomates au plat puis salez et poivrez le tout.
Enfournez le plat à mi-hauteur pendant environ 30 minutes.
Servir avec du riz
</v>
          </cell>
          <cell r="H346">
            <v>553.54999999999995</v>
          </cell>
          <cell r="I346">
            <v>51.454999999999991</v>
          </cell>
          <cell r="J346">
            <v>25.895000000000003</v>
          </cell>
          <cell r="K346">
            <v>27.814999999999998</v>
          </cell>
          <cell r="L346" t="str">
            <v>Poulet</v>
          </cell>
          <cell r="M346">
            <v>150</v>
          </cell>
          <cell r="N346">
            <v>157.5</v>
          </cell>
          <cell r="O346">
            <v>34.65</v>
          </cell>
          <cell r="P346">
            <v>1.8</v>
          </cell>
          <cell r="Q346">
            <v>0.6</v>
          </cell>
          <cell r="R346">
            <v>105</v>
          </cell>
          <cell r="S346">
            <v>23.1</v>
          </cell>
          <cell r="T346">
            <v>1.2</v>
          </cell>
          <cell r="U346">
            <v>0.4</v>
          </cell>
          <cell r="V346" t="str">
            <v>Mozzarella</v>
          </cell>
          <cell r="W346">
            <v>75</v>
          </cell>
          <cell r="X346">
            <v>189.75</v>
          </cell>
          <cell r="Y346">
            <v>14.025</v>
          </cell>
          <cell r="Z346">
            <v>14.625</v>
          </cell>
          <cell r="AA346">
            <v>0.52500000000000002</v>
          </cell>
          <cell r="AB346">
            <v>253</v>
          </cell>
          <cell r="AC346">
            <v>18.7</v>
          </cell>
          <cell r="AD346">
            <v>19.5</v>
          </cell>
          <cell r="AE346">
            <v>0.7</v>
          </cell>
          <cell r="AF346" t="str">
            <v>Tomate</v>
          </cell>
          <cell r="AG346">
            <v>100</v>
          </cell>
          <cell r="AH346">
            <v>21</v>
          </cell>
          <cell r="AI346">
            <v>0.8</v>
          </cell>
          <cell r="AJ346">
            <v>0.3</v>
          </cell>
          <cell r="AK346">
            <v>3.2</v>
          </cell>
          <cell r="AL346">
            <v>21</v>
          </cell>
          <cell r="AM346">
            <v>0.8</v>
          </cell>
          <cell r="AN346">
            <v>0.3</v>
          </cell>
          <cell r="AO346">
            <v>3.2</v>
          </cell>
          <cell r="AP346" t="str">
            <v>Basilic</v>
          </cell>
          <cell r="AR346">
            <v>0</v>
          </cell>
          <cell r="AS346">
            <v>0</v>
          </cell>
          <cell r="AT346">
            <v>0</v>
          </cell>
          <cell r="AU346">
            <v>0</v>
          </cell>
          <cell r="AV346">
            <v>0</v>
          </cell>
          <cell r="AW346">
            <v>0</v>
          </cell>
          <cell r="AX346">
            <v>0</v>
          </cell>
          <cell r="AY346">
            <v>0</v>
          </cell>
          <cell r="AZ346" t="str">
            <v>Huile D'Olive</v>
          </cell>
          <cell r="BA346">
            <v>10</v>
          </cell>
          <cell r="BB346">
            <v>80.900000000000006</v>
          </cell>
          <cell r="BC346">
            <v>0</v>
          </cell>
          <cell r="BD346">
            <v>8.99</v>
          </cell>
          <cell r="BE346">
            <v>0</v>
          </cell>
          <cell r="BF346">
            <v>809</v>
          </cell>
          <cell r="BG346">
            <v>0</v>
          </cell>
          <cell r="BH346">
            <v>89.9</v>
          </cell>
          <cell r="BI346">
            <v>0</v>
          </cell>
          <cell r="BJ346" t="str">
            <v>Sel &amp; Poivre</v>
          </cell>
          <cell r="BL346">
            <v>0</v>
          </cell>
          <cell r="BM346">
            <v>0</v>
          </cell>
          <cell r="BN346">
            <v>0</v>
          </cell>
          <cell r="BO346">
            <v>0</v>
          </cell>
          <cell r="BP346">
            <v>0</v>
          </cell>
          <cell r="BQ346">
            <v>0</v>
          </cell>
          <cell r="BR346">
            <v>0</v>
          </cell>
          <cell r="BS346">
            <v>0</v>
          </cell>
          <cell r="BT346" t="str">
            <v>riz</v>
          </cell>
          <cell r="BU346">
            <v>30</v>
          </cell>
          <cell r="BV346">
            <v>104.4</v>
          </cell>
          <cell r="BW346">
            <v>1.98</v>
          </cell>
          <cell r="BX346">
            <v>0.18</v>
          </cell>
          <cell r="BY346">
            <v>23.49</v>
          </cell>
          <cell r="BZ346">
            <v>348</v>
          </cell>
          <cell r="CA346">
            <v>6.6</v>
          </cell>
          <cell r="CB346">
            <v>0.6</v>
          </cell>
          <cell r="CC346">
            <v>78.3</v>
          </cell>
          <cell r="CD346" t="str">
            <v/>
          </cell>
          <cell r="CF346">
            <v>0</v>
          </cell>
          <cell r="CG346">
            <v>0</v>
          </cell>
          <cell r="CH346">
            <v>0</v>
          </cell>
          <cell r="CI346">
            <v>0</v>
          </cell>
          <cell r="CJ346">
            <v>0</v>
          </cell>
          <cell r="CK346">
            <v>0</v>
          </cell>
          <cell r="CL346">
            <v>0</v>
          </cell>
          <cell r="CM346">
            <v>0</v>
          </cell>
          <cell r="CN346" t="str">
            <v/>
          </cell>
          <cell r="CP346">
            <v>0</v>
          </cell>
          <cell r="CQ346">
            <v>0</v>
          </cell>
          <cell r="CR346">
            <v>0</v>
          </cell>
          <cell r="CS346">
            <v>0</v>
          </cell>
          <cell r="CT346">
            <v>0</v>
          </cell>
          <cell r="CU346">
            <v>0</v>
          </cell>
          <cell r="CV346">
            <v>0</v>
          </cell>
          <cell r="CW346">
            <v>0</v>
          </cell>
          <cell r="CX346" t="str">
            <v/>
          </cell>
          <cell r="CZ346">
            <v>0</v>
          </cell>
          <cell r="DA346">
            <v>0</v>
          </cell>
          <cell r="DB346">
            <v>0</v>
          </cell>
          <cell r="DC346">
            <v>0</v>
          </cell>
          <cell r="DD346">
            <v>0</v>
          </cell>
          <cell r="DE346">
            <v>0</v>
          </cell>
          <cell r="DF346">
            <v>0</v>
          </cell>
          <cell r="DG346">
            <v>0</v>
          </cell>
          <cell r="DH346" t="str">
            <v/>
          </cell>
          <cell r="DJ346">
            <v>0</v>
          </cell>
          <cell r="DK346">
            <v>0</v>
          </cell>
          <cell r="DL346">
            <v>0</v>
          </cell>
          <cell r="DM346">
            <v>0</v>
          </cell>
          <cell r="DN346">
            <v>0</v>
          </cell>
          <cell r="DO346">
            <v>0</v>
          </cell>
          <cell r="DP346">
            <v>0</v>
          </cell>
          <cell r="DQ346">
            <v>0</v>
          </cell>
          <cell r="DR346" t="str">
            <v/>
          </cell>
          <cell r="DT346">
            <v>0</v>
          </cell>
          <cell r="DU346">
            <v>0</v>
          </cell>
          <cell r="DV346">
            <v>0</v>
          </cell>
          <cell r="DW346">
            <v>0</v>
          </cell>
          <cell r="DX346">
            <v>0</v>
          </cell>
          <cell r="DY346">
            <v>0</v>
          </cell>
          <cell r="DZ346">
            <v>0</v>
          </cell>
          <cell r="EA346">
            <v>0</v>
          </cell>
          <cell r="EB346" t="str">
            <v/>
          </cell>
          <cell r="ED346">
            <v>0</v>
          </cell>
          <cell r="EE346">
            <v>0</v>
          </cell>
          <cell r="EF346">
            <v>0</v>
          </cell>
          <cell r="EG346">
            <v>0</v>
          </cell>
          <cell r="EH346">
            <v>0</v>
          </cell>
          <cell r="EI346">
            <v>0</v>
          </cell>
          <cell r="EJ346">
            <v>0</v>
          </cell>
          <cell r="EK346">
            <v>0</v>
          </cell>
          <cell r="EL346" t="str">
            <v/>
          </cell>
          <cell r="EN346">
            <v>0</v>
          </cell>
          <cell r="EO346">
            <v>0</v>
          </cell>
          <cell r="EP346">
            <v>0</v>
          </cell>
          <cell r="EQ346">
            <v>0</v>
          </cell>
          <cell r="ER346">
            <v>0</v>
          </cell>
          <cell r="ES346">
            <v>0</v>
          </cell>
          <cell r="ET346">
            <v>0</v>
          </cell>
          <cell r="EU346">
            <v>0</v>
          </cell>
          <cell r="EV346" t="str">
            <v/>
          </cell>
          <cell r="EX346">
            <v>0</v>
          </cell>
          <cell r="EY346">
            <v>0</v>
          </cell>
          <cell r="EZ346">
            <v>0</v>
          </cell>
          <cell r="FA346">
            <v>0</v>
          </cell>
          <cell r="FB346">
            <v>0</v>
          </cell>
          <cell r="FC346">
            <v>0</v>
          </cell>
          <cell r="FD346">
            <v>0</v>
          </cell>
          <cell r="FE346">
            <v>0</v>
          </cell>
          <cell r="FF346" t="str">
            <v/>
          </cell>
          <cell r="FH346">
            <v>0</v>
          </cell>
          <cell r="FI346">
            <v>0</v>
          </cell>
          <cell r="FJ346">
            <v>0</v>
          </cell>
          <cell r="FK346">
            <v>0</v>
          </cell>
          <cell r="FL346">
            <v>0</v>
          </cell>
          <cell r="FM346">
            <v>0</v>
          </cell>
          <cell r="FN346">
            <v>0</v>
          </cell>
          <cell r="FO346">
            <v>0</v>
          </cell>
          <cell r="FR346">
            <v>0</v>
          </cell>
          <cell r="FS346">
            <v>0</v>
          </cell>
          <cell r="FT346">
            <v>0</v>
          </cell>
          <cell r="FU346">
            <v>0</v>
          </cell>
          <cell r="FV346">
            <v>0</v>
          </cell>
          <cell r="FW346">
            <v>0</v>
          </cell>
          <cell r="FX346">
            <v>0</v>
          </cell>
          <cell r="FY346">
            <v>0</v>
          </cell>
          <cell r="GB346">
            <v>0</v>
          </cell>
          <cell r="GC346">
            <v>0</v>
          </cell>
          <cell r="GD346">
            <v>0</v>
          </cell>
          <cell r="GE346">
            <v>0</v>
          </cell>
          <cell r="GF346">
            <v>0</v>
          </cell>
          <cell r="GG346">
            <v>0</v>
          </cell>
          <cell r="GH346">
            <v>0</v>
          </cell>
          <cell r="GI346">
            <v>0</v>
          </cell>
          <cell r="GL346">
            <v>0</v>
          </cell>
          <cell r="GM346">
            <v>0</v>
          </cell>
          <cell r="GN346">
            <v>0</v>
          </cell>
          <cell r="GO346">
            <v>0</v>
          </cell>
          <cell r="GP346">
            <v>0</v>
          </cell>
          <cell r="GQ346">
            <v>0</v>
          </cell>
          <cell r="GR346">
            <v>0</v>
          </cell>
          <cell r="GS346">
            <v>0</v>
          </cell>
          <cell r="GU346" t="str">
            <v>Poulet Caprese</v>
          </cell>
        </row>
        <row r="347">
          <cell r="E347" t="str">
            <v>Poulet Épicé Et Pois Chiches</v>
          </cell>
          <cell r="F347" t="str">
            <v xml:space="preserve">Coupez le filet de poulet en dés et enduisez-les d'huile de noix de coco, cumin, sel et poivre. Réservez au réfrigérateur.
Pendant que le poulet marine, coupez le poivron et les tomates en dés et les piments en rondelles fines. N'oubliez pas de retirer les graines.
Égouttez les pois-chiches.
Épluchez et écrasez l'ail et hachez le persil.
Placez le poulet dans une grande poêle et faites-le brunir sur tous les côtés.
Ajoutez les piments, poivron, tomates et l'ail et cuisez pendant encore 7 minutes.
Déglacez à l'aide du bouillon de légumes et ajoutez les pois-chiches. Laissez mijoter pendant encore 5 minutes.
Ajoutez le persil et servez.
</v>
          </cell>
          <cell r="H347">
            <v>372.53999999999996</v>
          </cell>
          <cell r="I347">
            <v>31.174000000000003</v>
          </cell>
          <cell r="J347">
            <v>9.6179999999999986</v>
          </cell>
          <cell r="K347">
            <v>34.864999999999995</v>
          </cell>
          <cell r="L347" t="str">
            <v>Poulet</v>
          </cell>
          <cell r="M347">
            <v>80</v>
          </cell>
          <cell r="N347">
            <v>84</v>
          </cell>
          <cell r="O347">
            <v>18.48</v>
          </cell>
          <cell r="P347">
            <v>0.96</v>
          </cell>
          <cell r="Q347">
            <v>0.32</v>
          </cell>
          <cell r="R347">
            <v>105</v>
          </cell>
          <cell r="S347">
            <v>23.1</v>
          </cell>
          <cell r="T347">
            <v>1.2</v>
          </cell>
          <cell r="U347">
            <v>0.4</v>
          </cell>
          <cell r="V347" t="str">
            <v>Huile De Coco</v>
          </cell>
          <cell r="W347">
            <v>5</v>
          </cell>
          <cell r="X347">
            <v>44.7</v>
          </cell>
          <cell r="Y347">
            <v>0.04</v>
          </cell>
          <cell r="Z347">
            <v>4.95</v>
          </cell>
          <cell r="AA347">
            <v>0</v>
          </cell>
          <cell r="AB347">
            <v>894</v>
          </cell>
          <cell r="AC347">
            <v>0.8</v>
          </cell>
          <cell r="AD347">
            <v>99</v>
          </cell>
          <cell r="AE347">
            <v>0</v>
          </cell>
          <cell r="AF347" t="str">
            <v>Cumin</v>
          </cell>
          <cell r="AH347">
            <v>0</v>
          </cell>
          <cell r="AI347">
            <v>0</v>
          </cell>
          <cell r="AJ347">
            <v>0</v>
          </cell>
          <cell r="AK347">
            <v>0</v>
          </cell>
          <cell r="AL347">
            <v>0</v>
          </cell>
          <cell r="AM347">
            <v>0</v>
          </cell>
          <cell r="AN347">
            <v>0</v>
          </cell>
          <cell r="AO347">
            <v>0</v>
          </cell>
          <cell r="AP347" t="str">
            <v>Sel &amp; Poivre</v>
          </cell>
          <cell r="AR347">
            <v>0</v>
          </cell>
          <cell r="AS347">
            <v>0</v>
          </cell>
          <cell r="AT347">
            <v>0</v>
          </cell>
          <cell r="AU347">
            <v>0</v>
          </cell>
          <cell r="AV347">
            <v>0</v>
          </cell>
          <cell r="AW347">
            <v>0</v>
          </cell>
          <cell r="AX347">
            <v>0</v>
          </cell>
          <cell r="AY347">
            <v>0</v>
          </cell>
          <cell r="AZ347" t="str">
            <v>Poivron</v>
          </cell>
          <cell r="BA347">
            <v>75</v>
          </cell>
          <cell r="BB347">
            <v>15</v>
          </cell>
          <cell r="BC347">
            <v>0.6</v>
          </cell>
          <cell r="BD347">
            <v>0.22500000000000001</v>
          </cell>
          <cell r="BE347">
            <v>1.95</v>
          </cell>
          <cell r="BF347">
            <v>20</v>
          </cell>
          <cell r="BG347">
            <v>0.8</v>
          </cell>
          <cell r="BH347">
            <v>0.3</v>
          </cell>
          <cell r="BI347">
            <v>2.6</v>
          </cell>
          <cell r="BJ347" t="str">
            <v>Tomate</v>
          </cell>
          <cell r="BK347">
            <v>120</v>
          </cell>
          <cell r="BL347">
            <v>25.2</v>
          </cell>
          <cell r="BM347">
            <v>0.96</v>
          </cell>
          <cell r="BN347">
            <v>0.36</v>
          </cell>
          <cell r="BO347">
            <v>3.84</v>
          </cell>
          <cell r="BP347">
            <v>21</v>
          </cell>
          <cell r="BQ347">
            <v>0.8</v>
          </cell>
          <cell r="BR347">
            <v>0.3</v>
          </cell>
          <cell r="BS347">
            <v>3.2</v>
          </cell>
          <cell r="BT347" t="str">
            <v>Piment</v>
          </cell>
          <cell r="BU347">
            <v>5</v>
          </cell>
          <cell r="BV347">
            <v>0</v>
          </cell>
          <cell r="BW347">
            <v>0</v>
          </cell>
          <cell r="BX347">
            <v>0</v>
          </cell>
          <cell r="BY347">
            <v>0</v>
          </cell>
          <cell r="BZ347">
            <v>0</v>
          </cell>
          <cell r="CA347">
            <v>0</v>
          </cell>
          <cell r="CB347">
            <v>0</v>
          </cell>
          <cell r="CC347">
            <v>0</v>
          </cell>
          <cell r="CD347" t="str">
            <v>Pois Chiche Cuit</v>
          </cell>
          <cell r="CE347">
            <v>120</v>
          </cell>
          <cell r="CF347">
            <v>157.19999999999999</v>
          </cell>
          <cell r="CG347">
            <v>8.8800000000000008</v>
          </cell>
          <cell r="CH347">
            <v>2.4</v>
          </cell>
          <cell r="CI347">
            <v>21.24</v>
          </cell>
          <cell r="CJ347">
            <v>131</v>
          </cell>
          <cell r="CK347">
            <v>7.4</v>
          </cell>
          <cell r="CL347">
            <v>2</v>
          </cell>
          <cell r="CM347">
            <v>17.7</v>
          </cell>
          <cell r="CN347" t="str">
            <v>Ail</v>
          </cell>
          <cell r="CO347">
            <v>15</v>
          </cell>
          <cell r="CP347">
            <v>20.399999999999999</v>
          </cell>
          <cell r="CQ347">
            <v>1.05</v>
          </cell>
          <cell r="CR347">
            <v>7.4999999999999997E-2</v>
          </cell>
          <cell r="CS347">
            <v>3.6749999999999998</v>
          </cell>
          <cell r="CT347">
            <v>136</v>
          </cell>
          <cell r="CU347">
            <v>7</v>
          </cell>
          <cell r="CV347">
            <v>0.5</v>
          </cell>
          <cell r="CW347">
            <v>24.5</v>
          </cell>
          <cell r="CX347" t="str">
            <v>Persil</v>
          </cell>
          <cell r="CY347">
            <v>5</v>
          </cell>
          <cell r="CZ347">
            <v>0</v>
          </cell>
          <cell r="DA347">
            <v>0</v>
          </cell>
          <cell r="DB347">
            <v>0</v>
          </cell>
          <cell r="DC347">
            <v>0</v>
          </cell>
          <cell r="DD347">
            <v>0</v>
          </cell>
          <cell r="DE347">
            <v>0</v>
          </cell>
          <cell r="DF347">
            <v>0</v>
          </cell>
          <cell r="DG347">
            <v>0</v>
          </cell>
          <cell r="DH347" t="str">
            <v>Bouillon De Légumes</v>
          </cell>
          <cell r="DI347">
            <v>12</v>
          </cell>
          <cell r="DJ347">
            <v>26.04</v>
          </cell>
          <cell r="DK347">
            <v>1.1639999999999999</v>
          </cell>
          <cell r="DL347">
            <v>0.64800000000000013</v>
          </cell>
          <cell r="DM347">
            <v>3.84</v>
          </cell>
          <cell r="DN347">
            <v>217</v>
          </cell>
          <cell r="DO347">
            <v>9.6999999999999993</v>
          </cell>
          <cell r="DP347">
            <v>5.4</v>
          </cell>
          <cell r="DQ347">
            <v>32</v>
          </cell>
          <cell r="DR347" t="str">
            <v/>
          </cell>
          <cell r="DT347">
            <v>0</v>
          </cell>
          <cell r="DU347">
            <v>0</v>
          </cell>
          <cell r="DV347">
            <v>0</v>
          </cell>
          <cell r="DW347">
            <v>0</v>
          </cell>
          <cell r="DX347">
            <v>0</v>
          </cell>
          <cell r="DY347">
            <v>0</v>
          </cell>
          <cell r="DZ347">
            <v>0</v>
          </cell>
          <cell r="EA347">
            <v>0</v>
          </cell>
          <cell r="EB347" t="str">
            <v/>
          </cell>
          <cell r="ED347">
            <v>0</v>
          </cell>
          <cell r="EE347">
            <v>0</v>
          </cell>
          <cell r="EF347">
            <v>0</v>
          </cell>
          <cell r="EG347">
            <v>0</v>
          </cell>
          <cell r="EH347">
            <v>0</v>
          </cell>
          <cell r="EI347">
            <v>0</v>
          </cell>
          <cell r="EJ347">
            <v>0</v>
          </cell>
          <cell r="EK347">
            <v>0</v>
          </cell>
          <cell r="EL347" t="str">
            <v/>
          </cell>
          <cell r="EN347">
            <v>0</v>
          </cell>
          <cell r="EO347">
            <v>0</v>
          </cell>
          <cell r="EP347">
            <v>0</v>
          </cell>
          <cell r="EQ347">
            <v>0</v>
          </cell>
          <cell r="ER347">
            <v>0</v>
          </cell>
          <cell r="ES347">
            <v>0</v>
          </cell>
          <cell r="ET347">
            <v>0</v>
          </cell>
          <cell r="EU347">
            <v>0</v>
          </cell>
          <cell r="EV347" t="str">
            <v/>
          </cell>
          <cell r="EX347">
            <v>0</v>
          </cell>
          <cell r="EY347">
            <v>0</v>
          </cell>
          <cell r="EZ347">
            <v>0</v>
          </cell>
          <cell r="FA347">
            <v>0</v>
          </cell>
          <cell r="FB347">
            <v>0</v>
          </cell>
          <cell r="FC347">
            <v>0</v>
          </cell>
          <cell r="FD347">
            <v>0</v>
          </cell>
          <cell r="FE347">
            <v>0</v>
          </cell>
          <cell r="FF347" t="str">
            <v/>
          </cell>
          <cell r="FH347">
            <v>0</v>
          </cell>
          <cell r="FI347">
            <v>0</v>
          </cell>
          <cell r="FJ347">
            <v>0</v>
          </cell>
          <cell r="FK347">
            <v>0</v>
          </cell>
          <cell r="FL347">
            <v>0</v>
          </cell>
          <cell r="FM347">
            <v>0</v>
          </cell>
          <cell r="FN347">
            <v>0</v>
          </cell>
          <cell r="FO347">
            <v>0</v>
          </cell>
          <cell r="FR347">
            <v>0</v>
          </cell>
          <cell r="FS347">
            <v>0</v>
          </cell>
          <cell r="FT347">
            <v>0</v>
          </cell>
          <cell r="FU347">
            <v>0</v>
          </cell>
          <cell r="FV347">
            <v>0</v>
          </cell>
          <cell r="FW347">
            <v>0</v>
          </cell>
          <cell r="FX347">
            <v>0</v>
          </cell>
          <cell r="FY347">
            <v>0</v>
          </cell>
          <cell r="GB347">
            <v>0</v>
          </cell>
          <cell r="GC347">
            <v>0</v>
          </cell>
          <cell r="GD347">
            <v>0</v>
          </cell>
          <cell r="GE347">
            <v>0</v>
          </cell>
          <cell r="GF347">
            <v>0</v>
          </cell>
          <cell r="GG347">
            <v>0</v>
          </cell>
          <cell r="GH347">
            <v>0</v>
          </cell>
          <cell r="GI347">
            <v>0</v>
          </cell>
          <cell r="GL347">
            <v>0</v>
          </cell>
          <cell r="GM347">
            <v>0</v>
          </cell>
          <cell r="GN347">
            <v>0</v>
          </cell>
          <cell r="GO347">
            <v>0</v>
          </cell>
          <cell r="GP347">
            <v>0</v>
          </cell>
          <cell r="GQ347">
            <v>0</v>
          </cell>
          <cell r="GR347">
            <v>0</v>
          </cell>
          <cell r="GS347">
            <v>0</v>
          </cell>
          <cell r="GU347" t="str">
            <v>Poulet Épicé Et Pois Chiches</v>
          </cell>
        </row>
        <row r="348">
          <cell r="E348" t="str">
            <v>Poulet Guacamole</v>
          </cell>
          <cell r="F348" t="str">
            <v>Dans une poêle faîtes cuire le poulet avec l’huile de coco, paprika.
 Mélangez vos poulets avec le guacamole*.
 Trempez vos radis dans la sauce yaourt*</v>
          </cell>
          <cell r="G348" t="str">
            <v>* voir recette séparée</v>
          </cell>
          <cell r="H348">
            <v>270.45</v>
          </cell>
          <cell r="I348">
            <v>36.85</v>
          </cell>
          <cell r="J348">
            <v>10.94</v>
          </cell>
          <cell r="K348">
            <v>5.16</v>
          </cell>
          <cell r="L348" t="str">
            <v>poulet</v>
          </cell>
          <cell r="M348">
            <v>150</v>
          </cell>
          <cell r="N348">
            <v>157.5</v>
          </cell>
          <cell r="O348">
            <v>34.65</v>
          </cell>
          <cell r="P348">
            <v>1.8</v>
          </cell>
          <cell r="Q348">
            <v>0.6</v>
          </cell>
          <cell r="R348">
            <v>105</v>
          </cell>
          <cell r="S348">
            <v>23.1</v>
          </cell>
          <cell r="T348">
            <v>1.2</v>
          </cell>
          <cell r="U348">
            <v>0.4</v>
          </cell>
          <cell r="V348" t="str">
            <v>Guacamole_ MNFC</v>
          </cell>
          <cell r="W348">
            <v>20</v>
          </cell>
          <cell r="X348">
            <v>28.8</v>
          </cell>
          <cell r="Y348">
            <v>0.36</v>
          </cell>
          <cell r="Z348">
            <v>2.84</v>
          </cell>
          <cell r="AA348">
            <v>0.16</v>
          </cell>
          <cell r="AB348">
            <v>144</v>
          </cell>
          <cell r="AC348">
            <v>1.8</v>
          </cell>
          <cell r="AD348">
            <v>14.2</v>
          </cell>
          <cell r="AE348">
            <v>0.8</v>
          </cell>
          <cell r="AF348" t="str">
            <v>Sauce au yaourt_ MNFC</v>
          </cell>
          <cell r="AG348">
            <v>20</v>
          </cell>
          <cell r="AH348">
            <v>21.45</v>
          </cell>
          <cell r="AI348">
            <v>1.2</v>
          </cell>
          <cell r="AJ348">
            <v>1.05</v>
          </cell>
          <cell r="AK348">
            <v>1.8</v>
          </cell>
          <cell r="AL348">
            <v>107.25</v>
          </cell>
          <cell r="AM348">
            <v>6</v>
          </cell>
          <cell r="AN348">
            <v>5.25</v>
          </cell>
          <cell r="AO348">
            <v>9</v>
          </cell>
          <cell r="AP348" t="str">
            <v>Radis</v>
          </cell>
          <cell r="AQ348">
            <v>100</v>
          </cell>
          <cell r="AR348">
            <v>18</v>
          </cell>
          <cell r="AS348">
            <v>0.6</v>
          </cell>
          <cell r="AT348">
            <v>0.3</v>
          </cell>
          <cell r="AU348">
            <v>2.6</v>
          </cell>
          <cell r="AV348">
            <v>18</v>
          </cell>
          <cell r="AW348">
            <v>0.6</v>
          </cell>
          <cell r="AX348">
            <v>0.3</v>
          </cell>
          <cell r="AY348">
            <v>2.6</v>
          </cell>
          <cell r="AZ348" t="str">
            <v xml:space="preserve">paprika </v>
          </cell>
          <cell r="BB348">
            <v>0</v>
          </cell>
          <cell r="BC348">
            <v>0</v>
          </cell>
          <cell r="BD348">
            <v>0</v>
          </cell>
          <cell r="BE348">
            <v>0</v>
          </cell>
          <cell r="BF348">
            <v>0</v>
          </cell>
          <cell r="BG348">
            <v>0</v>
          </cell>
          <cell r="BH348">
            <v>0</v>
          </cell>
          <cell r="BI348">
            <v>0</v>
          </cell>
          <cell r="BJ348" t="str">
            <v>huile de coco</v>
          </cell>
          <cell r="BK348">
            <v>5</v>
          </cell>
          <cell r="BL348">
            <v>44.7</v>
          </cell>
          <cell r="BM348">
            <v>0.04</v>
          </cell>
          <cell r="BN348">
            <v>4.95</v>
          </cell>
          <cell r="BO348">
            <v>0</v>
          </cell>
          <cell r="BP348">
            <v>894</v>
          </cell>
          <cell r="BQ348">
            <v>0.8</v>
          </cell>
          <cell r="BR348">
            <v>99</v>
          </cell>
          <cell r="BS348">
            <v>0</v>
          </cell>
          <cell r="BV348">
            <v>0</v>
          </cell>
          <cell r="BW348">
            <v>0</v>
          </cell>
          <cell r="BX348">
            <v>0</v>
          </cell>
          <cell r="BY348">
            <v>0</v>
          </cell>
          <cell r="BZ348">
            <v>0</v>
          </cell>
          <cell r="CA348">
            <v>0</v>
          </cell>
          <cell r="CB348">
            <v>0</v>
          </cell>
          <cell r="CC348">
            <v>0</v>
          </cell>
          <cell r="CF348">
            <v>0</v>
          </cell>
          <cell r="CG348">
            <v>0</v>
          </cell>
          <cell r="CH348">
            <v>0</v>
          </cell>
          <cell r="CI348">
            <v>0</v>
          </cell>
          <cell r="CJ348">
            <v>0</v>
          </cell>
          <cell r="CK348">
            <v>0</v>
          </cell>
          <cell r="CL348">
            <v>0</v>
          </cell>
          <cell r="CM348">
            <v>0</v>
          </cell>
          <cell r="CP348">
            <v>0</v>
          </cell>
          <cell r="CQ348">
            <v>0</v>
          </cell>
          <cell r="CR348">
            <v>0</v>
          </cell>
          <cell r="CS348">
            <v>0</v>
          </cell>
          <cell r="CT348">
            <v>0</v>
          </cell>
          <cell r="CU348">
            <v>0</v>
          </cell>
          <cell r="CV348">
            <v>0</v>
          </cell>
          <cell r="CW348">
            <v>0</v>
          </cell>
          <cell r="CZ348">
            <v>0</v>
          </cell>
          <cell r="DA348">
            <v>0</v>
          </cell>
          <cell r="DB348">
            <v>0</v>
          </cell>
          <cell r="DC348">
            <v>0</v>
          </cell>
          <cell r="DD348">
            <v>0</v>
          </cell>
          <cell r="DE348">
            <v>0</v>
          </cell>
          <cell r="DF348">
            <v>0</v>
          </cell>
          <cell r="DG348">
            <v>0</v>
          </cell>
          <cell r="DJ348">
            <v>0</v>
          </cell>
          <cell r="DK348">
            <v>0</v>
          </cell>
          <cell r="DL348">
            <v>0</v>
          </cell>
          <cell r="DM348">
            <v>0</v>
          </cell>
          <cell r="DN348">
            <v>0</v>
          </cell>
          <cell r="DO348">
            <v>0</v>
          </cell>
          <cell r="DP348">
            <v>0</v>
          </cell>
          <cell r="DQ348">
            <v>0</v>
          </cell>
          <cell r="DT348">
            <v>0</v>
          </cell>
          <cell r="DU348">
            <v>0</v>
          </cell>
          <cell r="DV348">
            <v>0</v>
          </cell>
          <cell r="DW348">
            <v>0</v>
          </cell>
          <cell r="DX348">
            <v>0</v>
          </cell>
          <cell r="DY348">
            <v>0</v>
          </cell>
          <cell r="DZ348">
            <v>0</v>
          </cell>
          <cell r="EA348">
            <v>0</v>
          </cell>
          <cell r="ED348">
            <v>0</v>
          </cell>
          <cell r="EE348">
            <v>0</v>
          </cell>
          <cell r="EF348">
            <v>0</v>
          </cell>
          <cell r="EG348">
            <v>0</v>
          </cell>
          <cell r="EH348">
            <v>0</v>
          </cell>
          <cell r="EI348">
            <v>0</v>
          </cell>
          <cell r="EJ348">
            <v>0</v>
          </cell>
          <cell r="EK348">
            <v>0</v>
          </cell>
          <cell r="EN348">
            <v>0</v>
          </cell>
          <cell r="EO348">
            <v>0</v>
          </cell>
          <cell r="EP348">
            <v>0</v>
          </cell>
          <cell r="EQ348">
            <v>0</v>
          </cell>
          <cell r="ER348">
            <v>0</v>
          </cell>
          <cell r="ES348">
            <v>0</v>
          </cell>
          <cell r="ET348">
            <v>0</v>
          </cell>
          <cell r="EU348">
            <v>0</v>
          </cell>
          <cell r="EX348">
            <v>0</v>
          </cell>
          <cell r="EY348">
            <v>0</v>
          </cell>
          <cell r="EZ348">
            <v>0</v>
          </cell>
          <cell r="FA348">
            <v>0</v>
          </cell>
          <cell r="FB348">
            <v>0</v>
          </cell>
          <cell r="FC348">
            <v>0</v>
          </cell>
          <cell r="FD348">
            <v>0</v>
          </cell>
          <cell r="FE348">
            <v>0</v>
          </cell>
          <cell r="FH348">
            <v>0</v>
          </cell>
          <cell r="FI348">
            <v>0</v>
          </cell>
          <cell r="FJ348">
            <v>0</v>
          </cell>
          <cell r="FK348">
            <v>0</v>
          </cell>
          <cell r="FL348">
            <v>0</v>
          </cell>
          <cell r="FM348">
            <v>0</v>
          </cell>
          <cell r="FN348">
            <v>0</v>
          </cell>
          <cell r="FO348">
            <v>0</v>
          </cell>
          <cell r="FR348">
            <v>0</v>
          </cell>
          <cell r="FS348">
            <v>0</v>
          </cell>
          <cell r="FT348">
            <v>0</v>
          </cell>
          <cell r="FU348">
            <v>0</v>
          </cell>
          <cell r="FV348">
            <v>0</v>
          </cell>
          <cell r="FW348">
            <v>0</v>
          </cell>
          <cell r="FX348">
            <v>0</v>
          </cell>
          <cell r="FY348">
            <v>0</v>
          </cell>
          <cell r="GB348">
            <v>0</v>
          </cell>
          <cell r="GC348">
            <v>0</v>
          </cell>
          <cell r="GD348">
            <v>0</v>
          </cell>
          <cell r="GE348">
            <v>0</v>
          </cell>
          <cell r="GF348">
            <v>0</v>
          </cell>
          <cell r="GG348">
            <v>0</v>
          </cell>
          <cell r="GH348">
            <v>0</v>
          </cell>
          <cell r="GI348">
            <v>0</v>
          </cell>
          <cell r="GL348">
            <v>0</v>
          </cell>
          <cell r="GM348">
            <v>0</v>
          </cell>
          <cell r="GN348">
            <v>0</v>
          </cell>
          <cell r="GO348">
            <v>0</v>
          </cell>
          <cell r="GP348">
            <v>0</v>
          </cell>
          <cell r="GQ348">
            <v>0</v>
          </cell>
          <cell r="GR348">
            <v>0</v>
          </cell>
          <cell r="GS348">
            <v>0</v>
          </cell>
          <cell r="GU348" t="str">
            <v>Poulet Guacamole</v>
          </cell>
        </row>
        <row r="349">
          <cell r="E349" t="str">
            <v>Poulet Laqué Au Miel Et Sauce Soja</v>
          </cell>
          <cell r="F349" t="str">
            <v xml:space="preserve">Coupez le poulet en petits morceaux et placez-le dans un saladier avec le 3/4 de la sauce soja et le miel. Mélangez le tout et laisse mariner une petite heure au réfrigérateur.
Une fois le poulet bien mariné, faites chauffer une poêle avec l'huile de sésame, puis faites-y revenir le poulet.
Une fois cuit, ajoutez le reste de la sauce soja et les graines de sésame, puis laissez bien caraméliser le tout.
Faire cuire le riz et servir avec des légumes
</v>
          </cell>
          <cell r="H349">
            <v>497.21999999999997</v>
          </cell>
          <cell r="I349">
            <v>39.945000000000007</v>
          </cell>
          <cell r="J349">
            <v>14.005000000000001</v>
          </cell>
          <cell r="K349">
            <v>48.47</v>
          </cell>
          <cell r="L349" t="str">
            <v>Poulet</v>
          </cell>
          <cell r="M349">
            <v>120</v>
          </cell>
          <cell r="N349">
            <v>126</v>
          </cell>
          <cell r="O349">
            <v>27.72</v>
          </cell>
          <cell r="P349">
            <v>1.44</v>
          </cell>
          <cell r="Q349">
            <v>0.48</v>
          </cell>
          <cell r="R349">
            <v>105</v>
          </cell>
          <cell r="S349">
            <v>23.1</v>
          </cell>
          <cell r="T349">
            <v>1.2</v>
          </cell>
          <cell r="U349">
            <v>0.4</v>
          </cell>
          <cell r="V349" t="str">
            <v>Miel</v>
          </cell>
          <cell r="W349">
            <v>10</v>
          </cell>
          <cell r="X349">
            <v>32.200000000000003</v>
          </cell>
          <cell r="Y349">
            <v>0.05</v>
          </cell>
          <cell r="Z349">
            <v>0</v>
          </cell>
          <cell r="AA349">
            <v>8</v>
          </cell>
          <cell r="AB349">
            <v>322</v>
          </cell>
          <cell r="AC349">
            <v>0.5</v>
          </cell>
          <cell r="AD349">
            <v>0</v>
          </cell>
          <cell r="AE349">
            <v>80</v>
          </cell>
          <cell r="AF349" t="str">
            <v>Sauce De Soja</v>
          </cell>
          <cell r="AG349">
            <v>15</v>
          </cell>
          <cell r="AH349">
            <v>9.42</v>
          </cell>
          <cell r="AI349">
            <v>1.32</v>
          </cell>
          <cell r="AJ349">
            <v>0</v>
          </cell>
          <cell r="AK349">
            <v>1.0349999999999999</v>
          </cell>
          <cell r="AL349">
            <v>62.8</v>
          </cell>
          <cell r="AM349">
            <v>8.8000000000000007</v>
          </cell>
          <cell r="AN349">
            <v>0</v>
          </cell>
          <cell r="AO349">
            <v>6.9</v>
          </cell>
          <cell r="AP349" t="str">
            <v>Graine De Sésame</v>
          </cell>
          <cell r="AQ349">
            <v>15</v>
          </cell>
          <cell r="AR349">
            <v>88.35</v>
          </cell>
          <cell r="AS349">
            <v>2.6549999999999998</v>
          </cell>
          <cell r="AT349">
            <v>7.47</v>
          </cell>
          <cell r="AU349">
            <v>1.7549999999999999</v>
          </cell>
          <cell r="AV349">
            <v>589</v>
          </cell>
          <cell r="AW349">
            <v>17.7</v>
          </cell>
          <cell r="AX349">
            <v>49.8</v>
          </cell>
          <cell r="AY349">
            <v>11.7</v>
          </cell>
          <cell r="AZ349" t="str">
            <v>Huile De Sésame</v>
          </cell>
          <cell r="BA349">
            <v>5</v>
          </cell>
          <cell r="BB349">
            <v>40.450000000000003</v>
          </cell>
          <cell r="BC349">
            <v>0</v>
          </cell>
          <cell r="BD349">
            <v>4.4950000000000001</v>
          </cell>
          <cell r="BE349">
            <v>0</v>
          </cell>
          <cell r="BF349">
            <v>809</v>
          </cell>
          <cell r="BG349">
            <v>0</v>
          </cell>
          <cell r="BH349">
            <v>89.9</v>
          </cell>
          <cell r="BI349">
            <v>0</v>
          </cell>
          <cell r="BJ349" t="str">
            <v>riz Basmati</v>
          </cell>
          <cell r="BK349">
            <v>40</v>
          </cell>
          <cell r="BL349">
            <v>138.80000000000001</v>
          </cell>
          <cell r="BM349">
            <v>4</v>
          </cell>
          <cell r="BN349">
            <v>0.2</v>
          </cell>
          <cell r="BO349">
            <v>30</v>
          </cell>
          <cell r="BP349">
            <v>347</v>
          </cell>
          <cell r="BQ349">
            <v>10</v>
          </cell>
          <cell r="BR349">
            <v>0.5</v>
          </cell>
          <cell r="BS349">
            <v>75</v>
          </cell>
          <cell r="BT349" t="str">
            <v>haricot Vert</v>
          </cell>
          <cell r="BU349">
            <v>200</v>
          </cell>
          <cell r="BV349">
            <v>62</v>
          </cell>
          <cell r="BW349">
            <v>4.2</v>
          </cell>
          <cell r="BX349">
            <v>0.4</v>
          </cell>
          <cell r="BY349">
            <v>7.2</v>
          </cell>
          <cell r="BZ349">
            <v>31</v>
          </cell>
          <cell r="CA349">
            <v>2.1</v>
          </cell>
          <cell r="CB349">
            <v>0.2</v>
          </cell>
          <cell r="CC349">
            <v>3.6</v>
          </cell>
          <cell r="CD349" t="str">
            <v/>
          </cell>
          <cell r="CF349">
            <v>0</v>
          </cell>
          <cell r="CG349">
            <v>0</v>
          </cell>
          <cell r="CH349">
            <v>0</v>
          </cell>
          <cell r="CI349">
            <v>0</v>
          </cell>
          <cell r="CJ349">
            <v>0</v>
          </cell>
          <cell r="CK349">
            <v>0</v>
          </cell>
          <cell r="CL349">
            <v>0</v>
          </cell>
          <cell r="CM349">
            <v>0</v>
          </cell>
          <cell r="CN349" t="str">
            <v/>
          </cell>
          <cell r="CP349">
            <v>0</v>
          </cell>
          <cell r="CQ349">
            <v>0</v>
          </cell>
          <cell r="CR349">
            <v>0</v>
          </cell>
          <cell r="CS349">
            <v>0</v>
          </cell>
          <cell r="CT349">
            <v>0</v>
          </cell>
          <cell r="CU349">
            <v>0</v>
          </cell>
          <cell r="CV349">
            <v>0</v>
          </cell>
          <cell r="CW349">
            <v>0</v>
          </cell>
          <cell r="CX349" t="str">
            <v/>
          </cell>
          <cell r="CZ349">
            <v>0</v>
          </cell>
          <cell r="DA349">
            <v>0</v>
          </cell>
          <cell r="DB349">
            <v>0</v>
          </cell>
          <cell r="DC349">
            <v>0</v>
          </cell>
          <cell r="DD349">
            <v>0</v>
          </cell>
          <cell r="DE349">
            <v>0</v>
          </cell>
          <cell r="DF349">
            <v>0</v>
          </cell>
          <cell r="DG349">
            <v>0</v>
          </cell>
          <cell r="DH349" t="str">
            <v/>
          </cell>
          <cell r="DJ349">
            <v>0</v>
          </cell>
          <cell r="DK349">
            <v>0</v>
          </cell>
          <cell r="DL349">
            <v>0</v>
          </cell>
          <cell r="DM349">
            <v>0</v>
          </cell>
          <cell r="DN349">
            <v>0</v>
          </cell>
          <cell r="DO349">
            <v>0</v>
          </cell>
          <cell r="DP349">
            <v>0</v>
          </cell>
          <cell r="DQ349">
            <v>0</v>
          </cell>
          <cell r="DR349" t="str">
            <v/>
          </cell>
          <cell r="DT349">
            <v>0</v>
          </cell>
          <cell r="DU349">
            <v>0</v>
          </cell>
          <cell r="DV349">
            <v>0</v>
          </cell>
          <cell r="DW349">
            <v>0</v>
          </cell>
          <cell r="DX349">
            <v>0</v>
          </cell>
          <cell r="DY349">
            <v>0</v>
          </cell>
          <cell r="DZ349">
            <v>0</v>
          </cell>
          <cell r="EA349">
            <v>0</v>
          </cell>
          <cell r="EB349" t="str">
            <v/>
          </cell>
          <cell r="ED349">
            <v>0</v>
          </cell>
          <cell r="EE349">
            <v>0</v>
          </cell>
          <cell r="EF349">
            <v>0</v>
          </cell>
          <cell r="EG349">
            <v>0</v>
          </cell>
          <cell r="EH349">
            <v>0</v>
          </cell>
          <cell r="EI349">
            <v>0</v>
          </cell>
          <cell r="EJ349">
            <v>0</v>
          </cell>
          <cell r="EK349">
            <v>0</v>
          </cell>
          <cell r="EL349" t="str">
            <v/>
          </cell>
          <cell r="EN349">
            <v>0</v>
          </cell>
          <cell r="EO349">
            <v>0</v>
          </cell>
          <cell r="EP349">
            <v>0</v>
          </cell>
          <cell r="EQ349">
            <v>0</v>
          </cell>
          <cell r="ER349">
            <v>0</v>
          </cell>
          <cell r="ES349">
            <v>0</v>
          </cell>
          <cell r="ET349">
            <v>0</v>
          </cell>
          <cell r="EU349">
            <v>0</v>
          </cell>
          <cell r="EV349" t="str">
            <v/>
          </cell>
          <cell r="EX349">
            <v>0</v>
          </cell>
          <cell r="EY349">
            <v>0</v>
          </cell>
          <cell r="EZ349">
            <v>0</v>
          </cell>
          <cell r="FA349">
            <v>0</v>
          </cell>
          <cell r="FB349">
            <v>0</v>
          </cell>
          <cell r="FC349">
            <v>0</v>
          </cell>
          <cell r="FD349">
            <v>0</v>
          </cell>
          <cell r="FE349">
            <v>0</v>
          </cell>
          <cell r="FF349" t="str">
            <v/>
          </cell>
          <cell r="FH349">
            <v>0</v>
          </cell>
          <cell r="FI349">
            <v>0</v>
          </cell>
          <cell r="FJ349">
            <v>0</v>
          </cell>
          <cell r="FK349">
            <v>0</v>
          </cell>
          <cell r="FL349">
            <v>0</v>
          </cell>
          <cell r="FM349">
            <v>0</v>
          </cell>
          <cell r="FN349">
            <v>0</v>
          </cell>
          <cell r="FO349">
            <v>0</v>
          </cell>
          <cell r="FR349">
            <v>0</v>
          </cell>
          <cell r="FS349">
            <v>0</v>
          </cell>
          <cell r="FT349">
            <v>0</v>
          </cell>
          <cell r="FU349">
            <v>0</v>
          </cell>
          <cell r="FV349">
            <v>0</v>
          </cell>
          <cell r="FW349">
            <v>0</v>
          </cell>
          <cell r="FX349">
            <v>0</v>
          </cell>
          <cell r="FY349">
            <v>0</v>
          </cell>
          <cell r="GB349">
            <v>0</v>
          </cell>
          <cell r="GC349">
            <v>0</v>
          </cell>
          <cell r="GD349">
            <v>0</v>
          </cell>
          <cell r="GE349">
            <v>0</v>
          </cell>
          <cell r="GF349">
            <v>0</v>
          </cell>
          <cell r="GG349">
            <v>0</v>
          </cell>
          <cell r="GH349">
            <v>0</v>
          </cell>
          <cell r="GI349">
            <v>0</v>
          </cell>
          <cell r="GL349">
            <v>0</v>
          </cell>
          <cell r="GM349">
            <v>0</v>
          </cell>
          <cell r="GN349">
            <v>0</v>
          </cell>
          <cell r="GO349">
            <v>0</v>
          </cell>
          <cell r="GP349">
            <v>0</v>
          </cell>
          <cell r="GQ349">
            <v>0</v>
          </cell>
          <cell r="GR349">
            <v>0</v>
          </cell>
          <cell r="GS349">
            <v>0</v>
          </cell>
          <cell r="GU349" t="str">
            <v>Poulet Laqué Au Miel Et Sauce Soja</v>
          </cell>
        </row>
        <row r="350">
          <cell r="E350" t="str">
            <v>Poulet Méditerranéen Et Tomates</v>
          </cell>
          <cell r="F350" t="str">
            <v xml:space="preserve">Épluchez et coupez l'aubergine en cubes.
Faites chauffer l'huile d'olive dans une poêle.
Pendant ce temps, coupez les tomates en deux puis, à l'aide d'une petite cuillère, videz les tomates. Placez-les ensuite dans une poêle avec l'aubergine et laissez mijoter pendant environ 5 minutes.
Placez les moitiés de tomate dans la poêle, le côté arrondi sur le dessus, et laissez mijoter pendant encore 5 minutes.
Pendant ce temps, coupez les filets de poulet en morceaux de la taille d'une bouchée. Épluchez la pomme de terre et coupez-la en tranches.
À l'aide d'un mixeur manuel, réduisez le contenu de la poêle en purée afin de créer la sauce. Salez et poivrez puis réservez.
Ajoutez les morceaux de poulet et de pomme de terre à la même poêle. Salez et poivrez, puis cuisez pendant environ 5 minutes.
Ajoutez la sauce à la poêle et laissez mijoter pendant 5 minutes.
Pendant ce temps, hachez finement le persil. Utilisez-le pour garnir votre plat une fois servi.
</v>
          </cell>
          <cell r="H350">
            <v>394.85</v>
          </cell>
          <cell r="I350">
            <v>39.36</v>
          </cell>
          <cell r="J350">
            <v>11.450000000000001</v>
          </cell>
          <cell r="K350">
            <v>30.164999999999999</v>
          </cell>
          <cell r="L350" t="str">
            <v>Aubergine</v>
          </cell>
          <cell r="M350">
            <v>75</v>
          </cell>
          <cell r="N350">
            <v>17.25</v>
          </cell>
          <cell r="O350">
            <v>0.75</v>
          </cell>
          <cell r="P350">
            <v>0.15</v>
          </cell>
          <cell r="Q350">
            <v>2.3250000000000002</v>
          </cell>
          <cell r="R350">
            <v>23</v>
          </cell>
          <cell r="S350">
            <v>1</v>
          </cell>
          <cell r="T350">
            <v>0.2</v>
          </cell>
          <cell r="U350">
            <v>3.1</v>
          </cell>
          <cell r="V350" t="str">
            <v>Huile D'Olive</v>
          </cell>
          <cell r="W350">
            <v>10</v>
          </cell>
          <cell r="X350">
            <v>80.900000000000006</v>
          </cell>
          <cell r="Y350">
            <v>0</v>
          </cell>
          <cell r="Z350">
            <v>8.99</v>
          </cell>
          <cell r="AA350">
            <v>0</v>
          </cell>
          <cell r="AB350">
            <v>809</v>
          </cell>
          <cell r="AC350">
            <v>0</v>
          </cell>
          <cell r="AD350">
            <v>89.9</v>
          </cell>
          <cell r="AE350">
            <v>0</v>
          </cell>
          <cell r="AF350" t="str">
            <v>Tomate</v>
          </cell>
          <cell r="AG350">
            <v>120</v>
          </cell>
          <cell r="AH350">
            <v>25.2</v>
          </cell>
          <cell r="AI350">
            <v>0.96</v>
          </cell>
          <cell r="AJ350">
            <v>0.36</v>
          </cell>
          <cell r="AK350">
            <v>3.84</v>
          </cell>
          <cell r="AL350">
            <v>21</v>
          </cell>
          <cell r="AM350">
            <v>0.8</v>
          </cell>
          <cell r="AN350">
            <v>0.3</v>
          </cell>
          <cell r="AO350">
            <v>3.2</v>
          </cell>
          <cell r="AP350" t="str">
            <v>Poulet</v>
          </cell>
          <cell r="AQ350">
            <v>150</v>
          </cell>
          <cell r="AR350">
            <v>157.5</v>
          </cell>
          <cell r="AS350">
            <v>34.65</v>
          </cell>
          <cell r="AT350">
            <v>1.8</v>
          </cell>
          <cell r="AU350">
            <v>0.6</v>
          </cell>
          <cell r="AV350">
            <v>105</v>
          </cell>
          <cell r="AW350">
            <v>23.1</v>
          </cell>
          <cell r="AX350">
            <v>1.2</v>
          </cell>
          <cell r="AY350">
            <v>0.4</v>
          </cell>
          <cell r="AZ350" t="str">
            <v>Pomme De Terre</v>
          </cell>
          <cell r="BA350">
            <v>150</v>
          </cell>
          <cell r="BB350">
            <v>114</v>
          </cell>
          <cell r="BC350">
            <v>3</v>
          </cell>
          <cell r="BD350">
            <v>0.15</v>
          </cell>
          <cell r="BE350">
            <v>23.4</v>
          </cell>
          <cell r="BF350">
            <v>76</v>
          </cell>
          <cell r="BG350">
            <v>2</v>
          </cell>
          <cell r="BH350">
            <v>0.1</v>
          </cell>
          <cell r="BI350">
            <v>15.6</v>
          </cell>
          <cell r="BJ350" t="str">
            <v>Sel &amp; Poivre</v>
          </cell>
          <cell r="BL350">
            <v>0</v>
          </cell>
          <cell r="BM350">
            <v>0</v>
          </cell>
          <cell r="BN350">
            <v>0</v>
          </cell>
          <cell r="BO350">
            <v>0</v>
          </cell>
          <cell r="BP350">
            <v>0</v>
          </cell>
          <cell r="BQ350">
            <v>0</v>
          </cell>
          <cell r="BR350">
            <v>0</v>
          </cell>
          <cell r="BS350">
            <v>0</v>
          </cell>
          <cell r="BT350" t="str">
            <v>Persil</v>
          </cell>
          <cell r="BV350">
            <v>0</v>
          </cell>
          <cell r="BW350">
            <v>0</v>
          </cell>
          <cell r="BX350">
            <v>0</v>
          </cell>
          <cell r="BY350">
            <v>0</v>
          </cell>
          <cell r="BZ350">
            <v>0</v>
          </cell>
          <cell r="CA350">
            <v>0</v>
          </cell>
          <cell r="CB350">
            <v>0</v>
          </cell>
          <cell r="CC350">
            <v>0</v>
          </cell>
          <cell r="CD350" t="str">
            <v/>
          </cell>
          <cell r="CF350">
            <v>0</v>
          </cell>
          <cell r="CG350">
            <v>0</v>
          </cell>
          <cell r="CH350">
            <v>0</v>
          </cell>
          <cell r="CI350">
            <v>0</v>
          </cell>
          <cell r="CJ350">
            <v>0</v>
          </cell>
          <cell r="CK350">
            <v>0</v>
          </cell>
          <cell r="CL350">
            <v>0</v>
          </cell>
          <cell r="CM350">
            <v>0</v>
          </cell>
          <cell r="CN350" t="str">
            <v/>
          </cell>
          <cell r="CP350">
            <v>0</v>
          </cell>
          <cell r="CQ350">
            <v>0</v>
          </cell>
          <cell r="CR350">
            <v>0</v>
          </cell>
          <cell r="CS350">
            <v>0</v>
          </cell>
          <cell r="CT350">
            <v>0</v>
          </cell>
          <cell r="CU350">
            <v>0</v>
          </cell>
          <cell r="CV350">
            <v>0</v>
          </cell>
          <cell r="CW350">
            <v>0</v>
          </cell>
          <cell r="CX350" t="str">
            <v/>
          </cell>
          <cell r="CZ350">
            <v>0</v>
          </cell>
          <cell r="DA350">
            <v>0</v>
          </cell>
          <cell r="DB350">
            <v>0</v>
          </cell>
          <cell r="DC350">
            <v>0</v>
          </cell>
          <cell r="DD350">
            <v>0</v>
          </cell>
          <cell r="DE350">
            <v>0</v>
          </cell>
          <cell r="DF350">
            <v>0</v>
          </cell>
          <cell r="DG350">
            <v>0</v>
          </cell>
          <cell r="DH350" t="str">
            <v/>
          </cell>
          <cell r="DJ350">
            <v>0</v>
          </cell>
          <cell r="DK350">
            <v>0</v>
          </cell>
          <cell r="DL350">
            <v>0</v>
          </cell>
          <cell r="DM350">
            <v>0</v>
          </cell>
          <cell r="DN350">
            <v>0</v>
          </cell>
          <cell r="DO350">
            <v>0</v>
          </cell>
          <cell r="DP350">
            <v>0</v>
          </cell>
          <cell r="DQ350">
            <v>0</v>
          </cell>
          <cell r="DR350" t="str">
            <v/>
          </cell>
          <cell r="DT350">
            <v>0</v>
          </cell>
          <cell r="DU350">
            <v>0</v>
          </cell>
          <cell r="DV350">
            <v>0</v>
          </cell>
          <cell r="DW350">
            <v>0</v>
          </cell>
          <cell r="DX350">
            <v>0</v>
          </cell>
          <cell r="DY350">
            <v>0</v>
          </cell>
          <cell r="DZ350">
            <v>0</v>
          </cell>
          <cell r="EA350">
            <v>0</v>
          </cell>
          <cell r="EB350" t="str">
            <v/>
          </cell>
          <cell r="ED350">
            <v>0</v>
          </cell>
          <cell r="EE350">
            <v>0</v>
          </cell>
          <cell r="EF350">
            <v>0</v>
          </cell>
          <cell r="EG350">
            <v>0</v>
          </cell>
          <cell r="EH350">
            <v>0</v>
          </cell>
          <cell r="EI350">
            <v>0</v>
          </cell>
          <cell r="EJ350">
            <v>0</v>
          </cell>
          <cell r="EK350">
            <v>0</v>
          </cell>
          <cell r="EL350" t="str">
            <v/>
          </cell>
          <cell r="EN350">
            <v>0</v>
          </cell>
          <cell r="EO350">
            <v>0</v>
          </cell>
          <cell r="EP350">
            <v>0</v>
          </cell>
          <cell r="EQ350">
            <v>0</v>
          </cell>
          <cell r="ER350">
            <v>0</v>
          </cell>
          <cell r="ES350">
            <v>0</v>
          </cell>
          <cell r="ET350">
            <v>0</v>
          </cell>
          <cell r="EU350">
            <v>0</v>
          </cell>
          <cell r="EV350" t="str">
            <v/>
          </cell>
          <cell r="EX350">
            <v>0</v>
          </cell>
          <cell r="EY350">
            <v>0</v>
          </cell>
          <cell r="EZ350">
            <v>0</v>
          </cell>
          <cell r="FA350">
            <v>0</v>
          </cell>
          <cell r="FB350">
            <v>0</v>
          </cell>
          <cell r="FC350">
            <v>0</v>
          </cell>
          <cell r="FD350">
            <v>0</v>
          </cell>
          <cell r="FE350">
            <v>0</v>
          </cell>
          <cell r="FF350" t="str">
            <v/>
          </cell>
          <cell r="FH350">
            <v>0</v>
          </cell>
          <cell r="FI350">
            <v>0</v>
          </cell>
          <cell r="FJ350">
            <v>0</v>
          </cell>
          <cell r="FK350">
            <v>0</v>
          </cell>
          <cell r="FL350">
            <v>0</v>
          </cell>
          <cell r="FM350">
            <v>0</v>
          </cell>
          <cell r="FN350">
            <v>0</v>
          </cell>
          <cell r="FO350">
            <v>0</v>
          </cell>
          <cell r="FR350">
            <v>0</v>
          </cell>
          <cell r="FS350">
            <v>0</v>
          </cell>
          <cell r="FT350">
            <v>0</v>
          </cell>
          <cell r="FU350">
            <v>0</v>
          </cell>
          <cell r="FV350">
            <v>0</v>
          </cell>
          <cell r="FW350">
            <v>0</v>
          </cell>
          <cell r="FX350">
            <v>0</v>
          </cell>
          <cell r="FY350">
            <v>0</v>
          </cell>
          <cell r="GB350">
            <v>0</v>
          </cell>
          <cell r="GC350">
            <v>0</v>
          </cell>
          <cell r="GD350">
            <v>0</v>
          </cell>
          <cell r="GE350">
            <v>0</v>
          </cell>
          <cell r="GF350">
            <v>0</v>
          </cell>
          <cell r="GG350">
            <v>0</v>
          </cell>
          <cell r="GH350">
            <v>0</v>
          </cell>
          <cell r="GI350">
            <v>0</v>
          </cell>
          <cell r="GL350">
            <v>0</v>
          </cell>
          <cell r="GM350">
            <v>0</v>
          </cell>
          <cell r="GN350">
            <v>0</v>
          </cell>
          <cell r="GO350">
            <v>0</v>
          </cell>
          <cell r="GP350">
            <v>0</v>
          </cell>
          <cell r="GQ350">
            <v>0</v>
          </cell>
          <cell r="GR350">
            <v>0</v>
          </cell>
          <cell r="GS350">
            <v>0</v>
          </cell>
          <cell r="GU350" t="str">
            <v>Poulet Méditerranéen Et Tomates</v>
          </cell>
        </row>
        <row r="351">
          <cell r="E351" t="str">
            <v>Poulet Moutarde Miel Et Brocolis</v>
          </cell>
          <cell r="F351" t="str">
            <v>Mélangez le miel, la moutarde et l'huile d'olive dans un bol, et faites mariner le blanc de poulet dans la sauce.
Pressez l'ail et ajoutez-le au poulet en train de mariner.
Faites cuire les cubes de jambon dans une poêle antiadhésive, puis laissez-les de côté. Dans la même poêle, ajoutez le poulet et faites-le dorer des deux côtés.
Divisez les brocolis en petits fleurets et ajoutez-les à la poêle avec la crème, le lait et le jambon.
Couvrez et laissez cuire pendant 8 minutes, soit jusqu'à ce que la sauce commence à épaissir et que les brocolis aient légèrement ramolli.
Enfin, salez et poivrez.</v>
          </cell>
          <cell r="H351">
            <v>407.4</v>
          </cell>
          <cell r="I351">
            <v>59.365000000000002</v>
          </cell>
          <cell r="J351">
            <v>12.34</v>
          </cell>
          <cell r="K351">
            <v>11.31</v>
          </cell>
          <cell r="L351" t="str">
            <v>Miel</v>
          </cell>
          <cell r="M351">
            <v>5</v>
          </cell>
          <cell r="N351">
            <v>16.100000000000001</v>
          </cell>
          <cell r="O351">
            <v>2.5000000000000001E-2</v>
          </cell>
          <cell r="P351">
            <v>0</v>
          </cell>
          <cell r="Q351">
            <v>4</v>
          </cell>
          <cell r="R351">
            <v>322</v>
          </cell>
          <cell r="S351">
            <v>0.5</v>
          </cell>
          <cell r="T351">
            <v>0</v>
          </cell>
          <cell r="U351">
            <v>80</v>
          </cell>
          <cell r="V351" t="str">
            <v>Moutarde</v>
          </cell>
          <cell r="W351">
            <v>20</v>
          </cell>
          <cell r="X351">
            <v>19.2</v>
          </cell>
          <cell r="Y351">
            <v>1.2</v>
          </cell>
          <cell r="Z351">
            <v>1.2</v>
          </cell>
          <cell r="AA351">
            <v>0.2</v>
          </cell>
          <cell r="AB351">
            <v>96</v>
          </cell>
          <cell r="AC351">
            <v>6</v>
          </cell>
          <cell r="AD351">
            <v>6</v>
          </cell>
          <cell r="AE351">
            <v>1</v>
          </cell>
          <cell r="AF351" t="str">
            <v>Huile D'Olive</v>
          </cell>
          <cell r="AG351">
            <v>5</v>
          </cell>
          <cell r="AH351">
            <v>40.450000000000003</v>
          </cell>
          <cell r="AI351">
            <v>0</v>
          </cell>
          <cell r="AJ351">
            <v>4.4950000000000001</v>
          </cell>
          <cell r="AK351">
            <v>0</v>
          </cell>
          <cell r="AL351">
            <v>809</v>
          </cell>
          <cell r="AM351">
            <v>0</v>
          </cell>
          <cell r="AN351">
            <v>89.9</v>
          </cell>
          <cell r="AO351">
            <v>0</v>
          </cell>
          <cell r="AP351" t="str">
            <v>Poulet</v>
          </cell>
          <cell r="AQ351">
            <v>200</v>
          </cell>
          <cell r="AR351">
            <v>210</v>
          </cell>
          <cell r="AS351">
            <v>46.2</v>
          </cell>
          <cell r="AT351">
            <v>2.4</v>
          </cell>
          <cell r="AU351">
            <v>0.8</v>
          </cell>
          <cell r="AV351">
            <v>105</v>
          </cell>
          <cell r="AW351">
            <v>23.1</v>
          </cell>
          <cell r="AX351">
            <v>1.2</v>
          </cell>
          <cell r="AY351">
            <v>0.4</v>
          </cell>
          <cell r="AZ351" t="str">
            <v xml:space="preserve">Ail  </v>
          </cell>
          <cell r="BA351">
            <v>3</v>
          </cell>
          <cell r="BB351">
            <v>0</v>
          </cell>
          <cell r="BC351">
            <v>0</v>
          </cell>
          <cell r="BD351">
            <v>0</v>
          </cell>
          <cell r="BE351">
            <v>0</v>
          </cell>
          <cell r="BF351">
            <v>0</v>
          </cell>
          <cell r="BG351">
            <v>0</v>
          </cell>
          <cell r="BH351">
            <v>0</v>
          </cell>
          <cell r="BI351">
            <v>0</v>
          </cell>
          <cell r="BJ351" t="str">
            <v>Jambon Cuit De Devant</v>
          </cell>
          <cell r="BK351">
            <v>15</v>
          </cell>
          <cell r="BL351">
            <v>15.9</v>
          </cell>
          <cell r="BM351">
            <v>2.79</v>
          </cell>
          <cell r="BN351">
            <v>0.495</v>
          </cell>
          <cell r="BO351">
            <v>0.06</v>
          </cell>
          <cell r="BP351">
            <v>106</v>
          </cell>
          <cell r="BQ351">
            <v>18.600000000000001</v>
          </cell>
          <cell r="BR351">
            <v>3.3</v>
          </cell>
          <cell r="BS351">
            <v>0.4</v>
          </cell>
          <cell r="BT351" t="str">
            <v>Brocoli</v>
          </cell>
          <cell r="BU351">
            <v>175</v>
          </cell>
          <cell r="BV351">
            <v>54.25</v>
          </cell>
          <cell r="BW351">
            <v>5.25</v>
          </cell>
          <cell r="BX351">
            <v>0.7</v>
          </cell>
          <cell r="BY351">
            <v>4.2</v>
          </cell>
          <cell r="BZ351">
            <v>31</v>
          </cell>
          <cell r="CA351">
            <v>3</v>
          </cell>
          <cell r="CB351">
            <v>0.4</v>
          </cell>
          <cell r="CC351">
            <v>2.4</v>
          </cell>
          <cell r="CD351" t="str">
            <v>Lait Protéiné</v>
          </cell>
          <cell r="CE351">
            <v>50</v>
          </cell>
          <cell r="CF351">
            <v>19.5</v>
          </cell>
          <cell r="CG351">
            <v>3.5</v>
          </cell>
          <cell r="CH351">
            <v>0.05</v>
          </cell>
          <cell r="CI351">
            <v>1.25</v>
          </cell>
          <cell r="CJ351">
            <v>39</v>
          </cell>
          <cell r="CK351">
            <v>7</v>
          </cell>
          <cell r="CL351">
            <v>0.1</v>
          </cell>
          <cell r="CM351">
            <v>2.5</v>
          </cell>
          <cell r="CN351" t="str">
            <v>Sel Et Poivre (À Votre Convenance)</v>
          </cell>
          <cell r="CP351">
            <v>0</v>
          </cell>
          <cell r="CQ351">
            <v>0</v>
          </cell>
          <cell r="CR351">
            <v>0</v>
          </cell>
          <cell r="CS351">
            <v>0</v>
          </cell>
          <cell r="CT351">
            <v>0</v>
          </cell>
          <cell r="CU351">
            <v>0</v>
          </cell>
          <cell r="CV351">
            <v>0</v>
          </cell>
          <cell r="CW351">
            <v>0</v>
          </cell>
          <cell r="CX351" t="str">
            <v>Rama Cremefine 15% </v>
          </cell>
          <cell r="CY351">
            <v>20</v>
          </cell>
          <cell r="CZ351">
            <v>32</v>
          </cell>
          <cell r="DA351">
            <v>0.4</v>
          </cell>
          <cell r="DB351">
            <v>3</v>
          </cell>
          <cell r="DC351">
            <v>0.8</v>
          </cell>
          <cell r="DD351">
            <v>160</v>
          </cell>
          <cell r="DE351">
            <v>2</v>
          </cell>
          <cell r="DF351">
            <v>15</v>
          </cell>
          <cell r="DG351">
            <v>4</v>
          </cell>
          <cell r="DH351" t="str">
            <v/>
          </cell>
          <cell r="DJ351">
            <v>0</v>
          </cell>
          <cell r="DK351">
            <v>0</v>
          </cell>
          <cell r="DL351">
            <v>0</v>
          </cell>
          <cell r="DM351">
            <v>0</v>
          </cell>
          <cell r="DN351">
            <v>0</v>
          </cell>
          <cell r="DO351">
            <v>0</v>
          </cell>
          <cell r="DP351">
            <v>0</v>
          </cell>
          <cell r="DQ351">
            <v>0</v>
          </cell>
          <cell r="DR351" t="str">
            <v/>
          </cell>
          <cell r="DT351">
            <v>0</v>
          </cell>
          <cell r="DU351">
            <v>0</v>
          </cell>
          <cell r="DV351">
            <v>0</v>
          </cell>
          <cell r="DW351">
            <v>0</v>
          </cell>
          <cell r="DX351">
            <v>0</v>
          </cell>
          <cell r="DY351">
            <v>0</v>
          </cell>
          <cell r="DZ351">
            <v>0</v>
          </cell>
          <cell r="EA351">
            <v>0</v>
          </cell>
          <cell r="EB351" t="str">
            <v/>
          </cell>
          <cell r="ED351">
            <v>0</v>
          </cell>
          <cell r="EE351">
            <v>0</v>
          </cell>
          <cell r="EF351">
            <v>0</v>
          </cell>
          <cell r="EG351">
            <v>0</v>
          </cell>
          <cell r="EH351">
            <v>0</v>
          </cell>
          <cell r="EI351">
            <v>0</v>
          </cell>
          <cell r="EJ351">
            <v>0</v>
          </cell>
          <cell r="EK351">
            <v>0</v>
          </cell>
          <cell r="EL351" t="str">
            <v/>
          </cell>
          <cell r="EN351">
            <v>0</v>
          </cell>
          <cell r="EO351">
            <v>0</v>
          </cell>
          <cell r="EP351">
            <v>0</v>
          </cell>
          <cell r="EQ351">
            <v>0</v>
          </cell>
          <cell r="ER351">
            <v>0</v>
          </cell>
          <cell r="ES351">
            <v>0</v>
          </cell>
          <cell r="ET351">
            <v>0</v>
          </cell>
          <cell r="EU351">
            <v>0</v>
          </cell>
          <cell r="EV351" t="str">
            <v/>
          </cell>
          <cell r="EX351">
            <v>0</v>
          </cell>
          <cell r="EY351">
            <v>0</v>
          </cell>
          <cell r="EZ351">
            <v>0</v>
          </cell>
          <cell r="FA351">
            <v>0</v>
          </cell>
          <cell r="FB351">
            <v>0</v>
          </cell>
          <cell r="FC351">
            <v>0</v>
          </cell>
          <cell r="FD351">
            <v>0</v>
          </cell>
          <cell r="FE351">
            <v>0</v>
          </cell>
          <cell r="FF351" t="str">
            <v/>
          </cell>
          <cell r="FH351">
            <v>0</v>
          </cell>
          <cell r="FI351">
            <v>0</v>
          </cell>
          <cell r="FJ351">
            <v>0</v>
          </cell>
          <cell r="FK351">
            <v>0</v>
          </cell>
          <cell r="FL351">
            <v>0</v>
          </cell>
          <cell r="FM351">
            <v>0</v>
          </cell>
          <cell r="FN351">
            <v>0</v>
          </cell>
          <cell r="FO351">
            <v>0</v>
          </cell>
          <cell r="FR351">
            <v>0</v>
          </cell>
          <cell r="FS351">
            <v>0</v>
          </cell>
          <cell r="FT351">
            <v>0</v>
          </cell>
          <cell r="FU351">
            <v>0</v>
          </cell>
          <cell r="FV351">
            <v>0</v>
          </cell>
          <cell r="FW351">
            <v>0</v>
          </cell>
          <cell r="FX351">
            <v>0</v>
          </cell>
          <cell r="FY351">
            <v>0</v>
          </cell>
          <cell r="GB351">
            <v>0</v>
          </cell>
          <cell r="GC351">
            <v>0</v>
          </cell>
          <cell r="GD351">
            <v>0</v>
          </cell>
          <cell r="GE351">
            <v>0</v>
          </cell>
          <cell r="GF351">
            <v>0</v>
          </cell>
          <cell r="GG351">
            <v>0</v>
          </cell>
          <cell r="GH351">
            <v>0</v>
          </cell>
          <cell r="GI351">
            <v>0</v>
          </cell>
          <cell r="GL351">
            <v>0</v>
          </cell>
          <cell r="GM351">
            <v>0</v>
          </cell>
          <cell r="GN351">
            <v>0</v>
          </cell>
          <cell r="GO351">
            <v>0</v>
          </cell>
          <cell r="GP351">
            <v>0</v>
          </cell>
          <cell r="GQ351">
            <v>0</v>
          </cell>
          <cell r="GR351">
            <v>0</v>
          </cell>
          <cell r="GS351">
            <v>0</v>
          </cell>
          <cell r="GU351" t="str">
            <v>Poulet Moutarde Miel Et Brocolis</v>
          </cell>
        </row>
        <row r="352">
          <cell r="E352" t="str">
            <v>Poulet Rôti Au Curry Et À La Noix De Coco</v>
          </cell>
          <cell r="F352" t="str">
            <v xml:space="preserve">Pour préparer la sauce curry-coco, faites chauffer l'huile de noix de coco dans une poêle.
Émincez finement l'oignon, et faites-le revenir dans la poêle.
Écrasez les gousses d'ail dans un presse-ail, et ajoutez-les également à la poêle pour les faire dorer.
Ajoutez le curry en poudre ainsi que la purée de tomates et le lait de coco, et assaisonnez avec du sel et du poivre. Laissez mijoter 5 minutes.
Placez le blanc de poulet sur une feuille de papier aluminium, et faites-le mariner dans de la sauce curry. Ajoutez un peu de jus de citron vert.
Faites rôtir le poulet au four à 180°C pendant environ 30 minutes. Servez-le avec le reste de sauce.
</v>
          </cell>
          <cell r="H352">
            <v>448.08</v>
          </cell>
          <cell r="I352">
            <v>42.72</v>
          </cell>
          <cell r="J352">
            <v>16.544999999999998</v>
          </cell>
          <cell r="K352">
            <v>27.65</v>
          </cell>
          <cell r="L352" t="str">
            <v>Huile De Coco</v>
          </cell>
          <cell r="M352">
            <v>10</v>
          </cell>
          <cell r="N352">
            <v>89.4</v>
          </cell>
          <cell r="O352">
            <v>0.08</v>
          </cell>
          <cell r="P352">
            <v>9.9</v>
          </cell>
          <cell r="Q352">
            <v>0</v>
          </cell>
          <cell r="R352">
            <v>894</v>
          </cell>
          <cell r="S352">
            <v>0.8</v>
          </cell>
          <cell r="T352">
            <v>99</v>
          </cell>
          <cell r="U352">
            <v>0</v>
          </cell>
          <cell r="V352" t="str">
            <v>Oignon</v>
          </cell>
          <cell r="W352">
            <v>20</v>
          </cell>
          <cell r="X352">
            <v>7.8</v>
          </cell>
          <cell r="Y352">
            <v>0.26</v>
          </cell>
          <cell r="Z352">
            <v>0.04</v>
          </cell>
          <cell r="AA352">
            <v>1.4</v>
          </cell>
          <cell r="AB352">
            <v>39</v>
          </cell>
          <cell r="AC352">
            <v>1.3</v>
          </cell>
          <cell r="AD352">
            <v>0.2</v>
          </cell>
          <cell r="AE352">
            <v>7</v>
          </cell>
          <cell r="AF352" t="str">
            <v>Ail</v>
          </cell>
          <cell r="AG352">
            <v>3</v>
          </cell>
          <cell r="AH352">
            <v>4.08</v>
          </cell>
          <cell r="AI352">
            <v>0.21</v>
          </cell>
          <cell r="AJ352">
            <v>1.4999999999999999E-2</v>
          </cell>
          <cell r="AK352">
            <v>0.73499999999999999</v>
          </cell>
          <cell r="AL352">
            <v>136</v>
          </cell>
          <cell r="AM352">
            <v>7</v>
          </cell>
          <cell r="AN352">
            <v>0.5</v>
          </cell>
          <cell r="AO352">
            <v>24.5</v>
          </cell>
          <cell r="AP352" t="str">
            <v>Curry</v>
          </cell>
          <cell r="AR352">
            <v>0</v>
          </cell>
          <cell r="AS352">
            <v>0</v>
          </cell>
          <cell r="AT352">
            <v>0</v>
          </cell>
          <cell r="AU352">
            <v>0</v>
          </cell>
          <cell r="AV352">
            <v>102</v>
          </cell>
          <cell r="AW352">
            <v>6.3</v>
          </cell>
          <cell r="AX352">
            <v>4.2</v>
          </cell>
          <cell r="AY352">
            <v>9.6999999999999993</v>
          </cell>
          <cell r="AZ352" t="str">
            <v>Tomato Passata</v>
          </cell>
          <cell r="BA352">
            <v>110</v>
          </cell>
          <cell r="BB352">
            <v>23.1</v>
          </cell>
          <cell r="BC352">
            <v>3.74</v>
          </cell>
          <cell r="BD352">
            <v>0</v>
          </cell>
          <cell r="BE352">
            <v>0</v>
          </cell>
          <cell r="BF352">
            <v>21</v>
          </cell>
          <cell r="BG352">
            <v>3.4</v>
          </cell>
          <cell r="BH352">
            <v>0</v>
          </cell>
          <cell r="BI352">
            <v>0</v>
          </cell>
          <cell r="BJ352" t="str">
            <v>Lait Noix De Coco 50% Moins De Gras</v>
          </cell>
          <cell r="BK352">
            <v>50</v>
          </cell>
          <cell r="BL352">
            <v>44.5</v>
          </cell>
          <cell r="BM352">
            <v>0.5</v>
          </cell>
          <cell r="BN352">
            <v>4.5</v>
          </cell>
          <cell r="BO352">
            <v>0.5</v>
          </cell>
          <cell r="BP352">
            <v>89</v>
          </cell>
          <cell r="BQ352">
            <v>1</v>
          </cell>
          <cell r="BR352">
            <v>9</v>
          </cell>
          <cell r="BS352">
            <v>1</v>
          </cell>
          <cell r="BT352" t="str">
            <v xml:space="preserve">Sel &amp; Poivre </v>
          </cell>
          <cell r="BV352">
            <v>0</v>
          </cell>
          <cell r="BW352">
            <v>0</v>
          </cell>
          <cell r="BX352">
            <v>0</v>
          </cell>
          <cell r="BY352">
            <v>0</v>
          </cell>
          <cell r="BZ352">
            <v>0</v>
          </cell>
          <cell r="CA352">
            <v>0</v>
          </cell>
          <cell r="CB352">
            <v>0</v>
          </cell>
          <cell r="CC352">
            <v>0</v>
          </cell>
          <cell r="CD352" t="str">
            <v>Poulet</v>
          </cell>
          <cell r="CE352">
            <v>150</v>
          </cell>
          <cell r="CF352">
            <v>157.5</v>
          </cell>
          <cell r="CG352">
            <v>34.65</v>
          </cell>
          <cell r="CH352">
            <v>1.8</v>
          </cell>
          <cell r="CI352">
            <v>0.6</v>
          </cell>
          <cell r="CJ352">
            <v>105</v>
          </cell>
          <cell r="CK352">
            <v>23.1</v>
          </cell>
          <cell r="CL352">
            <v>1.2</v>
          </cell>
          <cell r="CM352">
            <v>0.4</v>
          </cell>
          <cell r="CN352" t="str">
            <v>Citron</v>
          </cell>
          <cell r="CO352">
            <v>35</v>
          </cell>
          <cell r="CP352">
            <v>7.7</v>
          </cell>
          <cell r="CQ352">
            <v>0.28000000000000003</v>
          </cell>
          <cell r="CR352">
            <v>0.14000000000000001</v>
          </cell>
          <cell r="CS352">
            <v>1.0149999999999999</v>
          </cell>
          <cell r="CT352">
            <v>22</v>
          </cell>
          <cell r="CU352">
            <v>0.8</v>
          </cell>
          <cell r="CV352">
            <v>0.4</v>
          </cell>
          <cell r="CW352">
            <v>2.9</v>
          </cell>
          <cell r="CX352" t="str">
            <v>Pomme De Terre</v>
          </cell>
          <cell r="CY352">
            <v>150</v>
          </cell>
          <cell r="CZ352">
            <v>114</v>
          </cell>
          <cell r="DA352">
            <v>3</v>
          </cell>
          <cell r="DB352">
            <v>0.15</v>
          </cell>
          <cell r="DC352">
            <v>23.4</v>
          </cell>
          <cell r="DD352">
            <v>76</v>
          </cell>
          <cell r="DE352">
            <v>2</v>
          </cell>
          <cell r="DF352">
            <v>0.1</v>
          </cell>
          <cell r="DG352">
            <v>15.6</v>
          </cell>
          <cell r="DH352" t="str">
            <v/>
          </cell>
          <cell r="DJ352">
            <v>0</v>
          </cell>
          <cell r="DK352">
            <v>0</v>
          </cell>
          <cell r="DL352">
            <v>0</v>
          </cell>
          <cell r="DM352">
            <v>0</v>
          </cell>
          <cell r="DN352">
            <v>0</v>
          </cell>
          <cell r="DO352">
            <v>0</v>
          </cell>
          <cell r="DP352">
            <v>0</v>
          </cell>
          <cell r="DQ352">
            <v>0</v>
          </cell>
          <cell r="DR352" t="str">
            <v/>
          </cell>
          <cell r="DT352">
            <v>0</v>
          </cell>
          <cell r="DU352">
            <v>0</v>
          </cell>
          <cell r="DV352">
            <v>0</v>
          </cell>
          <cell r="DW352">
            <v>0</v>
          </cell>
          <cell r="DX352">
            <v>0</v>
          </cell>
          <cell r="DY352">
            <v>0</v>
          </cell>
          <cell r="DZ352">
            <v>0</v>
          </cell>
          <cell r="EA352">
            <v>0</v>
          </cell>
          <cell r="EB352" t="str">
            <v/>
          </cell>
          <cell r="ED352">
            <v>0</v>
          </cell>
          <cell r="EE352">
            <v>0</v>
          </cell>
          <cell r="EF352">
            <v>0</v>
          </cell>
          <cell r="EG352">
            <v>0</v>
          </cell>
          <cell r="EH352">
            <v>0</v>
          </cell>
          <cell r="EI352">
            <v>0</v>
          </cell>
          <cell r="EJ352">
            <v>0</v>
          </cell>
          <cell r="EK352">
            <v>0</v>
          </cell>
          <cell r="EL352" t="str">
            <v/>
          </cell>
          <cell r="EN352">
            <v>0</v>
          </cell>
          <cell r="EO352">
            <v>0</v>
          </cell>
          <cell r="EP352">
            <v>0</v>
          </cell>
          <cell r="EQ352">
            <v>0</v>
          </cell>
          <cell r="ER352">
            <v>0</v>
          </cell>
          <cell r="ES352">
            <v>0</v>
          </cell>
          <cell r="ET352">
            <v>0</v>
          </cell>
          <cell r="EU352">
            <v>0</v>
          </cell>
          <cell r="EV352" t="str">
            <v/>
          </cell>
          <cell r="EX352">
            <v>0</v>
          </cell>
          <cell r="EY352">
            <v>0</v>
          </cell>
          <cell r="EZ352">
            <v>0</v>
          </cell>
          <cell r="FA352">
            <v>0</v>
          </cell>
          <cell r="FB352">
            <v>0</v>
          </cell>
          <cell r="FC352">
            <v>0</v>
          </cell>
          <cell r="FD352">
            <v>0</v>
          </cell>
          <cell r="FE352">
            <v>0</v>
          </cell>
          <cell r="FF352" t="str">
            <v/>
          </cell>
          <cell r="FH352">
            <v>0</v>
          </cell>
          <cell r="FI352">
            <v>0</v>
          </cell>
          <cell r="FJ352">
            <v>0</v>
          </cell>
          <cell r="FK352">
            <v>0</v>
          </cell>
          <cell r="FL352">
            <v>0</v>
          </cell>
          <cell r="FM352">
            <v>0</v>
          </cell>
          <cell r="FN352">
            <v>0</v>
          </cell>
          <cell r="FO352">
            <v>0</v>
          </cell>
          <cell r="FR352">
            <v>0</v>
          </cell>
          <cell r="FS352">
            <v>0</v>
          </cell>
          <cell r="FT352">
            <v>0</v>
          </cell>
          <cell r="FU352">
            <v>0</v>
          </cell>
          <cell r="FV352">
            <v>0</v>
          </cell>
          <cell r="FW352">
            <v>0</v>
          </cell>
          <cell r="FX352">
            <v>0</v>
          </cell>
          <cell r="FY352">
            <v>0</v>
          </cell>
          <cell r="GB352">
            <v>0</v>
          </cell>
          <cell r="GC352">
            <v>0</v>
          </cell>
          <cell r="GD352">
            <v>0</v>
          </cell>
          <cell r="GE352">
            <v>0</v>
          </cell>
          <cell r="GF352">
            <v>0</v>
          </cell>
          <cell r="GG352">
            <v>0</v>
          </cell>
          <cell r="GH352">
            <v>0</v>
          </cell>
          <cell r="GI352">
            <v>0</v>
          </cell>
          <cell r="GL352">
            <v>0</v>
          </cell>
          <cell r="GM352">
            <v>0</v>
          </cell>
          <cell r="GN352">
            <v>0</v>
          </cell>
          <cell r="GO352">
            <v>0</v>
          </cell>
          <cell r="GP352">
            <v>0</v>
          </cell>
          <cell r="GQ352">
            <v>0</v>
          </cell>
          <cell r="GR352">
            <v>0</v>
          </cell>
          <cell r="GS352">
            <v>0</v>
          </cell>
          <cell r="GU352" t="str">
            <v>Poulet Rôti Au Curry Et À La Noix De Coco</v>
          </cell>
        </row>
        <row r="353">
          <cell r="E353" t="str">
            <v>Pretzel Chiefs</v>
          </cell>
          <cell r="F353" t="str">
            <v>Pas de recettes</v>
          </cell>
          <cell r="H353">
            <v>142.19999999999999</v>
          </cell>
          <cell r="I353">
            <v>14.12</v>
          </cell>
          <cell r="J353">
            <v>3.0799999999999996</v>
          </cell>
          <cell r="K353">
            <v>13.79</v>
          </cell>
          <cell r="L353" t="str">
            <v>Pretzel chiefs</v>
          </cell>
          <cell r="M353">
            <v>30</v>
          </cell>
          <cell r="N353">
            <v>122.7</v>
          </cell>
          <cell r="O353">
            <v>10.62</v>
          </cell>
          <cell r="P353">
            <v>3.03</v>
          </cell>
          <cell r="Q353">
            <v>12.54</v>
          </cell>
          <cell r="R353">
            <v>409</v>
          </cell>
          <cell r="S353">
            <v>35.4</v>
          </cell>
          <cell r="T353">
            <v>10.1</v>
          </cell>
          <cell r="U353">
            <v>41.8</v>
          </cell>
          <cell r="V353" t="str">
            <v>Café Noir Non Sucré</v>
          </cell>
          <cell r="X353">
            <v>0</v>
          </cell>
          <cell r="Y353">
            <v>0</v>
          </cell>
          <cell r="Z353">
            <v>0</v>
          </cell>
          <cell r="AA353">
            <v>0</v>
          </cell>
          <cell r="AB353">
            <v>2</v>
          </cell>
          <cell r="AC353">
            <v>0.1</v>
          </cell>
          <cell r="AD353">
            <v>0</v>
          </cell>
          <cell r="AE353">
            <v>0.3</v>
          </cell>
          <cell r="AF353" t="str">
            <v>Lait Protéiné</v>
          </cell>
          <cell r="AG353">
            <v>50</v>
          </cell>
          <cell r="AH353">
            <v>19.5</v>
          </cell>
          <cell r="AI353">
            <v>3.5</v>
          </cell>
          <cell r="AJ353">
            <v>0.05</v>
          </cell>
          <cell r="AK353">
            <v>1.25</v>
          </cell>
          <cell r="AL353">
            <v>39</v>
          </cell>
          <cell r="AM353">
            <v>7</v>
          </cell>
          <cell r="AN353">
            <v>0.1</v>
          </cell>
          <cell r="AO353">
            <v>2.5</v>
          </cell>
          <cell r="AP353" t="str">
            <v/>
          </cell>
          <cell r="AR353">
            <v>0</v>
          </cell>
          <cell r="AS353">
            <v>0</v>
          </cell>
          <cell r="AT353">
            <v>0</v>
          </cell>
          <cell r="AU353">
            <v>0</v>
          </cell>
          <cell r="AV353">
            <v>0</v>
          </cell>
          <cell r="AW353">
            <v>0</v>
          </cell>
          <cell r="AX353">
            <v>0</v>
          </cell>
          <cell r="AY353">
            <v>0</v>
          </cell>
          <cell r="AZ353" t="str">
            <v/>
          </cell>
          <cell r="BB353">
            <v>0</v>
          </cell>
          <cell r="BC353">
            <v>0</v>
          </cell>
          <cell r="BD353">
            <v>0</v>
          </cell>
          <cell r="BE353">
            <v>0</v>
          </cell>
          <cell r="BF353">
            <v>0</v>
          </cell>
          <cell r="BG353">
            <v>0</v>
          </cell>
          <cell r="BH353">
            <v>0</v>
          </cell>
          <cell r="BI353">
            <v>0</v>
          </cell>
          <cell r="BJ353" t="str">
            <v/>
          </cell>
          <cell r="BL353">
            <v>0</v>
          </cell>
          <cell r="BM353">
            <v>0</v>
          </cell>
          <cell r="BN353">
            <v>0</v>
          </cell>
          <cell r="BO353">
            <v>0</v>
          </cell>
          <cell r="BP353">
            <v>0</v>
          </cell>
          <cell r="BQ353">
            <v>0</v>
          </cell>
          <cell r="BR353">
            <v>0</v>
          </cell>
          <cell r="BS353">
            <v>0</v>
          </cell>
          <cell r="BT353" t="str">
            <v/>
          </cell>
          <cell r="BV353">
            <v>0</v>
          </cell>
          <cell r="BW353">
            <v>0</v>
          </cell>
          <cell r="BX353">
            <v>0</v>
          </cell>
          <cell r="BY353">
            <v>0</v>
          </cell>
          <cell r="BZ353">
            <v>0</v>
          </cell>
          <cell r="CA353">
            <v>0</v>
          </cell>
          <cell r="CB353">
            <v>0</v>
          </cell>
          <cell r="CC353">
            <v>0</v>
          </cell>
          <cell r="CD353" t="str">
            <v/>
          </cell>
          <cell r="CF353">
            <v>0</v>
          </cell>
          <cell r="CG353">
            <v>0</v>
          </cell>
          <cell r="CH353">
            <v>0</v>
          </cell>
          <cell r="CI353">
            <v>0</v>
          </cell>
          <cell r="CJ353">
            <v>0</v>
          </cell>
          <cell r="CK353">
            <v>0</v>
          </cell>
          <cell r="CL353">
            <v>0</v>
          </cell>
          <cell r="CM353">
            <v>0</v>
          </cell>
          <cell r="CN353" t="str">
            <v/>
          </cell>
          <cell r="CP353">
            <v>0</v>
          </cell>
          <cell r="CQ353">
            <v>0</v>
          </cell>
          <cell r="CR353">
            <v>0</v>
          </cell>
          <cell r="CS353">
            <v>0</v>
          </cell>
          <cell r="CT353">
            <v>0</v>
          </cell>
          <cell r="CU353">
            <v>0</v>
          </cell>
          <cell r="CV353">
            <v>0</v>
          </cell>
          <cell r="CW353">
            <v>0</v>
          </cell>
          <cell r="CX353" t="str">
            <v/>
          </cell>
          <cell r="CZ353">
            <v>0</v>
          </cell>
          <cell r="DA353">
            <v>0</v>
          </cell>
          <cell r="DB353">
            <v>0</v>
          </cell>
          <cell r="DC353">
            <v>0</v>
          </cell>
          <cell r="DD353">
            <v>0</v>
          </cell>
          <cell r="DE353">
            <v>0</v>
          </cell>
          <cell r="DF353">
            <v>0</v>
          </cell>
          <cell r="DG353">
            <v>0</v>
          </cell>
          <cell r="DH353" t="str">
            <v/>
          </cell>
          <cell r="DJ353">
            <v>0</v>
          </cell>
          <cell r="DK353">
            <v>0</v>
          </cell>
          <cell r="DL353">
            <v>0</v>
          </cell>
          <cell r="DM353">
            <v>0</v>
          </cell>
          <cell r="DN353">
            <v>0</v>
          </cell>
          <cell r="DO353">
            <v>0</v>
          </cell>
          <cell r="DP353">
            <v>0</v>
          </cell>
          <cell r="DQ353">
            <v>0</v>
          </cell>
          <cell r="DR353" t="str">
            <v/>
          </cell>
          <cell r="DT353">
            <v>0</v>
          </cell>
          <cell r="DU353">
            <v>0</v>
          </cell>
          <cell r="DV353">
            <v>0</v>
          </cell>
          <cell r="DW353">
            <v>0</v>
          </cell>
          <cell r="DX353">
            <v>0</v>
          </cell>
          <cell r="DY353">
            <v>0</v>
          </cell>
          <cell r="DZ353">
            <v>0</v>
          </cell>
          <cell r="EA353">
            <v>0</v>
          </cell>
          <cell r="EB353" t="str">
            <v/>
          </cell>
          <cell r="ED353">
            <v>0</v>
          </cell>
          <cell r="EE353">
            <v>0</v>
          </cell>
          <cell r="EF353">
            <v>0</v>
          </cell>
          <cell r="EG353">
            <v>0</v>
          </cell>
          <cell r="EH353">
            <v>0</v>
          </cell>
          <cell r="EI353">
            <v>0</v>
          </cell>
          <cell r="EJ353">
            <v>0</v>
          </cell>
          <cell r="EK353">
            <v>0</v>
          </cell>
          <cell r="EL353" t="str">
            <v/>
          </cell>
          <cell r="EN353">
            <v>0</v>
          </cell>
          <cell r="EO353">
            <v>0</v>
          </cell>
          <cell r="EP353">
            <v>0</v>
          </cell>
          <cell r="EQ353">
            <v>0</v>
          </cell>
          <cell r="ER353">
            <v>0</v>
          </cell>
          <cell r="ES353">
            <v>0</v>
          </cell>
          <cell r="ET353">
            <v>0</v>
          </cell>
          <cell r="EU353">
            <v>0</v>
          </cell>
          <cell r="EV353" t="str">
            <v/>
          </cell>
          <cell r="EX353">
            <v>0</v>
          </cell>
          <cell r="EY353">
            <v>0</v>
          </cell>
          <cell r="EZ353">
            <v>0</v>
          </cell>
          <cell r="FA353">
            <v>0</v>
          </cell>
          <cell r="FB353">
            <v>0</v>
          </cell>
          <cell r="FC353">
            <v>0</v>
          </cell>
          <cell r="FD353">
            <v>0</v>
          </cell>
          <cell r="FE353">
            <v>0</v>
          </cell>
          <cell r="FF353" t="str">
            <v/>
          </cell>
          <cell r="FH353">
            <v>0</v>
          </cell>
          <cell r="FI353">
            <v>0</v>
          </cell>
          <cell r="FJ353">
            <v>0</v>
          </cell>
          <cell r="FK353">
            <v>0</v>
          </cell>
          <cell r="FL353">
            <v>0</v>
          </cell>
          <cell r="FM353">
            <v>0</v>
          </cell>
          <cell r="FN353">
            <v>0</v>
          </cell>
          <cell r="FO353">
            <v>0</v>
          </cell>
          <cell r="FR353">
            <v>0</v>
          </cell>
          <cell r="FS353">
            <v>0</v>
          </cell>
          <cell r="FT353">
            <v>0</v>
          </cell>
          <cell r="FU353">
            <v>0</v>
          </cell>
          <cell r="FV353">
            <v>0</v>
          </cell>
          <cell r="FW353">
            <v>0</v>
          </cell>
          <cell r="FX353">
            <v>0</v>
          </cell>
          <cell r="FY353">
            <v>0</v>
          </cell>
          <cell r="GB353">
            <v>0</v>
          </cell>
          <cell r="GC353">
            <v>0</v>
          </cell>
          <cell r="GD353">
            <v>0</v>
          </cell>
          <cell r="GE353">
            <v>0</v>
          </cell>
          <cell r="GF353">
            <v>0</v>
          </cell>
          <cell r="GG353">
            <v>0</v>
          </cell>
          <cell r="GH353">
            <v>0</v>
          </cell>
          <cell r="GI353">
            <v>0</v>
          </cell>
          <cell r="GL353">
            <v>0</v>
          </cell>
          <cell r="GM353">
            <v>0</v>
          </cell>
          <cell r="GN353">
            <v>0</v>
          </cell>
          <cell r="GO353">
            <v>0</v>
          </cell>
          <cell r="GP353">
            <v>0</v>
          </cell>
          <cell r="GQ353">
            <v>0</v>
          </cell>
          <cell r="GR353">
            <v>0</v>
          </cell>
          <cell r="GS353">
            <v>0</v>
          </cell>
          <cell r="GT353" t="str">
            <v>C:\\Users\\kenou\\OneDrive\\2019_MNFC_Recettes\\Image\\chiefs-pretzel-protein-sticks.jpg</v>
          </cell>
          <cell r="GU353" t="str">
            <v>Pretzel Chiefs</v>
          </cell>
        </row>
        <row r="354">
          <cell r="E354" t="str">
            <v>Pudding &amp; Amandes</v>
          </cell>
          <cell r="F354" t="str">
            <v>Pas de recettes</v>
          </cell>
          <cell r="H354">
            <v>267.2</v>
          </cell>
          <cell r="I354">
            <v>24.240000000000002</v>
          </cell>
          <cell r="J354">
            <v>12.780000000000001</v>
          </cell>
          <cell r="K354">
            <v>10.600000000000001</v>
          </cell>
          <cell r="L354" t="str">
            <v>Emmi Pudding</v>
          </cell>
          <cell r="M354">
            <v>200</v>
          </cell>
          <cell r="N354">
            <v>152</v>
          </cell>
          <cell r="O354">
            <v>20</v>
          </cell>
          <cell r="P354">
            <v>2.8</v>
          </cell>
          <cell r="Q354">
            <v>9.8000000000000007</v>
          </cell>
          <cell r="R354">
            <v>76</v>
          </cell>
          <cell r="S354">
            <v>10</v>
          </cell>
          <cell r="T354">
            <v>1.4</v>
          </cell>
          <cell r="U354">
            <v>4.9000000000000004</v>
          </cell>
          <cell r="V354" t="str">
            <v>Amande</v>
          </cell>
          <cell r="W354">
            <v>20</v>
          </cell>
          <cell r="X354">
            <v>115.2</v>
          </cell>
          <cell r="Y354">
            <v>4.24</v>
          </cell>
          <cell r="Z354">
            <v>9.98</v>
          </cell>
          <cell r="AA354">
            <v>0.8</v>
          </cell>
          <cell r="AB354">
            <v>576</v>
          </cell>
          <cell r="AC354">
            <v>21.2</v>
          </cell>
          <cell r="AD354">
            <v>49.9</v>
          </cell>
          <cell r="AE354">
            <v>4</v>
          </cell>
          <cell r="AF354" t="str">
            <v/>
          </cell>
          <cell r="AH354">
            <v>0</v>
          </cell>
          <cell r="AI354">
            <v>0</v>
          </cell>
          <cell r="AJ354">
            <v>0</v>
          </cell>
          <cell r="AK354">
            <v>0</v>
          </cell>
          <cell r="AL354">
            <v>0</v>
          </cell>
          <cell r="AM354">
            <v>0</v>
          </cell>
          <cell r="AN354">
            <v>0</v>
          </cell>
          <cell r="AO354">
            <v>0</v>
          </cell>
          <cell r="AP354" t="str">
            <v/>
          </cell>
          <cell r="AR354">
            <v>0</v>
          </cell>
          <cell r="AS354">
            <v>0</v>
          </cell>
          <cell r="AT354">
            <v>0</v>
          </cell>
          <cell r="AU354">
            <v>0</v>
          </cell>
          <cell r="AV354">
            <v>0</v>
          </cell>
          <cell r="AW354">
            <v>0</v>
          </cell>
          <cell r="AX354">
            <v>0</v>
          </cell>
          <cell r="AY354">
            <v>0</v>
          </cell>
          <cell r="AZ354" t="str">
            <v/>
          </cell>
          <cell r="BB354">
            <v>0</v>
          </cell>
          <cell r="BC354">
            <v>0</v>
          </cell>
          <cell r="BD354">
            <v>0</v>
          </cell>
          <cell r="BE354">
            <v>0</v>
          </cell>
          <cell r="BF354">
            <v>0</v>
          </cell>
          <cell r="BG354">
            <v>0</v>
          </cell>
          <cell r="BH354">
            <v>0</v>
          </cell>
          <cell r="BI354">
            <v>0</v>
          </cell>
          <cell r="BJ354" t="str">
            <v/>
          </cell>
          <cell r="BL354">
            <v>0</v>
          </cell>
          <cell r="BM354">
            <v>0</v>
          </cell>
          <cell r="BN354">
            <v>0</v>
          </cell>
          <cell r="BO354">
            <v>0</v>
          </cell>
          <cell r="BP354">
            <v>0</v>
          </cell>
          <cell r="BQ354">
            <v>0</v>
          </cell>
          <cell r="BR354">
            <v>0</v>
          </cell>
          <cell r="BS354">
            <v>0</v>
          </cell>
          <cell r="BT354" t="str">
            <v/>
          </cell>
          <cell r="BV354">
            <v>0</v>
          </cell>
          <cell r="BW354">
            <v>0</v>
          </cell>
          <cell r="BX354">
            <v>0</v>
          </cell>
          <cell r="BY354">
            <v>0</v>
          </cell>
          <cell r="BZ354">
            <v>0</v>
          </cell>
          <cell r="CA354">
            <v>0</v>
          </cell>
          <cell r="CB354">
            <v>0</v>
          </cell>
          <cell r="CC354">
            <v>0</v>
          </cell>
          <cell r="CD354" t="str">
            <v/>
          </cell>
          <cell r="CF354">
            <v>0</v>
          </cell>
          <cell r="CG354">
            <v>0</v>
          </cell>
          <cell r="CH354">
            <v>0</v>
          </cell>
          <cell r="CI354">
            <v>0</v>
          </cell>
          <cell r="CJ354">
            <v>0</v>
          </cell>
          <cell r="CK354">
            <v>0</v>
          </cell>
          <cell r="CL354">
            <v>0</v>
          </cell>
          <cell r="CM354">
            <v>0</v>
          </cell>
          <cell r="CN354" t="str">
            <v/>
          </cell>
          <cell r="CP354">
            <v>0</v>
          </cell>
          <cell r="CQ354">
            <v>0</v>
          </cell>
          <cell r="CR354">
            <v>0</v>
          </cell>
          <cell r="CS354">
            <v>0</v>
          </cell>
          <cell r="CT354">
            <v>0</v>
          </cell>
          <cell r="CU354">
            <v>0</v>
          </cell>
          <cell r="CV354">
            <v>0</v>
          </cell>
          <cell r="CW354">
            <v>0</v>
          </cell>
          <cell r="CX354" t="str">
            <v/>
          </cell>
          <cell r="CZ354">
            <v>0</v>
          </cell>
          <cell r="DA354">
            <v>0</v>
          </cell>
          <cell r="DB354">
            <v>0</v>
          </cell>
          <cell r="DC354">
            <v>0</v>
          </cell>
          <cell r="DD354">
            <v>0</v>
          </cell>
          <cell r="DE354">
            <v>0</v>
          </cell>
          <cell r="DF354">
            <v>0</v>
          </cell>
          <cell r="DG354">
            <v>0</v>
          </cell>
          <cell r="DH354" t="str">
            <v/>
          </cell>
          <cell r="DJ354">
            <v>0</v>
          </cell>
          <cell r="DK354">
            <v>0</v>
          </cell>
          <cell r="DL354">
            <v>0</v>
          </cell>
          <cell r="DM354">
            <v>0</v>
          </cell>
          <cell r="DN354">
            <v>0</v>
          </cell>
          <cell r="DO354">
            <v>0</v>
          </cell>
          <cell r="DP354">
            <v>0</v>
          </cell>
          <cell r="DQ354">
            <v>0</v>
          </cell>
          <cell r="DR354" t="str">
            <v/>
          </cell>
          <cell r="DT354">
            <v>0</v>
          </cell>
          <cell r="DU354">
            <v>0</v>
          </cell>
          <cell r="DV354">
            <v>0</v>
          </cell>
          <cell r="DW354">
            <v>0</v>
          </cell>
          <cell r="DX354">
            <v>0</v>
          </cell>
          <cell r="DY354">
            <v>0</v>
          </cell>
          <cell r="DZ354">
            <v>0</v>
          </cell>
          <cell r="EA354">
            <v>0</v>
          </cell>
          <cell r="EB354" t="str">
            <v/>
          </cell>
          <cell r="ED354">
            <v>0</v>
          </cell>
          <cell r="EE354">
            <v>0</v>
          </cell>
          <cell r="EF354">
            <v>0</v>
          </cell>
          <cell r="EG354">
            <v>0</v>
          </cell>
          <cell r="EH354">
            <v>0</v>
          </cell>
          <cell r="EI354">
            <v>0</v>
          </cell>
          <cell r="EJ354">
            <v>0</v>
          </cell>
          <cell r="EK354">
            <v>0</v>
          </cell>
          <cell r="EL354" t="str">
            <v/>
          </cell>
          <cell r="EN354">
            <v>0</v>
          </cell>
          <cell r="EO354">
            <v>0</v>
          </cell>
          <cell r="EP354">
            <v>0</v>
          </cell>
          <cell r="EQ354">
            <v>0</v>
          </cell>
          <cell r="ER354">
            <v>0</v>
          </cell>
          <cell r="ES354">
            <v>0</v>
          </cell>
          <cell r="ET354">
            <v>0</v>
          </cell>
          <cell r="EU354">
            <v>0</v>
          </cell>
          <cell r="EV354" t="str">
            <v/>
          </cell>
          <cell r="EX354">
            <v>0</v>
          </cell>
          <cell r="EY354">
            <v>0</v>
          </cell>
          <cell r="EZ354">
            <v>0</v>
          </cell>
          <cell r="FA354">
            <v>0</v>
          </cell>
          <cell r="FB354">
            <v>0</v>
          </cell>
          <cell r="FC354">
            <v>0</v>
          </cell>
          <cell r="FD354">
            <v>0</v>
          </cell>
          <cell r="FE354">
            <v>0</v>
          </cell>
          <cell r="FF354" t="str">
            <v/>
          </cell>
          <cell r="FH354">
            <v>0</v>
          </cell>
          <cell r="FI354">
            <v>0</v>
          </cell>
          <cell r="FJ354">
            <v>0</v>
          </cell>
          <cell r="FK354">
            <v>0</v>
          </cell>
          <cell r="FL354">
            <v>0</v>
          </cell>
          <cell r="FM354">
            <v>0</v>
          </cell>
          <cell r="FN354">
            <v>0</v>
          </cell>
          <cell r="FO354">
            <v>0</v>
          </cell>
          <cell r="FR354">
            <v>0</v>
          </cell>
          <cell r="FS354">
            <v>0</v>
          </cell>
          <cell r="FT354">
            <v>0</v>
          </cell>
          <cell r="FU354">
            <v>0</v>
          </cell>
          <cell r="FV354">
            <v>0</v>
          </cell>
          <cell r="FW354">
            <v>0</v>
          </cell>
          <cell r="FX354">
            <v>0</v>
          </cell>
          <cell r="FY354">
            <v>0</v>
          </cell>
          <cell r="GB354">
            <v>0</v>
          </cell>
          <cell r="GC354">
            <v>0</v>
          </cell>
          <cell r="GD354">
            <v>0</v>
          </cell>
          <cell r="GE354">
            <v>0</v>
          </cell>
          <cell r="GF354">
            <v>0</v>
          </cell>
          <cell r="GG354">
            <v>0</v>
          </cell>
          <cell r="GH354">
            <v>0</v>
          </cell>
          <cell r="GI354">
            <v>0</v>
          </cell>
          <cell r="GL354">
            <v>0</v>
          </cell>
          <cell r="GM354">
            <v>0</v>
          </cell>
          <cell r="GN354">
            <v>0</v>
          </cell>
          <cell r="GO354">
            <v>0</v>
          </cell>
          <cell r="GP354">
            <v>0</v>
          </cell>
          <cell r="GQ354">
            <v>0</v>
          </cell>
          <cell r="GR354">
            <v>0</v>
          </cell>
          <cell r="GS354">
            <v>0</v>
          </cell>
          <cell r="GU354" t="str">
            <v>Pudding &amp; Amandes</v>
          </cell>
        </row>
        <row r="355">
          <cell r="E355" t="str">
            <v xml:space="preserve">Pudding De Chia </v>
          </cell>
          <cell r="F355" t="str">
            <v>Mélangez les graines de chia avec le lait et l’arôme sans calorie vanille.
Laissez gonfler le tout une quinzaine de minutes, en mélangeant toutes les 5 minutes.
Dégustez le tout accompagné de fruits rouges.</v>
          </cell>
          <cell r="H355">
            <v>152.4</v>
          </cell>
          <cell r="I355">
            <v>10.7</v>
          </cell>
          <cell r="J355">
            <v>6.47</v>
          </cell>
          <cell r="K355">
            <v>13.43</v>
          </cell>
          <cell r="L355" t="str">
            <v>Chia</v>
          </cell>
          <cell r="M355">
            <v>20</v>
          </cell>
          <cell r="N355">
            <v>97.2</v>
          </cell>
          <cell r="O355">
            <v>3.4</v>
          </cell>
          <cell r="P355">
            <v>6.2</v>
          </cell>
          <cell r="Q355">
            <v>8.4</v>
          </cell>
          <cell r="R355">
            <v>486</v>
          </cell>
          <cell r="S355">
            <v>17</v>
          </cell>
          <cell r="T355">
            <v>31</v>
          </cell>
          <cell r="U355">
            <v>42</v>
          </cell>
          <cell r="V355" t="str">
            <v>Framboise</v>
          </cell>
          <cell r="W355">
            <v>20</v>
          </cell>
          <cell r="X355">
            <v>10.4</v>
          </cell>
          <cell r="Y355">
            <v>0.24</v>
          </cell>
          <cell r="Z355">
            <v>0.12</v>
          </cell>
          <cell r="AA355">
            <v>1.4</v>
          </cell>
          <cell r="AB355">
            <v>52</v>
          </cell>
          <cell r="AC355">
            <v>1.2</v>
          </cell>
          <cell r="AD355">
            <v>0.6</v>
          </cell>
          <cell r="AE355">
            <v>7</v>
          </cell>
          <cell r="AF355" t="str">
            <v>Myrtille</v>
          </cell>
          <cell r="AG355">
            <v>10</v>
          </cell>
          <cell r="AH355">
            <v>5.8</v>
          </cell>
          <cell r="AI355">
            <v>0.06</v>
          </cell>
          <cell r="AJ355">
            <v>0.05</v>
          </cell>
          <cell r="AK355">
            <v>1.1299999999999999</v>
          </cell>
          <cell r="AL355">
            <v>58</v>
          </cell>
          <cell r="AM355">
            <v>0.6</v>
          </cell>
          <cell r="AN355">
            <v>0.5</v>
          </cell>
          <cell r="AO355">
            <v>11.3</v>
          </cell>
          <cell r="AP355" t="str">
            <v>Lait Protéiné</v>
          </cell>
          <cell r="AQ355">
            <v>100</v>
          </cell>
          <cell r="AR355">
            <v>39</v>
          </cell>
          <cell r="AS355">
            <v>7</v>
          </cell>
          <cell r="AT355">
            <v>0.1</v>
          </cell>
          <cell r="AU355">
            <v>2.5</v>
          </cell>
          <cell r="AV355">
            <v>39</v>
          </cell>
          <cell r="AW355">
            <v>7</v>
          </cell>
          <cell r="AX355">
            <v>0.1</v>
          </cell>
          <cell r="AY355">
            <v>2.5</v>
          </cell>
          <cell r="AZ355" t="str">
            <v>arômes: quelques gouttes</v>
          </cell>
          <cell r="BB355">
            <v>0</v>
          </cell>
          <cell r="BC355">
            <v>0</v>
          </cell>
          <cell r="BD355">
            <v>0</v>
          </cell>
          <cell r="BE355">
            <v>0</v>
          </cell>
          <cell r="BF355">
            <v>0</v>
          </cell>
          <cell r="BG355">
            <v>0</v>
          </cell>
          <cell r="BH355">
            <v>0</v>
          </cell>
          <cell r="BI355">
            <v>0</v>
          </cell>
          <cell r="BJ355" t="str">
            <v/>
          </cell>
          <cell r="BL355">
            <v>0</v>
          </cell>
          <cell r="BM355">
            <v>0</v>
          </cell>
          <cell r="BN355">
            <v>0</v>
          </cell>
          <cell r="BO355">
            <v>0</v>
          </cell>
          <cell r="BP355">
            <v>0</v>
          </cell>
          <cell r="BQ355">
            <v>0</v>
          </cell>
          <cell r="BR355">
            <v>0</v>
          </cell>
          <cell r="BS355">
            <v>0</v>
          </cell>
          <cell r="BT355" t="str">
            <v/>
          </cell>
          <cell r="BV355">
            <v>0</v>
          </cell>
          <cell r="BW355">
            <v>0</v>
          </cell>
          <cell r="BX355">
            <v>0</v>
          </cell>
          <cell r="BY355">
            <v>0</v>
          </cell>
          <cell r="BZ355">
            <v>0</v>
          </cell>
          <cell r="CA355">
            <v>0</v>
          </cell>
          <cell r="CB355">
            <v>0</v>
          </cell>
          <cell r="CC355">
            <v>0</v>
          </cell>
          <cell r="CD355" t="str">
            <v/>
          </cell>
          <cell r="CF355">
            <v>0</v>
          </cell>
          <cell r="CG355">
            <v>0</v>
          </cell>
          <cell r="CH355">
            <v>0</v>
          </cell>
          <cell r="CI355">
            <v>0</v>
          </cell>
          <cell r="CJ355">
            <v>0</v>
          </cell>
          <cell r="CK355">
            <v>0</v>
          </cell>
          <cell r="CL355">
            <v>0</v>
          </cell>
          <cell r="CM355">
            <v>0</v>
          </cell>
          <cell r="CN355" t="str">
            <v/>
          </cell>
          <cell r="CP355">
            <v>0</v>
          </cell>
          <cell r="CQ355">
            <v>0</v>
          </cell>
          <cell r="CR355">
            <v>0</v>
          </cell>
          <cell r="CS355">
            <v>0</v>
          </cell>
          <cell r="CT355">
            <v>0</v>
          </cell>
          <cell r="CU355">
            <v>0</v>
          </cell>
          <cell r="CV355">
            <v>0</v>
          </cell>
          <cell r="CW355">
            <v>0</v>
          </cell>
          <cell r="CX355" t="str">
            <v/>
          </cell>
          <cell r="CZ355">
            <v>0</v>
          </cell>
          <cell r="DA355">
            <v>0</v>
          </cell>
          <cell r="DB355">
            <v>0</v>
          </cell>
          <cell r="DC355">
            <v>0</v>
          </cell>
          <cell r="DD355">
            <v>0</v>
          </cell>
          <cell r="DE355">
            <v>0</v>
          </cell>
          <cell r="DF355">
            <v>0</v>
          </cell>
          <cell r="DG355">
            <v>0</v>
          </cell>
          <cell r="DH355" t="str">
            <v/>
          </cell>
          <cell r="DJ355">
            <v>0</v>
          </cell>
          <cell r="DK355">
            <v>0</v>
          </cell>
          <cell r="DL355">
            <v>0</v>
          </cell>
          <cell r="DM355">
            <v>0</v>
          </cell>
          <cell r="DN355">
            <v>0</v>
          </cell>
          <cell r="DO355">
            <v>0</v>
          </cell>
          <cell r="DP355">
            <v>0</v>
          </cell>
          <cell r="DQ355">
            <v>0</v>
          </cell>
          <cell r="DR355" t="str">
            <v/>
          </cell>
          <cell r="DT355">
            <v>0</v>
          </cell>
          <cell r="DU355">
            <v>0</v>
          </cell>
          <cell r="DV355">
            <v>0</v>
          </cell>
          <cell r="DW355">
            <v>0</v>
          </cell>
          <cell r="DX355">
            <v>0</v>
          </cell>
          <cell r="DY355">
            <v>0</v>
          </cell>
          <cell r="DZ355">
            <v>0</v>
          </cell>
          <cell r="EA355">
            <v>0</v>
          </cell>
          <cell r="EB355" t="str">
            <v/>
          </cell>
          <cell r="ED355">
            <v>0</v>
          </cell>
          <cell r="EE355">
            <v>0</v>
          </cell>
          <cell r="EF355">
            <v>0</v>
          </cell>
          <cell r="EG355">
            <v>0</v>
          </cell>
          <cell r="EH355">
            <v>0</v>
          </cell>
          <cell r="EI355">
            <v>0</v>
          </cell>
          <cell r="EJ355">
            <v>0</v>
          </cell>
          <cell r="EK355">
            <v>0</v>
          </cell>
          <cell r="EL355" t="str">
            <v/>
          </cell>
          <cell r="EN355">
            <v>0</v>
          </cell>
          <cell r="EO355">
            <v>0</v>
          </cell>
          <cell r="EP355">
            <v>0</v>
          </cell>
          <cell r="EQ355">
            <v>0</v>
          </cell>
          <cell r="ER355">
            <v>0</v>
          </cell>
          <cell r="ES355">
            <v>0</v>
          </cell>
          <cell r="ET355">
            <v>0</v>
          </cell>
          <cell r="EU355">
            <v>0</v>
          </cell>
          <cell r="EV355" t="str">
            <v/>
          </cell>
          <cell r="EX355">
            <v>0</v>
          </cell>
          <cell r="EY355">
            <v>0</v>
          </cell>
          <cell r="EZ355">
            <v>0</v>
          </cell>
          <cell r="FA355">
            <v>0</v>
          </cell>
          <cell r="FB355">
            <v>0</v>
          </cell>
          <cell r="FC355">
            <v>0</v>
          </cell>
          <cell r="FD355">
            <v>0</v>
          </cell>
          <cell r="FE355">
            <v>0</v>
          </cell>
          <cell r="FF355" t="str">
            <v/>
          </cell>
          <cell r="FH355">
            <v>0</v>
          </cell>
          <cell r="FI355">
            <v>0</v>
          </cell>
          <cell r="FJ355">
            <v>0</v>
          </cell>
          <cell r="FK355">
            <v>0</v>
          </cell>
          <cell r="FL355">
            <v>0</v>
          </cell>
          <cell r="FM355">
            <v>0</v>
          </cell>
          <cell r="FN355">
            <v>0</v>
          </cell>
          <cell r="FO355">
            <v>0</v>
          </cell>
          <cell r="FR355">
            <v>0</v>
          </cell>
          <cell r="FS355">
            <v>0</v>
          </cell>
          <cell r="FT355">
            <v>0</v>
          </cell>
          <cell r="FU355">
            <v>0</v>
          </cell>
          <cell r="FV355">
            <v>0</v>
          </cell>
          <cell r="FW355">
            <v>0</v>
          </cell>
          <cell r="FX355">
            <v>0</v>
          </cell>
          <cell r="FY355">
            <v>0</v>
          </cell>
          <cell r="GB355">
            <v>0</v>
          </cell>
          <cell r="GC355">
            <v>0</v>
          </cell>
          <cell r="GD355">
            <v>0</v>
          </cell>
          <cell r="GE355">
            <v>0</v>
          </cell>
          <cell r="GF355">
            <v>0</v>
          </cell>
          <cell r="GG355">
            <v>0</v>
          </cell>
          <cell r="GH355">
            <v>0</v>
          </cell>
          <cell r="GI355">
            <v>0</v>
          </cell>
          <cell r="GL355">
            <v>0</v>
          </cell>
          <cell r="GM355">
            <v>0</v>
          </cell>
          <cell r="GN355">
            <v>0</v>
          </cell>
          <cell r="GO355">
            <v>0</v>
          </cell>
          <cell r="GP355">
            <v>0</v>
          </cell>
          <cell r="GQ355">
            <v>0</v>
          </cell>
          <cell r="GR355">
            <v>0</v>
          </cell>
          <cell r="GS355">
            <v>0</v>
          </cell>
          <cell r="GU355" t="str">
            <v xml:space="preserve">Pudding De Chia </v>
          </cell>
        </row>
        <row r="356">
          <cell r="E356" t="str">
            <v xml:space="preserve">Pulled Chicken En Feuille De Salade </v>
          </cell>
          <cell r="F356" t="str">
            <v xml:space="preserve">Déposer les cuisses (2 cuisses) de poulet (sans la peau) dans le plat. Mélanger la moutarde et tous les ingrédients, romarin compris, en badigeonner les cuisses de poulet. 
Cuisson: env. 45 min au milieu du four préchauffé à 180° C. en retournant une fois. 
Retirer, détacher la viande des os, effilocher avec deux fourchettes. 
Remettre la viande dans le plat, mélanger avec le jus recueilli, réserver au chaud dans le four ouvert. 
Mélanger dans un saladier vinaigre, huile et lait fermenté, rectifier l’assaisonnement. 
Ajouter concombre, tomates et basilic, mélanger, dresser avec le pulled chicken sur les feuilles de laitue iceberg. </v>
          </cell>
          <cell r="H356">
            <v>438.6</v>
          </cell>
          <cell r="I356">
            <v>43.74</v>
          </cell>
          <cell r="J356">
            <v>22.71</v>
          </cell>
          <cell r="K356">
            <v>12.365</v>
          </cell>
          <cell r="L356" t="str">
            <v>Poulet Cuisse Sans Peau</v>
          </cell>
          <cell r="M356">
            <v>200</v>
          </cell>
          <cell r="N356">
            <v>242</v>
          </cell>
          <cell r="O356">
            <v>41.2</v>
          </cell>
          <cell r="P356">
            <v>8.6</v>
          </cell>
          <cell r="Q356">
            <v>0</v>
          </cell>
          <cell r="R356">
            <v>121</v>
          </cell>
          <cell r="S356">
            <v>20.6</v>
          </cell>
          <cell r="T356">
            <v>4.3</v>
          </cell>
          <cell r="U356">
            <v>0</v>
          </cell>
          <cell r="V356" t="str">
            <v>Moutarde</v>
          </cell>
          <cell r="W356">
            <v>5</v>
          </cell>
          <cell r="X356">
            <v>4.8</v>
          </cell>
          <cell r="Y356">
            <v>0.3</v>
          </cell>
          <cell r="Z356">
            <v>0.3</v>
          </cell>
          <cell r="AA356">
            <v>0.05</v>
          </cell>
          <cell r="AB356">
            <v>96</v>
          </cell>
          <cell r="AC356">
            <v>6</v>
          </cell>
          <cell r="AD356">
            <v>6</v>
          </cell>
          <cell r="AE356">
            <v>1</v>
          </cell>
          <cell r="AF356" t="str">
            <v>Huile D'Olive</v>
          </cell>
          <cell r="AG356">
            <v>5</v>
          </cell>
          <cell r="AH356">
            <v>40.450000000000003</v>
          </cell>
          <cell r="AI356">
            <v>0</v>
          </cell>
          <cell r="AJ356">
            <v>4.4950000000000001</v>
          </cell>
          <cell r="AK356">
            <v>0</v>
          </cell>
          <cell r="AL356">
            <v>809</v>
          </cell>
          <cell r="AM356">
            <v>0</v>
          </cell>
          <cell r="AN356">
            <v>89.9</v>
          </cell>
          <cell r="AO356">
            <v>0</v>
          </cell>
          <cell r="AP356" t="str">
            <v>Paprika</v>
          </cell>
          <cell r="AR356">
            <v>0</v>
          </cell>
          <cell r="AS356">
            <v>0</v>
          </cell>
          <cell r="AT356">
            <v>0</v>
          </cell>
          <cell r="AU356">
            <v>0</v>
          </cell>
          <cell r="AV356">
            <v>358</v>
          </cell>
          <cell r="AW356">
            <v>14.8</v>
          </cell>
          <cell r="AX356">
            <v>13</v>
          </cell>
          <cell r="AY356">
            <v>34.9</v>
          </cell>
          <cell r="AZ356" t="str">
            <v>Sucre Roux</v>
          </cell>
          <cell r="BA356">
            <v>5</v>
          </cell>
          <cell r="BB356">
            <v>19.5</v>
          </cell>
          <cell r="BC356">
            <v>0</v>
          </cell>
          <cell r="BD356">
            <v>0</v>
          </cell>
          <cell r="BE356">
            <v>4.88</v>
          </cell>
          <cell r="BF356">
            <v>390</v>
          </cell>
          <cell r="BG356">
            <v>0</v>
          </cell>
          <cell r="BH356">
            <v>0</v>
          </cell>
          <cell r="BI356">
            <v>97.6</v>
          </cell>
          <cell r="BJ356" t="str">
            <v xml:space="preserve">Sel </v>
          </cell>
          <cell r="BL356">
            <v>0</v>
          </cell>
          <cell r="BM356">
            <v>0</v>
          </cell>
          <cell r="BN356">
            <v>0</v>
          </cell>
          <cell r="BO356">
            <v>0</v>
          </cell>
          <cell r="BP356">
            <v>0</v>
          </cell>
          <cell r="BQ356">
            <v>0</v>
          </cell>
          <cell r="BR356">
            <v>0</v>
          </cell>
          <cell r="BS356">
            <v>0</v>
          </cell>
          <cell r="BT356" t="str">
            <v>Romarin</v>
          </cell>
          <cell r="BU356">
            <v>5</v>
          </cell>
          <cell r="BV356">
            <v>3.1</v>
          </cell>
          <cell r="BW356">
            <v>0.04</v>
          </cell>
          <cell r="BX356">
            <v>0.125</v>
          </cell>
          <cell r="BY356">
            <v>0.38500000000000001</v>
          </cell>
          <cell r="BZ356">
            <v>62</v>
          </cell>
          <cell r="CA356">
            <v>0.8</v>
          </cell>
          <cell r="CB356">
            <v>2.5</v>
          </cell>
          <cell r="CC356">
            <v>7.7</v>
          </cell>
          <cell r="CD356" t="str">
            <v>Vinaigre Balsamique Blanc</v>
          </cell>
          <cell r="CE356">
            <v>5</v>
          </cell>
          <cell r="CF356">
            <v>0.6</v>
          </cell>
          <cell r="CG356">
            <v>0</v>
          </cell>
          <cell r="CH356">
            <v>0</v>
          </cell>
          <cell r="CI356">
            <v>0.25</v>
          </cell>
          <cell r="CJ356">
            <v>12</v>
          </cell>
          <cell r="CK356">
            <v>0</v>
          </cell>
          <cell r="CL356">
            <v>0</v>
          </cell>
          <cell r="CM356">
            <v>5</v>
          </cell>
          <cell r="CN356" t="str">
            <v>Huile D'Olive</v>
          </cell>
          <cell r="CO356">
            <v>10</v>
          </cell>
          <cell r="CP356">
            <v>80.900000000000006</v>
          </cell>
          <cell r="CQ356">
            <v>0</v>
          </cell>
          <cell r="CR356">
            <v>8.99</v>
          </cell>
          <cell r="CS356">
            <v>0</v>
          </cell>
          <cell r="CT356">
            <v>809</v>
          </cell>
          <cell r="CU356">
            <v>0</v>
          </cell>
          <cell r="CV356">
            <v>89.9</v>
          </cell>
          <cell r="CW356">
            <v>0</v>
          </cell>
          <cell r="CX356" t="str">
            <v>Sel &amp; Poivre</v>
          </cell>
          <cell r="CZ356">
            <v>0</v>
          </cell>
          <cell r="DA356">
            <v>0</v>
          </cell>
          <cell r="DB356">
            <v>0</v>
          </cell>
          <cell r="DC356">
            <v>0</v>
          </cell>
          <cell r="DD356">
            <v>0</v>
          </cell>
          <cell r="DE356">
            <v>0</v>
          </cell>
          <cell r="DF356">
            <v>0</v>
          </cell>
          <cell r="DG356">
            <v>0</v>
          </cell>
          <cell r="DH356" t="str">
            <v>Concombre</v>
          </cell>
          <cell r="DI356">
            <v>100</v>
          </cell>
          <cell r="DJ356">
            <v>13</v>
          </cell>
          <cell r="DK356">
            <v>0.7</v>
          </cell>
          <cell r="DL356">
            <v>0.1</v>
          </cell>
          <cell r="DM356">
            <v>2</v>
          </cell>
          <cell r="DN356">
            <v>13</v>
          </cell>
          <cell r="DO356">
            <v>0.7</v>
          </cell>
          <cell r="DP356">
            <v>0.1</v>
          </cell>
          <cell r="DQ356">
            <v>2</v>
          </cell>
          <cell r="DR356" t="str">
            <v>Tomates Cerises</v>
          </cell>
          <cell r="DS356">
            <v>125</v>
          </cell>
          <cell r="DT356">
            <v>26.25</v>
          </cell>
          <cell r="DU356">
            <v>1</v>
          </cell>
          <cell r="DV356">
            <v>0</v>
          </cell>
          <cell r="DW356">
            <v>4</v>
          </cell>
          <cell r="DX356">
            <v>21</v>
          </cell>
          <cell r="DY356">
            <v>0.8</v>
          </cell>
          <cell r="DZ356">
            <v>0</v>
          </cell>
          <cell r="EA356">
            <v>3.2</v>
          </cell>
          <cell r="EB356" t="str">
            <v>Basilic</v>
          </cell>
          <cell r="ED356">
            <v>0</v>
          </cell>
          <cell r="EE356">
            <v>0</v>
          </cell>
          <cell r="EF356">
            <v>0</v>
          </cell>
          <cell r="EG356">
            <v>0</v>
          </cell>
          <cell r="EH356">
            <v>0</v>
          </cell>
          <cell r="EI356">
            <v>0</v>
          </cell>
          <cell r="EJ356">
            <v>0</v>
          </cell>
          <cell r="EK356">
            <v>0</v>
          </cell>
          <cell r="EL356" t="str">
            <v>Laitue Iceberg</v>
          </cell>
          <cell r="EM356">
            <v>50</v>
          </cell>
          <cell r="EN356">
            <v>8</v>
          </cell>
          <cell r="EO356">
            <v>0.5</v>
          </cell>
          <cell r="EP356">
            <v>0.1</v>
          </cell>
          <cell r="EQ356">
            <v>0.8</v>
          </cell>
          <cell r="ER356">
            <v>16</v>
          </cell>
          <cell r="ES356">
            <v>1</v>
          </cell>
          <cell r="ET356">
            <v>0.2</v>
          </cell>
          <cell r="EU356">
            <v>1.6</v>
          </cell>
          <cell r="EV356" t="str">
            <v/>
          </cell>
          <cell r="EX356">
            <v>0</v>
          </cell>
          <cell r="EY356">
            <v>0</v>
          </cell>
          <cell r="EZ356">
            <v>0</v>
          </cell>
          <cell r="FA356">
            <v>0</v>
          </cell>
          <cell r="FB356">
            <v>0</v>
          </cell>
          <cell r="FC356">
            <v>0</v>
          </cell>
          <cell r="FD356">
            <v>0</v>
          </cell>
          <cell r="FE356">
            <v>0</v>
          </cell>
          <cell r="FF356" t="str">
            <v/>
          </cell>
          <cell r="FH356">
            <v>0</v>
          </cell>
          <cell r="FI356">
            <v>0</v>
          </cell>
          <cell r="FJ356">
            <v>0</v>
          </cell>
          <cell r="FK356">
            <v>0</v>
          </cell>
          <cell r="FL356">
            <v>0</v>
          </cell>
          <cell r="FM356">
            <v>0</v>
          </cell>
          <cell r="FN356">
            <v>0</v>
          </cell>
          <cell r="FO356">
            <v>0</v>
          </cell>
          <cell r="FR356">
            <v>0</v>
          </cell>
          <cell r="FS356">
            <v>0</v>
          </cell>
          <cell r="FT356">
            <v>0</v>
          </cell>
          <cell r="FU356">
            <v>0</v>
          </cell>
          <cell r="FV356">
            <v>0</v>
          </cell>
          <cell r="FW356">
            <v>0</v>
          </cell>
          <cell r="FX356">
            <v>0</v>
          </cell>
          <cell r="FY356">
            <v>0</v>
          </cell>
          <cell r="GB356">
            <v>0</v>
          </cell>
          <cell r="GC356">
            <v>0</v>
          </cell>
          <cell r="GD356">
            <v>0</v>
          </cell>
          <cell r="GE356">
            <v>0</v>
          </cell>
          <cell r="GF356">
            <v>0</v>
          </cell>
          <cell r="GG356">
            <v>0</v>
          </cell>
          <cell r="GH356">
            <v>0</v>
          </cell>
          <cell r="GI356">
            <v>0</v>
          </cell>
          <cell r="GL356">
            <v>0</v>
          </cell>
          <cell r="GM356">
            <v>0</v>
          </cell>
          <cell r="GN356">
            <v>0</v>
          </cell>
          <cell r="GO356">
            <v>0</v>
          </cell>
          <cell r="GP356">
            <v>0</v>
          </cell>
          <cell r="GQ356">
            <v>0</v>
          </cell>
          <cell r="GR356">
            <v>0</v>
          </cell>
          <cell r="GS356">
            <v>0</v>
          </cell>
          <cell r="GU356" t="str">
            <v xml:space="preserve">Pulled Chicken En Feuille De Salade </v>
          </cell>
        </row>
        <row r="357">
          <cell r="E357" t="str">
            <v>Purée De Chou-fleur Et Brocoli</v>
          </cell>
          <cell r="F357" t="str">
            <v xml:space="preserve">Dans une casserole remplie d’eau bouillante, faire cuire les bouquets de brocoli et de chou-fleur pendant une vingtaine de minutes.
Dans un saladier, écrasez les légumes à la fourchette et ajoutez la crème.
Ajoutez ensuite le fromage, le parmesan et les épices.
</v>
          </cell>
          <cell r="H357">
            <v>153.05000000000001</v>
          </cell>
          <cell r="I357">
            <v>8.98</v>
          </cell>
          <cell r="J357">
            <v>9.8450000000000006</v>
          </cell>
          <cell r="K357">
            <v>4.3550000000000004</v>
          </cell>
          <cell r="L357" t="str">
            <v>Brocoli</v>
          </cell>
          <cell r="M357">
            <v>75</v>
          </cell>
          <cell r="N357">
            <v>23.25</v>
          </cell>
          <cell r="O357">
            <v>2.25</v>
          </cell>
          <cell r="P357">
            <v>0.3</v>
          </cell>
          <cell r="Q357">
            <v>1.8</v>
          </cell>
          <cell r="R357">
            <v>31</v>
          </cell>
          <cell r="S357">
            <v>3</v>
          </cell>
          <cell r="T357">
            <v>0.4</v>
          </cell>
          <cell r="U357">
            <v>2.4</v>
          </cell>
          <cell r="V357" t="str">
            <v>Chou-Fleur</v>
          </cell>
          <cell r="W357">
            <v>75</v>
          </cell>
          <cell r="X357">
            <v>19.5</v>
          </cell>
          <cell r="Y357">
            <v>1.8</v>
          </cell>
          <cell r="Z357">
            <v>0.22500000000000001</v>
          </cell>
          <cell r="AA357">
            <v>1.7250000000000001</v>
          </cell>
          <cell r="AB357">
            <v>26</v>
          </cell>
          <cell r="AC357">
            <v>2.4</v>
          </cell>
          <cell r="AD357">
            <v>0.3</v>
          </cell>
          <cell r="AE357">
            <v>2.2999999999999998</v>
          </cell>
          <cell r="AF357" t="str">
            <v>Fromage Frais Nature</v>
          </cell>
          <cell r="AG357">
            <v>20</v>
          </cell>
          <cell r="AH357">
            <v>47.4</v>
          </cell>
          <cell r="AI357">
            <v>1</v>
          </cell>
          <cell r="AJ357">
            <v>4.5999999999999996</v>
          </cell>
          <cell r="AK357">
            <v>0.5</v>
          </cell>
          <cell r="AL357">
            <v>237</v>
          </cell>
          <cell r="AM357">
            <v>5</v>
          </cell>
          <cell r="AN357">
            <v>23</v>
          </cell>
          <cell r="AO357">
            <v>2.5</v>
          </cell>
          <cell r="AP357" t="str">
            <v>Parmesan</v>
          </cell>
          <cell r="AQ357">
            <v>10</v>
          </cell>
          <cell r="AR357">
            <v>37.4</v>
          </cell>
          <cell r="AS357">
            <v>3.6</v>
          </cell>
          <cell r="AT357">
            <v>2.56</v>
          </cell>
          <cell r="AU357">
            <v>0</v>
          </cell>
          <cell r="AV357">
            <v>374</v>
          </cell>
          <cell r="AW357">
            <v>36</v>
          </cell>
          <cell r="AX357">
            <v>25.6</v>
          </cell>
          <cell r="AY357">
            <v>0</v>
          </cell>
          <cell r="AZ357" t="str">
            <v>Crème Rama 7%</v>
          </cell>
          <cell r="BA357">
            <v>30</v>
          </cell>
          <cell r="BB357">
            <v>25.5</v>
          </cell>
          <cell r="BC357">
            <v>0.33</v>
          </cell>
          <cell r="BD357">
            <v>2.16</v>
          </cell>
          <cell r="BE357">
            <v>0.33</v>
          </cell>
          <cell r="BF357">
            <v>85</v>
          </cell>
          <cell r="BG357">
            <v>1.1000000000000001</v>
          </cell>
          <cell r="BH357">
            <v>7.2</v>
          </cell>
          <cell r="BI357">
            <v>1.1000000000000001</v>
          </cell>
          <cell r="BJ357" t="str">
            <v>Épices : Muscade Poivre À Volonté</v>
          </cell>
          <cell r="BL357">
            <v>0</v>
          </cell>
          <cell r="BM357">
            <v>0</v>
          </cell>
          <cell r="BN357">
            <v>0</v>
          </cell>
          <cell r="BO357">
            <v>0</v>
          </cell>
          <cell r="BP357">
            <v>0</v>
          </cell>
          <cell r="BQ357">
            <v>0</v>
          </cell>
          <cell r="BR357">
            <v>0</v>
          </cell>
          <cell r="BS357">
            <v>0</v>
          </cell>
          <cell r="BT357" t="str">
            <v/>
          </cell>
          <cell r="BV357">
            <v>0</v>
          </cell>
          <cell r="BW357">
            <v>0</v>
          </cell>
          <cell r="BX357">
            <v>0</v>
          </cell>
          <cell r="BY357">
            <v>0</v>
          </cell>
          <cell r="BZ357">
            <v>0</v>
          </cell>
          <cell r="CA357">
            <v>0</v>
          </cell>
          <cell r="CB357">
            <v>0</v>
          </cell>
          <cell r="CC357">
            <v>0</v>
          </cell>
          <cell r="CD357" t="str">
            <v/>
          </cell>
          <cell r="CF357">
            <v>0</v>
          </cell>
          <cell r="CG357">
            <v>0</v>
          </cell>
          <cell r="CH357">
            <v>0</v>
          </cell>
          <cell r="CI357">
            <v>0</v>
          </cell>
          <cell r="CJ357">
            <v>0</v>
          </cell>
          <cell r="CK357">
            <v>0</v>
          </cell>
          <cell r="CL357">
            <v>0</v>
          </cell>
          <cell r="CM357">
            <v>0</v>
          </cell>
          <cell r="CN357" t="str">
            <v/>
          </cell>
          <cell r="CP357">
            <v>0</v>
          </cell>
          <cell r="CQ357">
            <v>0</v>
          </cell>
          <cell r="CR357">
            <v>0</v>
          </cell>
          <cell r="CS357">
            <v>0</v>
          </cell>
          <cell r="CT357">
            <v>0</v>
          </cell>
          <cell r="CU357">
            <v>0</v>
          </cell>
          <cell r="CV357">
            <v>0</v>
          </cell>
          <cell r="CW357">
            <v>0</v>
          </cell>
          <cell r="CX357" t="str">
            <v/>
          </cell>
          <cell r="CZ357">
            <v>0</v>
          </cell>
          <cell r="DA357">
            <v>0</v>
          </cell>
          <cell r="DB357">
            <v>0</v>
          </cell>
          <cell r="DC357">
            <v>0</v>
          </cell>
          <cell r="DD357">
            <v>0</v>
          </cell>
          <cell r="DE357">
            <v>0</v>
          </cell>
          <cell r="DF357">
            <v>0</v>
          </cell>
          <cell r="DG357">
            <v>0</v>
          </cell>
          <cell r="DH357" t="str">
            <v/>
          </cell>
          <cell r="DJ357">
            <v>0</v>
          </cell>
          <cell r="DK357">
            <v>0</v>
          </cell>
          <cell r="DL357">
            <v>0</v>
          </cell>
          <cell r="DM357">
            <v>0</v>
          </cell>
          <cell r="DN357">
            <v>0</v>
          </cell>
          <cell r="DO357">
            <v>0</v>
          </cell>
          <cell r="DP357">
            <v>0</v>
          </cell>
          <cell r="DQ357">
            <v>0</v>
          </cell>
          <cell r="DR357" t="str">
            <v/>
          </cell>
          <cell r="DT357">
            <v>0</v>
          </cell>
          <cell r="DU357">
            <v>0</v>
          </cell>
          <cell r="DV357">
            <v>0</v>
          </cell>
          <cell r="DW357">
            <v>0</v>
          </cell>
          <cell r="DX357">
            <v>0</v>
          </cell>
          <cell r="DY357">
            <v>0</v>
          </cell>
          <cell r="DZ357">
            <v>0</v>
          </cell>
          <cell r="EA357">
            <v>0</v>
          </cell>
          <cell r="EB357" t="str">
            <v/>
          </cell>
          <cell r="ED357">
            <v>0</v>
          </cell>
          <cell r="EE357">
            <v>0</v>
          </cell>
          <cell r="EF357">
            <v>0</v>
          </cell>
          <cell r="EG357">
            <v>0</v>
          </cell>
          <cell r="EH357">
            <v>0</v>
          </cell>
          <cell r="EI357">
            <v>0</v>
          </cell>
          <cell r="EJ357">
            <v>0</v>
          </cell>
          <cell r="EK357">
            <v>0</v>
          </cell>
          <cell r="EL357" t="str">
            <v/>
          </cell>
          <cell r="EN357">
            <v>0</v>
          </cell>
          <cell r="EO357">
            <v>0</v>
          </cell>
          <cell r="EP357">
            <v>0</v>
          </cell>
          <cell r="EQ357">
            <v>0</v>
          </cell>
          <cell r="ER357">
            <v>0</v>
          </cell>
          <cell r="ES357">
            <v>0</v>
          </cell>
          <cell r="ET357">
            <v>0</v>
          </cell>
          <cell r="EU357">
            <v>0</v>
          </cell>
          <cell r="EV357" t="str">
            <v/>
          </cell>
          <cell r="EX357">
            <v>0</v>
          </cell>
          <cell r="EY357">
            <v>0</v>
          </cell>
          <cell r="EZ357">
            <v>0</v>
          </cell>
          <cell r="FA357">
            <v>0</v>
          </cell>
          <cell r="FB357">
            <v>0</v>
          </cell>
          <cell r="FC357">
            <v>0</v>
          </cell>
          <cell r="FD357">
            <v>0</v>
          </cell>
          <cell r="FE357">
            <v>0</v>
          </cell>
          <cell r="FF357" t="str">
            <v/>
          </cell>
          <cell r="FH357">
            <v>0</v>
          </cell>
          <cell r="FI357">
            <v>0</v>
          </cell>
          <cell r="FJ357">
            <v>0</v>
          </cell>
          <cell r="FK357">
            <v>0</v>
          </cell>
          <cell r="FL357">
            <v>0</v>
          </cell>
          <cell r="FM357">
            <v>0</v>
          </cell>
          <cell r="FN357">
            <v>0</v>
          </cell>
          <cell r="FO357">
            <v>0</v>
          </cell>
          <cell r="FR357">
            <v>0</v>
          </cell>
          <cell r="FS357">
            <v>0</v>
          </cell>
          <cell r="FT357">
            <v>0</v>
          </cell>
          <cell r="FU357">
            <v>0</v>
          </cell>
          <cell r="FV357">
            <v>0</v>
          </cell>
          <cell r="FW357">
            <v>0</v>
          </cell>
          <cell r="FX357">
            <v>0</v>
          </cell>
          <cell r="FY357">
            <v>0</v>
          </cell>
          <cell r="GB357">
            <v>0</v>
          </cell>
          <cell r="GC357">
            <v>0</v>
          </cell>
          <cell r="GD357">
            <v>0</v>
          </cell>
          <cell r="GE357">
            <v>0</v>
          </cell>
          <cell r="GF357">
            <v>0</v>
          </cell>
          <cell r="GG357">
            <v>0</v>
          </cell>
          <cell r="GH357">
            <v>0</v>
          </cell>
          <cell r="GI357">
            <v>0</v>
          </cell>
          <cell r="GL357">
            <v>0</v>
          </cell>
          <cell r="GM357">
            <v>0</v>
          </cell>
          <cell r="GN357">
            <v>0</v>
          </cell>
          <cell r="GO357">
            <v>0</v>
          </cell>
          <cell r="GP357">
            <v>0</v>
          </cell>
          <cell r="GQ357">
            <v>0</v>
          </cell>
          <cell r="GR357">
            <v>0</v>
          </cell>
          <cell r="GS357">
            <v>0</v>
          </cell>
          <cell r="GU357" t="str">
            <v>Purée De Chou-Fleur Et Brocoli</v>
          </cell>
        </row>
        <row r="358">
          <cell r="E358" t="str">
            <v>Quiche Légère</v>
          </cell>
          <cell r="F358" t="str">
            <v>Dans un saladier, mélangez les œufs, le jambon et la crème, puis déposez la préparation dans un plat à quiche.
Faites revenir les champignons dans un peu d’huile, puis ajoutez les sur ta quiche, avec les olives et les tomates.
Enfournez le tout pendant une quinzaine de minutes à 180°.</v>
          </cell>
          <cell r="H358">
            <v>460</v>
          </cell>
          <cell r="I358">
            <v>37.574999999999996</v>
          </cell>
          <cell r="J358">
            <v>29.950000000000003</v>
          </cell>
          <cell r="K358">
            <v>6.4</v>
          </cell>
          <cell r="L358" t="str">
            <v>Œuf</v>
          </cell>
          <cell r="M358">
            <v>200</v>
          </cell>
          <cell r="N358">
            <v>284</v>
          </cell>
          <cell r="O358">
            <v>23.8</v>
          </cell>
          <cell r="P358">
            <v>20.6</v>
          </cell>
          <cell r="Q358">
            <v>0.6</v>
          </cell>
          <cell r="R358">
            <v>142</v>
          </cell>
          <cell r="S358">
            <v>11.9</v>
          </cell>
          <cell r="T358">
            <v>10.3</v>
          </cell>
          <cell r="U358">
            <v>0.3</v>
          </cell>
          <cell r="V358" t="str">
            <v>Jambon Cuit De Devant</v>
          </cell>
          <cell r="W358">
            <v>50</v>
          </cell>
          <cell r="X358">
            <v>53</v>
          </cell>
          <cell r="Y358">
            <v>9.3000000000000007</v>
          </cell>
          <cell r="Z358">
            <v>1.65</v>
          </cell>
          <cell r="AA358">
            <v>0.2</v>
          </cell>
          <cell r="AB358">
            <v>106</v>
          </cell>
          <cell r="AC358">
            <v>18.600000000000001</v>
          </cell>
          <cell r="AD358">
            <v>3.3</v>
          </cell>
          <cell r="AE358">
            <v>0.4</v>
          </cell>
          <cell r="AF358" t="str">
            <v>Crème Rama 7%</v>
          </cell>
          <cell r="AG358">
            <v>50</v>
          </cell>
          <cell r="AH358">
            <v>42.5</v>
          </cell>
          <cell r="AI358">
            <v>0.55000000000000004</v>
          </cell>
          <cell r="AJ358">
            <v>3.6</v>
          </cell>
          <cell r="AK358">
            <v>0.55000000000000004</v>
          </cell>
          <cell r="AL358">
            <v>85</v>
          </cell>
          <cell r="AM358">
            <v>1.1000000000000001</v>
          </cell>
          <cell r="AN358">
            <v>7.2</v>
          </cell>
          <cell r="AO358">
            <v>1.1000000000000001</v>
          </cell>
          <cell r="AP358" t="str">
            <v>Champignon</v>
          </cell>
          <cell r="AQ358">
            <v>100</v>
          </cell>
          <cell r="AR358">
            <v>22</v>
          </cell>
          <cell r="AS358">
            <v>2.9</v>
          </cell>
          <cell r="AT358">
            <v>0.3</v>
          </cell>
          <cell r="AU358">
            <v>1.1000000000000001</v>
          </cell>
          <cell r="AV358">
            <v>22</v>
          </cell>
          <cell r="AW358">
            <v>2.9</v>
          </cell>
          <cell r="AX358">
            <v>0.3</v>
          </cell>
          <cell r="AY358">
            <v>1.1000000000000001</v>
          </cell>
          <cell r="AZ358" t="str">
            <v>Tomate</v>
          </cell>
          <cell r="BA358">
            <v>100</v>
          </cell>
          <cell r="BB358">
            <v>21</v>
          </cell>
          <cell r="BC358">
            <v>0.8</v>
          </cell>
          <cell r="BD358">
            <v>0.3</v>
          </cell>
          <cell r="BE358">
            <v>3.2</v>
          </cell>
          <cell r="BF358">
            <v>21</v>
          </cell>
          <cell r="BG358">
            <v>0.8</v>
          </cell>
          <cell r="BH358">
            <v>0.3</v>
          </cell>
          <cell r="BI358">
            <v>3.2</v>
          </cell>
          <cell r="BJ358" t="str">
            <v>Olive Noire</v>
          </cell>
          <cell r="BK358">
            <v>25</v>
          </cell>
          <cell r="BL358">
            <v>37.5</v>
          </cell>
          <cell r="BM358">
            <v>0.22500000000000001</v>
          </cell>
          <cell r="BN358">
            <v>3.5</v>
          </cell>
          <cell r="BO358">
            <v>0.75</v>
          </cell>
          <cell r="BP358">
            <v>150</v>
          </cell>
          <cell r="BQ358">
            <v>0.9</v>
          </cell>
          <cell r="BR358">
            <v>14</v>
          </cell>
          <cell r="BS358">
            <v>3</v>
          </cell>
          <cell r="BT358" t="str">
            <v/>
          </cell>
          <cell r="BV358">
            <v>0</v>
          </cell>
          <cell r="BW358">
            <v>0</v>
          </cell>
          <cell r="BX358">
            <v>0</v>
          </cell>
          <cell r="BY358">
            <v>0</v>
          </cell>
          <cell r="BZ358">
            <v>0</v>
          </cell>
          <cell r="CA358">
            <v>0</v>
          </cell>
          <cell r="CB358">
            <v>0</v>
          </cell>
          <cell r="CC358">
            <v>0</v>
          </cell>
          <cell r="CD358" t="str">
            <v/>
          </cell>
          <cell r="CF358">
            <v>0</v>
          </cell>
          <cell r="CG358">
            <v>0</v>
          </cell>
          <cell r="CH358">
            <v>0</v>
          </cell>
          <cell r="CI358">
            <v>0</v>
          </cell>
          <cell r="CJ358">
            <v>0</v>
          </cell>
          <cell r="CK358">
            <v>0</v>
          </cell>
          <cell r="CL358">
            <v>0</v>
          </cell>
          <cell r="CM358">
            <v>0</v>
          </cell>
          <cell r="CN358" t="str">
            <v/>
          </cell>
          <cell r="CP358">
            <v>0</v>
          </cell>
          <cell r="CQ358">
            <v>0</v>
          </cell>
          <cell r="CR358">
            <v>0</v>
          </cell>
          <cell r="CS358">
            <v>0</v>
          </cell>
          <cell r="CT358">
            <v>0</v>
          </cell>
          <cell r="CU358">
            <v>0</v>
          </cell>
          <cell r="CV358">
            <v>0</v>
          </cell>
          <cell r="CW358">
            <v>0</v>
          </cell>
          <cell r="CX358" t="str">
            <v/>
          </cell>
          <cell r="CZ358">
            <v>0</v>
          </cell>
          <cell r="DA358">
            <v>0</v>
          </cell>
          <cell r="DB358">
            <v>0</v>
          </cell>
          <cell r="DC358">
            <v>0</v>
          </cell>
          <cell r="DD358">
            <v>0</v>
          </cell>
          <cell r="DE358">
            <v>0</v>
          </cell>
          <cell r="DF358">
            <v>0</v>
          </cell>
          <cell r="DG358">
            <v>0</v>
          </cell>
          <cell r="DH358" t="str">
            <v/>
          </cell>
          <cell r="DJ358">
            <v>0</v>
          </cell>
          <cell r="DK358">
            <v>0</v>
          </cell>
          <cell r="DL358">
            <v>0</v>
          </cell>
          <cell r="DM358">
            <v>0</v>
          </cell>
          <cell r="DN358">
            <v>0</v>
          </cell>
          <cell r="DO358">
            <v>0</v>
          </cell>
          <cell r="DP358">
            <v>0</v>
          </cell>
          <cell r="DQ358">
            <v>0</v>
          </cell>
          <cell r="DR358" t="str">
            <v/>
          </cell>
          <cell r="DT358">
            <v>0</v>
          </cell>
          <cell r="DU358">
            <v>0</v>
          </cell>
          <cell r="DV358">
            <v>0</v>
          </cell>
          <cell r="DW358">
            <v>0</v>
          </cell>
          <cell r="DX358">
            <v>0</v>
          </cell>
          <cell r="DY358">
            <v>0</v>
          </cell>
          <cell r="DZ358">
            <v>0</v>
          </cell>
          <cell r="EA358">
            <v>0</v>
          </cell>
          <cell r="EB358" t="str">
            <v/>
          </cell>
          <cell r="ED358">
            <v>0</v>
          </cell>
          <cell r="EE358">
            <v>0</v>
          </cell>
          <cell r="EF358">
            <v>0</v>
          </cell>
          <cell r="EG358">
            <v>0</v>
          </cell>
          <cell r="EH358">
            <v>0</v>
          </cell>
          <cell r="EI358">
            <v>0</v>
          </cell>
          <cell r="EJ358">
            <v>0</v>
          </cell>
          <cell r="EK358">
            <v>0</v>
          </cell>
          <cell r="EL358" t="str">
            <v/>
          </cell>
          <cell r="EN358">
            <v>0</v>
          </cell>
          <cell r="EO358">
            <v>0</v>
          </cell>
          <cell r="EP358">
            <v>0</v>
          </cell>
          <cell r="EQ358">
            <v>0</v>
          </cell>
          <cell r="ER358">
            <v>0</v>
          </cell>
          <cell r="ES358">
            <v>0</v>
          </cell>
          <cell r="ET358">
            <v>0</v>
          </cell>
          <cell r="EU358">
            <v>0</v>
          </cell>
          <cell r="EV358" t="str">
            <v/>
          </cell>
          <cell r="EX358">
            <v>0</v>
          </cell>
          <cell r="EY358">
            <v>0</v>
          </cell>
          <cell r="EZ358">
            <v>0</v>
          </cell>
          <cell r="FA358">
            <v>0</v>
          </cell>
          <cell r="FB358">
            <v>0</v>
          </cell>
          <cell r="FC358">
            <v>0</v>
          </cell>
          <cell r="FD358">
            <v>0</v>
          </cell>
          <cell r="FE358">
            <v>0</v>
          </cell>
          <cell r="FF358" t="str">
            <v/>
          </cell>
          <cell r="FH358">
            <v>0</v>
          </cell>
          <cell r="FI358">
            <v>0</v>
          </cell>
          <cell r="FJ358">
            <v>0</v>
          </cell>
          <cell r="FK358">
            <v>0</v>
          </cell>
          <cell r="FL358">
            <v>0</v>
          </cell>
          <cell r="FM358">
            <v>0</v>
          </cell>
          <cell r="FN358">
            <v>0</v>
          </cell>
          <cell r="FO358">
            <v>0</v>
          </cell>
          <cell r="FR358">
            <v>0</v>
          </cell>
          <cell r="FS358">
            <v>0</v>
          </cell>
          <cell r="FT358">
            <v>0</v>
          </cell>
          <cell r="FU358">
            <v>0</v>
          </cell>
          <cell r="FV358">
            <v>0</v>
          </cell>
          <cell r="FW358">
            <v>0</v>
          </cell>
          <cell r="FX358">
            <v>0</v>
          </cell>
          <cell r="FY358">
            <v>0</v>
          </cell>
          <cell r="GB358">
            <v>0</v>
          </cell>
          <cell r="GC358">
            <v>0</v>
          </cell>
          <cell r="GD358">
            <v>0</v>
          </cell>
          <cell r="GE358">
            <v>0</v>
          </cell>
          <cell r="GF358">
            <v>0</v>
          </cell>
          <cell r="GG358">
            <v>0</v>
          </cell>
          <cell r="GH358">
            <v>0</v>
          </cell>
          <cell r="GI358">
            <v>0</v>
          </cell>
          <cell r="GL358">
            <v>0</v>
          </cell>
          <cell r="GM358">
            <v>0</v>
          </cell>
          <cell r="GN358">
            <v>0</v>
          </cell>
          <cell r="GO358">
            <v>0</v>
          </cell>
          <cell r="GP358">
            <v>0</v>
          </cell>
          <cell r="GQ358">
            <v>0</v>
          </cell>
          <cell r="GR358">
            <v>0</v>
          </cell>
          <cell r="GS358">
            <v>0</v>
          </cell>
          <cell r="GU358" t="str">
            <v>Quiche Légère</v>
          </cell>
        </row>
        <row r="359">
          <cell r="E359" t="str">
            <v xml:space="preserve">Quiche Lorraine Sans Pâte </v>
          </cell>
          <cell r="F359" t="str">
            <v>Préchauffez le four à 180°.
Battre l'œuf en omelette et ajoutez les épices.
Versez la farine dans un saladier ; creusez un puit et ajoutes-y l’œuf en mélangeant et en délayant avec le lait.
Incorporez le fromage râpé et le jambon en dés, puis mélangez bien le tout.
Versez la préparation dans un petit ramequin et enfournez le tout 40 minutes.</v>
          </cell>
          <cell r="H359">
            <v>271.25</v>
          </cell>
          <cell r="I359">
            <v>25.86</v>
          </cell>
          <cell r="J359">
            <v>11.339999999999998</v>
          </cell>
          <cell r="K359">
            <v>15.860000000000001</v>
          </cell>
          <cell r="L359" t="str">
            <v>Œuf</v>
          </cell>
          <cell r="M359">
            <v>50</v>
          </cell>
          <cell r="N359">
            <v>71</v>
          </cell>
          <cell r="O359">
            <v>5.95</v>
          </cell>
          <cell r="P359">
            <v>5.15</v>
          </cell>
          <cell r="Q359">
            <v>0.15</v>
          </cell>
          <cell r="R359">
            <v>142</v>
          </cell>
          <cell r="S359">
            <v>11.9</v>
          </cell>
          <cell r="T359">
            <v>10.3</v>
          </cell>
          <cell r="U359">
            <v>0.3</v>
          </cell>
          <cell r="V359" t="str">
            <v>Lait Protéiné</v>
          </cell>
          <cell r="W359">
            <v>100</v>
          </cell>
          <cell r="X359">
            <v>39</v>
          </cell>
          <cell r="Y359">
            <v>7</v>
          </cell>
          <cell r="Z359">
            <v>0.1</v>
          </cell>
          <cell r="AA359">
            <v>2.5</v>
          </cell>
          <cell r="AB359">
            <v>39</v>
          </cell>
          <cell r="AC359">
            <v>7</v>
          </cell>
          <cell r="AD359">
            <v>0.1</v>
          </cell>
          <cell r="AE359">
            <v>2.5</v>
          </cell>
          <cell r="AF359" t="str">
            <v>Farine Complète</v>
          </cell>
          <cell r="AG359">
            <v>20</v>
          </cell>
          <cell r="AH359">
            <v>70.2</v>
          </cell>
          <cell r="AI359">
            <v>2.8</v>
          </cell>
          <cell r="AJ359">
            <v>0.6</v>
          </cell>
          <cell r="AK359">
            <v>13</v>
          </cell>
          <cell r="AL359">
            <v>351</v>
          </cell>
          <cell r="AM359">
            <v>14</v>
          </cell>
          <cell r="AN359">
            <v>3</v>
          </cell>
          <cell r="AO359">
            <v>65</v>
          </cell>
          <cell r="AP359" t="str">
            <v>Gruyère</v>
          </cell>
          <cell r="AQ359">
            <v>15</v>
          </cell>
          <cell r="AR359">
            <v>59.85</v>
          </cell>
          <cell r="AS359">
            <v>4.05</v>
          </cell>
          <cell r="AT359">
            <v>4.8</v>
          </cell>
          <cell r="AU359">
            <v>0</v>
          </cell>
          <cell r="AV359">
            <v>399</v>
          </cell>
          <cell r="AW359">
            <v>27</v>
          </cell>
          <cell r="AX359">
            <v>32</v>
          </cell>
          <cell r="AY359">
            <v>0</v>
          </cell>
          <cell r="AZ359" t="str">
            <v>Jambon</v>
          </cell>
          <cell r="BA359">
            <v>30</v>
          </cell>
          <cell r="BB359">
            <v>31.2</v>
          </cell>
          <cell r="BC359">
            <v>6.06</v>
          </cell>
          <cell r="BD359">
            <v>0.69</v>
          </cell>
          <cell r="BE359">
            <v>0.21</v>
          </cell>
          <cell r="BF359">
            <v>104</v>
          </cell>
          <cell r="BG359">
            <v>20.2</v>
          </cell>
          <cell r="BH359">
            <v>2.2999999999999998</v>
          </cell>
          <cell r="BI359">
            <v>0.7</v>
          </cell>
          <cell r="BJ359" t="str">
            <v>Épices</v>
          </cell>
          <cell r="BL359">
            <v>0</v>
          </cell>
          <cell r="BM359">
            <v>0</v>
          </cell>
          <cell r="BN359">
            <v>0</v>
          </cell>
          <cell r="BO359">
            <v>0</v>
          </cell>
          <cell r="BP359">
            <v>0</v>
          </cell>
          <cell r="BQ359">
            <v>0</v>
          </cell>
          <cell r="BR359">
            <v>0</v>
          </cell>
          <cell r="BS359">
            <v>0</v>
          </cell>
          <cell r="BT359" t="str">
            <v/>
          </cell>
          <cell r="BV359">
            <v>0</v>
          </cell>
          <cell r="BW359">
            <v>0</v>
          </cell>
          <cell r="BX359">
            <v>0</v>
          </cell>
          <cell r="BY359">
            <v>0</v>
          </cell>
          <cell r="BZ359">
            <v>0</v>
          </cell>
          <cell r="CA359">
            <v>0</v>
          </cell>
          <cell r="CB359">
            <v>0</v>
          </cell>
          <cell r="CC359">
            <v>0</v>
          </cell>
          <cell r="CD359" t="str">
            <v/>
          </cell>
          <cell r="CF359">
            <v>0</v>
          </cell>
          <cell r="CG359">
            <v>0</v>
          </cell>
          <cell r="CH359">
            <v>0</v>
          </cell>
          <cell r="CI359">
            <v>0</v>
          </cell>
          <cell r="CJ359">
            <v>0</v>
          </cell>
          <cell r="CK359">
            <v>0</v>
          </cell>
          <cell r="CL359">
            <v>0</v>
          </cell>
          <cell r="CM359">
            <v>0</v>
          </cell>
          <cell r="CN359" t="str">
            <v/>
          </cell>
          <cell r="CP359">
            <v>0</v>
          </cell>
          <cell r="CQ359">
            <v>0</v>
          </cell>
          <cell r="CR359">
            <v>0</v>
          </cell>
          <cell r="CS359">
            <v>0</v>
          </cell>
          <cell r="CT359">
            <v>0</v>
          </cell>
          <cell r="CU359">
            <v>0</v>
          </cell>
          <cell r="CV359">
            <v>0</v>
          </cell>
          <cell r="CW359">
            <v>0</v>
          </cell>
          <cell r="CX359" t="str">
            <v/>
          </cell>
          <cell r="CZ359">
            <v>0</v>
          </cell>
          <cell r="DA359">
            <v>0</v>
          </cell>
          <cell r="DB359">
            <v>0</v>
          </cell>
          <cell r="DC359">
            <v>0</v>
          </cell>
          <cell r="DD359">
            <v>0</v>
          </cell>
          <cell r="DE359">
            <v>0</v>
          </cell>
          <cell r="DF359">
            <v>0</v>
          </cell>
          <cell r="DG359">
            <v>0</v>
          </cell>
          <cell r="DH359" t="str">
            <v/>
          </cell>
          <cell r="DJ359">
            <v>0</v>
          </cell>
          <cell r="DK359">
            <v>0</v>
          </cell>
          <cell r="DL359">
            <v>0</v>
          </cell>
          <cell r="DM359">
            <v>0</v>
          </cell>
          <cell r="DN359">
            <v>0</v>
          </cell>
          <cell r="DO359">
            <v>0</v>
          </cell>
          <cell r="DP359">
            <v>0</v>
          </cell>
          <cell r="DQ359">
            <v>0</v>
          </cell>
          <cell r="DR359" t="str">
            <v/>
          </cell>
          <cell r="DT359">
            <v>0</v>
          </cell>
          <cell r="DU359">
            <v>0</v>
          </cell>
          <cell r="DV359">
            <v>0</v>
          </cell>
          <cell r="DW359">
            <v>0</v>
          </cell>
          <cell r="DX359">
            <v>0</v>
          </cell>
          <cell r="DY359">
            <v>0</v>
          </cell>
          <cell r="DZ359">
            <v>0</v>
          </cell>
          <cell r="EA359">
            <v>0</v>
          </cell>
          <cell r="EB359" t="str">
            <v/>
          </cell>
          <cell r="ED359">
            <v>0</v>
          </cell>
          <cell r="EE359">
            <v>0</v>
          </cell>
          <cell r="EF359">
            <v>0</v>
          </cell>
          <cell r="EG359">
            <v>0</v>
          </cell>
          <cell r="EH359">
            <v>0</v>
          </cell>
          <cell r="EI359">
            <v>0</v>
          </cell>
          <cell r="EJ359">
            <v>0</v>
          </cell>
          <cell r="EK359">
            <v>0</v>
          </cell>
          <cell r="EL359" t="str">
            <v/>
          </cell>
          <cell r="EN359">
            <v>0</v>
          </cell>
          <cell r="EO359">
            <v>0</v>
          </cell>
          <cell r="EP359">
            <v>0</v>
          </cell>
          <cell r="EQ359">
            <v>0</v>
          </cell>
          <cell r="ER359">
            <v>0</v>
          </cell>
          <cell r="ES359">
            <v>0</v>
          </cell>
          <cell r="ET359">
            <v>0</v>
          </cell>
          <cell r="EU359">
            <v>0</v>
          </cell>
          <cell r="EV359" t="str">
            <v/>
          </cell>
          <cell r="EX359">
            <v>0</v>
          </cell>
          <cell r="EY359">
            <v>0</v>
          </cell>
          <cell r="EZ359">
            <v>0</v>
          </cell>
          <cell r="FA359">
            <v>0</v>
          </cell>
          <cell r="FB359">
            <v>0</v>
          </cell>
          <cell r="FC359">
            <v>0</v>
          </cell>
          <cell r="FD359">
            <v>0</v>
          </cell>
          <cell r="FE359">
            <v>0</v>
          </cell>
          <cell r="FF359" t="str">
            <v/>
          </cell>
          <cell r="FH359">
            <v>0</v>
          </cell>
          <cell r="FI359">
            <v>0</v>
          </cell>
          <cell r="FJ359">
            <v>0</v>
          </cell>
          <cell r="FK359">
            <v>0</v>
          </cell>
          <cell r="FL359">
            <v>0</v>
          </cell>
          <cell r="FM359">
            <v>0</v>
          </cell>
          <cell r="FN359">
            <v>0</v>
          </cell>
          <cell r="FO359">
            <v>0</v>
          </cell>
          <cell r="FR359">
            <v>0</v>
          </cell>
          <cell r="FS359">
            <v>0</v>
          </cell>
          <cell r="FT359">
            <v>0</v>
          </cell>
          <cell r="FU359">
            <v>0</v>
          </cell>
          <cell r="FV359">
            <v>0</v>
          </cell>
          <cell r="FW359">
            <v>0</v>
          </cell>
          <cell r="FX359">
            <v>0</v>
          </cell>
          <cell r="FY359">
            <v>0</v>
          </cell>
          <cell r="GB359">
            <v>0</v>
          </cell>
          <cell r="GC359">
            <v>0</v>
          </cell>
          <cell r="GD359">
            <v>0</v>
          </cell>
          <cell r="GE359">
            <v>0</v>
          </cell>
          <cell r="GF359">
            <v>0</v>
          </cell>
          <cell r="GG359">
            <v>0</v>
          </cell>
          <cell r="GH359">
            <v>0</v>
          </cell>
          <cell r="GI359">
            <v>0</v>
          </cell>
          <cell r="GL359">
            <v>0</v>
          </cell>
          <cell r="GM359">
            <v>0</v>
          </cell>
          <cell r="GN359">
            <v>0</v>
          </cell>
          <cell r="GO359">
            <v>0</v>
          </cell>
          <cell r="GP359">
            <v>0</v>
          </cell>
          <cell r="GQ359">
            <v>0</v>
          </cell>
          <cell r="GR359">
            <v>0</v>
          </cell>
          <cell r="GS359">
            <v>0</v>
          </cell>
          <cell r="GU359" t="str">
            <v xml:space="preserve">Quiche Lorraine Sans Pâte </v>
          </cell>
        </row>
        <row r="360">
          <cell r="E360" t="str">
            <v xml:space="preserve">Quiche Sans Pâte Au Jambon </v>
          </cell>
          <cell r="F360" t="str">
            <v>Fouettez l'œuf avec la farine, puis délayez le lait petit à petit.
Ajoutez le jambon, l’oignon et l’estragon, avec un peu de poivre.
Versez la préparation dans un petit moule à tarte.
Enfournez le tout une trentaine de minutes à 200°.
Laissez refroidir ta quiche avant de la découper en petits carrés, pour une jolie présentation.</v>
          </cell>
          <cell r="H360">
            <v>290.20000000000005</v>
          </cell>
          <cell r="I360">
            <v>35.309999999999995</v>
          </cell>
          <cell r="J360">
            <v>7.91</v>
          </cell>
          <cell r="K360">
            <v>18.25</v>
          </cell>
          <cell r="L360" t="str">
            <v>Œuf</v>
          </cell>
          <cell r="M360">
            <v>50</v>
          </cell>
          <cell r="N360">
            <v>71</v>
          </cell>
          <cell r="O360">
            <v>5.95</v>
          </cell>
          <cell r="P360">
            <v>5.15</v>
          </cell>
          <cell r="Q360">
            <v>0.15</v>
          </cell>
          <cell r="R360">
            <v>142</v>
          </cell>
          <cell r="S360">
            <v>11.9</v>
          </cell>
          <cell r="T360">
            <v>10.3</v>
          </cell>
          <cell r="U360">
            <v>0.3</v>
          </cell>
          <cell r="V360" t="str">
            <v>Lait Protéiné</v>
          </cell>
          <cell r="W360">
            <v>100</v>
          </cell>
          <cell r="X360">
            <v>39</v>
          </cell>
          <cell r="Y360">
            <v>7</v>
          </cell>
          <cell r="Z360">
            <v>0.1</v>
          </cell>
          <cell r="AA360">
            <v>2.5</v>
          </cell>
          <cell r="AB360">
            <v>39</v>
          </cell>
          <cell r="AC360">
            <v>7</v>
          </cell>
          <cell r="AD360">
            <v>0.1</v>
          </cell>
          <cell r="AE360">
            <v>2.5</v>
          </cell>
          <cell r="AF360" t="str">
            <v>Jambon</v>
          </cell>
          <cell r="AG360">
            <v>100</v>
          </cell>
          <cell r="AH360">
            <v>104</v>
          </cell>
          <cell r="AI360">
            <v>20.2</v>
          </cell>
          <cell r="AJ360">
            <v>2.2999999999999998</v>
          </cell>
          <cell r="AK360">
            <v>0.7</v>
          </cell>
          <cell r="AL360">
            <v>104</v>
          </cell>
          <cell r="AM360">
            <v>20.2</v>
          </cell>
          <cell r="AN360">
            <v>2.2999999999999998</v>
          </cell>
          <cell r="AO360">
            <v>0.7</v>
          </cell>
          <cell r="AP360" t="str">
            <v>Oignon</v>
          </cell>
          <cell r="AQ360">
            <v>20</v>
          </cell>
          <cell r="AR360">
            <v>7.8</v>
          </cell>
          <cell r="AS360">
            <v>0.26</v>
          </cell>
          <cell r="AT360">
            <v>0.04</v>
          </cell>
          <cell r="AU360">
            <v>1.4</v>
          </cell>
          <cell r="AV360">
            <v>39</v>
          </cell>
          <cell r="AW360">
            <v>1.3</v>
          </cell>
          <cell r="AX360">
            <v>0.2</v>
          </cell>
          <cell r="AY360">
            <v>7</v>
          </cell>
          <cell r="AZ360" t="str">
            <v>Estragon Haché</v>
          </cell>
          <cell r="BA360">
            <v>5</v>
          </cell>
          <cell r="BB360">
            <v>0</v>
          </cell>
          <cell r="BC360">
            <v>0</v>
          </cell>
          <cell r="BD360">
            <v>0</v>
          </cell>
          <cell r="BE360">
            <v>0</v>
          </cell>
          <cell r="BF360">
            <v>0</v>
          </cell>
          <cell r="BG360">
            <v>0</v>
          </cell>
          <cell r="BH360">
            <v>0</v>
          </cell>
          <cell r="BI360">
            <v>0</v>
          </cell>
          <cell r="BJ360" t="str">
            <v xml:space="preserve">Farine D'Épeautre </v>
          </cell>
          <cell r="BK360">
            <v>20</v>
          </cell>
          <cell r="BL360">
            <v>68.400000000000006</v>
          </cell>
          <cell r="BM360">
            <v>1.9</v>
          </cell>
          <cell r="BN360">
            <v>0.32</v>
          </cell>
          <cell r="BO360">
            <v>13.5</v>
          </cell>
          <cell r="BP360">
            <v>342</v>
          </cell>
          <cell r="BQ360">
            <v>9.5</v>
          </cell>
          <cell r="BR360">
            <v>1.6</v>
          </cell>
          <cell r="BS360">
            <v>67.5</v>
          </cell>
          <cell r="BT360" t="str">
            <v/>
          </cell>
          <cell r="BV360">
            <v>0</v>
          </cell>
          <cell r="BW360">
            <v>0</v>
          </cell>
          <cell r="BX360">
            <v>0</v>
          </cell>
          <cell r="BY360">
            <v>0</v>
          </cell>
          <cell r="BZ360">
            <v>0</v>
          </cell>
          <cell r="CA360">
            <v>0</v>
          </cell>
          <cell r="CB360">
            <v>0</v>
          </cell>
          <cell r="CC360">
            <v>0</v>
          </cell>
          <cell r="CD360" t="str">
            <v/>
          </cell>
          <cell r="CF360">
            <v>0</v>
          </cell>
          <cell r="CG360">
            <v>0</v>
          </cell>
          <cell r="CH360">
            <v>0</v>
          </cell>
          <cell r="CI360">
            <v>0</v>
          </cell>
          <cell r="CJ360">
            <v>0</v>
          </cell>
          <cell r="CK360">
            <v>0</v>
          </cell>
          <cell r="CL360">
            <v>0</v>
          </cell>
          <cell r="CM360">
            <v>0</v>
          </cell>
          <cell r="CN360" t="str">
            <v/>
          </cell>
          <cell r="CP360">
            <v>0</v>
          </cell>
          <cell r="CQ360">
            <v>0</v>
          </cell>
          <cell r="CR360">
            <v>0</v>
          </cell>
          <cell r="CS360">
            <v>0</v>
          </cell>
          <cell r="CT360">
            <v>0</v>
          </cell>
          <cell r="CU360">
            <v>0</v>
          </cell>
          <cell r="CV360">
            <v>0</v>
          </cell>
          <cell r="CW360">
            <v>0</v>
          </cell>
          <cell r="CX360" t="str">
            <v/>
          </cell>
          <cell r="CZ360">
            <v>0</v>
          </cell>
          <cell r="DA360">
            <v>0</v>
          </cell>
          <cell r="DB360">
            <v>0</v>
          </cell>
          <cell r="DC360">
            <v>0</v>
          </cell>
          <cell r="DD360">
            <v>0</v>
          </cell>
          <cell r="DE360">
            <v>0</v>
          </cell>
          <cell r="DF360">
            <v>0</v>
          </cell>
          <cell r="DG360">
            <v>0</v>
          </cell>
          <cell r="DH360" t="str">
            <v/>
          </cell>
          <cell r="DJ360">
            <v>0</v>
          </cell>
          <cell r="DK360">
            <v>0</v>
          </cell>
          <cell r="DL360">
            <v>0</v>
          </cell>
          <cell r="DM360">
            <v>0</v>
          </cell>
          <cell r="DN360">
            <v>0</v>
          </cell>
          <cell r="DO360">
            <v>0</v>
          </cell>
          <cell r="DP360">
            <v>0</v>
          </cell>
          <cell r="DQ360">
            <v>0</v>
          </cell>
          <cell r="DR360" t="str">
            <v/>
          </cell>
          <cell r="DT360">
            <v>0</v>
          </cell>
          <cell r="DU360">
            <v>0</v>
          </cell>
          <cell r="DV360">
            <v>0</v>
          </cell>
          <cell r="DW360">
            <v>0</v>
          </cell>
          <cell r="DX360">
            <v>0</v>
          </cell>
          <cell r="DY360">
            <v>0</v>
          </cell>
          <cell r="DZ360">
            <v>0</v>
          </cell>
          <cell r="EA360">
            <v>0</v>
          </cell>
          <cell r="EB360" t="str">
            <v/>
          </cell>
          <cell r="ED360">
            <v>0</v>
          </cell>
          <cell r="EE360">
            <v>0</v>
          </cell>
          <cell r="EF360">
            <v>0</v>
          </cell>
          <cell r="EG360">
            <v>0</v>
          </cell>
          <cell r="EH360">
            <v>0</v>
          </cell>
          <cell r="EI360">
            <v>0</v>
          </cell>
          <cell r="EJ360">
            <v>0</v>
          </cell>
          <cell r="EK360">
            <v>0</v>
          </cell>
          <cell r="EL360" t="str">
            <v/>
          </cell>
          <cell r="EN360">
            <v>0</v>
          </cell>
          <cell r="EO360">
            <v>0</v>
          </cell>
          <cell r="EP360">
            <v>0</v>
          </cell>
          <cell r="EQ360">
            <v>0</v>
          </cell>
          <cell r="ER360">
            <v>0</v>
          </cell>
          <cell r="ES360">
            <v>0</v>
          </cell>
          <cell r="ET360">
            <v>0</v>
          </cell>
          <cell r="EU360">
            <v>0</v>
          </cell>
          <cell r="EV360" t="str">
            <v/>
          </cell>
          <cell r="EX360">
            <v>0</v>
          </cell>
          <cell r="EY360">
            <v>0</v>
          </cell>
          <cell r="EZ360">
            <v>0</v>
          </cell>
          <cell r="FA360">
            <v>0</v>
          </cell>
          <cell r="FB360">
            <v>0</v>
          </cell>
          <cell r="FC360">
            <v>0</v>
          </cell>
          <cell r="FD360">
            <v>0</v>
          </cell>
          <cell r="FE360">
            <v>0</v>
          </cell>
          <cell r="FF360" t="str">
            <v/>
          </cell>
          <cell r="FH360">
            <v>0</v>
          </cell>
          <cell r="FI360">
            <v>0</v>
          </cell>
          <cell r="FJ360">
            <v>0</v>
          </cell>
          <cell r="FK360">
            <v>0</v>
          </cell>
          <cell r="FL360">
            <v>0</v>
          </cell>
          <cell r="FM360">
            <v>0</v>
          </cell>
          <cell r="FN360">
            <v>0</v>
          </cell>
          <cell r="FO360">
            <v>0</v>
          </cell>
          <cell r="FR360">
            <v>0</v>
          </cell>
          <cell r="FS360">
            <v>0</v>
          </cell>
          <cell r="FT360">
            <v>0</v>
          </cell>
          <cell r="FU360">
            <v>0</v>
          </cell>
          <cell r="FV360">
            <v>0</v>
          </cell>
          <cell r="FW360">
            <v>0</v>
          </cell>
          <cell r="FX360">
            <v>0</v>
          </cell>
          <cell r="FY360">
            <v>0</v>
          </cell>
          <cell r="GB360">
            <v>0</v>
          </cell>
          <cell r="GC360">
            <v>0</v>
          </cell>
          <cell r="GD360">
            <v>0</v>
          </cell>
          <cell r="GE360">
            <v>0</v>
          </cell>
          <cell r="GF360">
            <v>0</v>
          </cell>
          <cell r="GG360">
            <v>0</v>
          </cell>
          <cell r="GH360">
            <v>0</v>
          </cell>
          <cell r="GI360">
            <v>0</v>
          </cell>
          <cell r="GL360">
            <v>0</v>
          </cell>
          <cell r="GM360">
            <v>0</v>
          </cell>
          <cell r="GN360">
            <v>0</v>
          </cell>
          <cell r="GO360">
            <v>0</v>
          </cell>
          <cell r="GP360">
            <v>0</v>
          </cell>
          <cell r="GQ360">
            <v>0</v>
          </cell>
          <cell r="GR360">
            <v>0</v>
          </cell>
          <cell r="GS360">
            <v>0</v>
          </cell>
          <cell r="GU360" t="str">
            <v xml:space="preserve">Quiche Sans Pâte Au Jambon </v>
          </cell>
        </row>
        <row r="361">
          <cell r="E361" t="str">
            <v xml:space="preserve">Quinoa Asiatique </v>
          </cell>
          <cell r="F361" t="str">
            <v xml:space="preserve">Cuire le quinoa dans une casserole.
Ajoutez-y tous les autres ingrédients et assaisonnez selon vos goûts.
</v>
          </cell>
          <cell r="H361">
            <v>354.2</v>
          </cell>
          <cell r="I361">
            <v>29.349999999999998</v>
          </cell>
          <cell r="J361">
            <v>8.7500000000000018</v>
          </cell>
          <cell r="K361">
            <v>36.4</v>
          </cell>
          <cell r="L361" t="str">
            <v>Quinoa</v>
          </cell>
          <cell r="M361">
            <v>50</v>
          </cell>
          <cell r="N361">
            <v>175.5</v>
          </cell>
          <cell r="O361">
            <v>7</v>
          </cell>
          <cell r="P361">
            <v>2.5</v>
          </cell>
          <cell r="Q361">
            <v>29.5</v>
          </cell>
          <cell r="R361">
            <v>351</v>
          </cell>
          <cell r="S361">
            <v>14</v>
          </cell>
          <cell r="T361">
            <v>5</v>
          </cell>
          <cell r="U361">
            <v>59</v>
          </cell>
          <cell r="V361" t="str">
            <v>Poitrine De Dinde</v>
          </cell>
          <cell r="W361">
            <v>70</v>
          </cell>
          <cell r="X361">
            <v>63.7</v>
          </cell>
          <cell r="Y361">
            <v>14</v>
          </cell>
          <cell r="Z361">
            <v>0.7</v>
          </cell>
          <cell r="AA361">
            <v>0.35</v>
          </cell>
          <cell r="AB361">
            <v>91</v>
          </cell>
          <cell r="AC361">
            <v>20</v>
          </cell>
          <cell r="AD361">
            <v>1</v>
          </cell>
          <cell r="AE361">
            <v>0.5</v>
          </cell>
          <cell r="AF361" t="str">
            <v>Œuf</v>
          </cell>
          <cell r="AG361">
            <v>50</v>
          </cell>
          <cell r="AH361">
            <v>71</v>
          </cell>
          <cell r="AI361">
            <v>5.95</v>
          </cell>
          <cell r="AJ361">
            <v>5.15</v>
          </cell>
          <cell r="AK361">
            <v>0.15</v>
          </cell>
          <cell r="AL361">
            <v>142</v>
          </cell>
          <cell r="AM361">
            <v>11.9</v>
          </cell>
          <cell r="AN361">
            <v>10.3</v>
          </cell>
          <cell r="AO361">
            <v>0.3</v>
          </cell>
          <cell r="AP361" t="str">
            <v>Petit-Pois</v>
          </cell>
          <cell r="AQ361">
            <v>50</v>
          </cell>
          <cell r="AR361">
            <v>44</v>
          </cell>
          <cell r="AS361">
            <v>2.4</v>
          </cell>
          <cell r="AT361">
            <v>0.4</v>
          </cell>
          <cell r="AU361">
            <v>6.4</v>
          </cell>
          <cell r="AV361">
            <v>88</v>
          </cell>
          <cell r="AW361">
            <v>4.8</v>
          </cell>
          <cell r="AX361">
            <v>0.8</v>
          </cell>
          <cell r="AY361">
            <v>12.8</v>
          </cell>
          <cell r="AZ361" t="str">
            <v/>
          </cell>
          <cell r="BB361">
            <v>0</v>
          </cell>
          <cell r="BC361">
            <v>0</v>
          </cell>
          <cell r="BD361">
            <v>0</v>
          </cell>
          <cell r="BE361">
            <v>0</v>
          </cell>
          <cell r="BF361">
            <v>0</v>
          </cell>
          <cell r="BG361">
            <v>0</v>
          </cell>
          <cell r="BH361">
            <v>0</v>
          </cell>
          <cell r="BI361">
            <v>0</v>
          </cell>
          <cell r="BJ361" t="str">
            <v/>
          </cell>
          <cell r="BL361">
            <v>0</v>
          </cell>
          <cell r="BM361">
            <v>0</v>
          </cell>
          <cell r="BN361">
            <v>0</v>
          </cell>
          <cell r="BO361">
            <v>0</v>
          </cell>
          <cell r="BP361">
            <v>0</v>
          </cell>
          <cell r="BQ361">
            <v>0</v>
          </cell>
          <cell r="BR361">
            <v>0</v>
          </cell>
          <cell r="BS361">
            <v>0</v>
          </cell>
          <cell r="BT361" t="str">
            <v/>
          </cell>
          <cell r="BV361">
            <v>0</v>
          </cell>
          <cell r="BW361">
            <v>0</v>
          </cell>
          <cell r="BX361">
            <v>0</v>
          </cell>
          <cell r="BY361">
            <v>0</v>
          </cell>
          <cell r="BZ361">
            <v>0</v>
          </cell>
          <cell r="CA361">
            <v>0</v>
          </cell>
          <cell r="CB361">
            <v>0</v>
          </cell>
          <cell r="CC361">
            <v>0</v>
          </cell>
          <cell r="CD361" t="str">
            <v/>
          </cell>
          <cell r="CF361">
            <v>0</v>
          </cell>
          <cell r="CG361">
            <v>0</v>
          </cell>
          <cell r="CH361">
            <v>0</v>
          </cell>
          <cell r="CI361">
            <v>0</v>
          </cell>
          <cell r="CJ361">
            <v>0</v>
          </cell>
          <cell r="CK361">
            <v>0</v>
          </cell>
          <cell r="CL361">
            <v>0</v>
          </cell>
          <cell r="CM361">
            <v>0</v>
          </cell>
          <cell r="CN361" t="str">
            <v/>
          </cell>
          <cell r="CP361">
            <v>0</v>
          </cell>
          <cell r="CQ361">
            <v>0</v>
          </cell>
          <cell r="CR361">
            <v>0</v>
          </cell>
          <cell r="CS361">
            <v>0</v>
          </cell>
          <cell r="CT361">
            <v>0</v>
          </cell>
          <cell r="CU361">
            <v>0</v>
          </cell>
          <cell r="CV361">
            <v>0</v>
          </cell>
          <cell r="CW361">
            <v>0</v>
          </cell>
          <cell r="CX361" t="str">
            <v/>
          </cell>
          <cell r="CZ361">
            <v>0</v>
          </cell>
          <cell r="DA361">
            <v>0</v>
          </cell>
          <cell r="DB361">
            <v>0</v>
          </cell>
          <cell r="DC361">
            <v>0</v>
          </cell>
          <cell r="DD361">
            <v>0</v>
          </cell>
          <cell r="DE361">
            <v>0</v>
          </cell>
          <cell r="DF361">
            <v>0</v>
          </cell>
          <cell r="DG361">
            <v>0</v>
          </cell>
          <cell r="DH361" t="str">
            <v/>
          </cell>
          <cell r="DJ361">
            <v>0</v>
          </cell>
          <cell r="DK361">
            <v>0</v>
          </cell>
          <cell r="DL361">
            <v>0</v>
          </cell>
          <cell r="DM361">
            <v>0</v>
          </cell>
          <cell r="DN361">
            <v>0</v>
          </cell>
          <cell r="DO361">
            <v>0</v>
          </cell>
          <cell r="DP361">
            <v>0</v>
          </cell>
          <cell r="DQ361">
            <v>0</v>
          </cell>
          <cell r="DR361" t="str">
            <v/>
          </cell>
          <cell r="DT361">
            <v>0</v>
          </cell>
          <cell r="DU361">
            <v>0</v>
          </cell>
          <cell r="DV361">
            <v>0</v>
          </cell>
          <cell r="DW361">
            <v>0</v>
          </cell>
          <cell r="DX361">
            <v>0</v>
          </cell>
          <cell r="DY361">
            <v>0</v>
          </cell>
          <cell r="DZ361">
            <v>0</v>
          </cell>
          <cell r="EA361">
            <v>0</v>
          </cell>
          <cell r="EB361" t="str">
            <v/>
          </cell>
          <cell r="ED361">
            <v>0</v>
          </cell>
          <cell r="EE361">
            <v>0</v>
          </cell>
          <cell r="EF361">
            <v>0</v>
          </cell>
          <cell r="EG361">
            <v>0</v>
          </cell>
          <cell r="EH361">
            <v>0</v>
          </cell>
          <cell r="EI361">
            <v>0</v>
          </cell>
          <cell r="EJ361">
            <v>0</v>
          </cell>
          <cell r="EK361">
            <v>0</v>
          </cell>
          <cell r="EL361" t="str">
            <v/>
          </cell>
          <cell r="EN361">
            <v>0</v>
          </cell>
          <cell r="EO361">
            <v>0</v>
          </cell>
          <cell r="EP361">
            <v>0</v>
          </cell>
          <cell r="EQ361">
            <v>0</v>
          </cell>
          <cell r="ER361">
            <v>0</v>
          </cell>
          <cell r="ES361">
            <v>0</v>
          </cell>
          <cell r="ET361">
            <v>0</v>
          </cell>
          <cell r="EU361">
            <v>0</v>
          </cell>
          <cell r="EV361" t="str">
            <v/>
          </cell>
          <cell r="EX361">
            <v>0</v>
          </cell>
          <cell r="EY361">
            <v>0</v>
          </cell>
          <cell r="EZ361">
            <v>0</v>
          </cell>
          <cell r="FA361">
            <v>0</v>
          </cell>
          <cell r="FB361">
            <v>0</v>
          </cell>
          <cell r="FC361">
            <v>0</v>
          </cell>
          <cell r="FD361">
            <v>0</v>
          </cell>
          <cell r="FE361">
            <v>0</v>
          </cell>
          <cell r="FF361" t="str">
            <v/>
          </cell>
          <cell r="FH361">
            <v>0</v>
          </cell>
          <cell r="FI361">
            <v>0</v>
          </cell>
          <cell r="FJ361">
            <v>0</v>
          </cell>
          <cell r="FK361">
            <v>0</v>
          </cell>
          <cell r="FL361">
            <v>0</v>
          </cell>
          <cell r="FM361">
            <v>0</v>
          </cell>
          <cell r="FN361">
            <v>0</v>
          </cell>
          <cell r="FO361">
            <v>0</v>
          </cell>
          <cell r="FR361">
            <v>0</v>
          </cell>
          <cell r="FS361">
            <v>0</v>
          </cell>
          <cell r="FT361">
            <v>0</v>
          </cell>
          <cell r="FU361">
            <v>0</v>
          </cell>
          <cell r="FV361">
            <v>0</v>
          </cell>
          <cell r="FW361">
            <v>0</v>
          </cell>
          <cell r="FX361">
            <v>0</v>
          </cell>
          <cell r="FY361">
            <v>0</v>
          </cell>
          <cell r="GB361">
            <v>0</v>
          </cell>
          <cell r="GC361">
            <v>0</v>
          </cell>
          <cell r="GD361">
            <v>0</v>
          </cell>
          <cell r="GE361">
            <v>0</v>
          </cell>
          <cell r="GF361">
            <v>0</v>
          </cell>
          <cell r="GG361">
            <v>0</v>
          </cell>
          <cell r="GH361">
            <v>0</v>
          </cell>
          <cell r="GI361">
            <v>0</v>
          </cell>
          <cell r="GL361">
            <v>0</v>
          </cell>
          <cell r="GM361">
            <v>0</v>
          </cell>
          <cell r="GN361">
            <v>0</v>
          </cell>
          <cell r="GO361">
            <v>0</v>
          </cell>
          <cell r="GP361">
            <v>0</v>
          </cell>
          <cell r="GQ361">
            <v>0</v>
          </cell>
          <cell r="GR361">
            <v>0</v>
          </cell>
          <cell r="GS361">
            <v>0</v>
          </cell>
          <cell r="GU361" t="str">
            <v xml:space="preserve">Quinoa Asiatique </v>
          </cell>
        </row>
        <row r="362">
          <cell r="E362" t="str">
            <v>Quinoa Méditerranéen</v>
          </cell>
          <cell r="F362" t="str">
            <v>Dans une casserole faîtes cuire votre quinoa dans l’eau.
Dans une poêle avec un ﬁlet d’huile d’olive faîtes cuire vos aubergines et poivrons coupés en cubes.
Mélangez tous les ingrédients ensemble avec la menthe ciselée.</v>
          </cell>
          <cell r="H362">
            <v>226.85000000000002</v>
          </cell>
          <cell r="I362">
            <v>7.6400000000000006</v>
          </cell>
          <cell r="J362">
            <v>6.8450000000000006</v>
          </cell>
          <cell r="K362">
            <v>28.819999999999997</v>
          </cell>
          <cell r="L362" t="str">
            <v>quinoa </v>
          </cell>
          <cell r="M362">
            <v>30</v>
          </cell>
          <cell r="N362">
            <v>110.4</v>
          </cell>
          <cell r="O362">
            <v>4.4400000000000004</v>
          </cell>
          <cell r="P362">
            <v>1.5</v>
          </cell>
          <cell r="Q362">
            <v>18.72</v>
          </cell>
          <cell r="R362">
            <v>368</v>
          </cell>
          <cell r="S362">
            <v>14.8</v>
          </cell>
          <cell r="T362">
            <v>5</v>
          </cell>
          <cell r="U362">
            <v>62.4</v>
          </cell>
          <cell r="V362" t="str">
            <v>Fêta</v>
          </cell>
          <cell r="W362">
            <v>30</v>
          </cell>
          <cell r="X362">
            <v>0</v>
          </cell>
          <cell r="Y362">
            <v>0</v>
          </cell>
          <cell r="Z362">
            <v>0</v>
          </cell>
          <cell r="AA362">
            <v>0</v>
          </cell>
          <cell r="AB362">
            <v>0</v>
          </cell>
          <cell r="AC362">
            <v>0</v>
          </cell>
          <cell r="AD362">
            <v>0</v>
          </cell>
          <cell r="AE362">
            <v>0</v>
          </cell>
          <cell r="AF362" t="str">
            <v>huile d'olive</v>
          </cell>
          <cell r="AG362">
            <v>5</v>
          </cell>
          <cell r="AH362">
            <v>40.450000000000003</v>
          </cell>
          <cell r="AI362">
            <v>0</v>
          </cell>
          <cell r="AJ362">
            <v>4.4950000000000001</v>
          </cell>
          <cell r="AK362">
            <v>0</v>
          </cell>
          <cell r="AL362">
            <v>809</v>
          </cell>
          <cell r="AM362">
            <v>0</v>
          </cell>
          <cell r="AN362">
            <v>89.9</v>
          </cell>
          <cell r="AO362">
            <v>0</v>
          </cell>
          <cell r="AP362" t="str">
            <v>Menthe fraîche </v>
          </cell>
          <cell r="AR362">
            <v>0</v>
          </cell>
          <cell r="AS362">
            <v>0</v>
          </cell>
          <cell r="AT362">
            <v>0</v>
          </cell>
          <cell r="AU362">
            <v>0</v>
          </cell>
          <cell r="AV362">
            <v>0</v>
          </cell>
          <cell r="AW362">
            <v>0</v>
          </cell>
          <cell r="AX362">
            <v>0</v>
          </cell>
          <cell r="AY362">
            <v>0</v>
          </cell>
          <cell r="AZ362" t="str">
            <v>Poivron</v>
          </cell>
          <cell r="BA362">
            <v>150</v>
          </cell>
          <cell r="BB362">
            <v>30</v>
          </cell>
          <cell r="BC362">
            <v>1.2</v>
          </cell>
          <cell r="BD362">
            <v>0.45</v>
          </cell>
          <cell r="BE362">
            <v>3.9</v>
          </cell>
          <cell r="BF362">
            <v>20</v>
          </cell>
          <cell r="BG362">
            <v>0.8</v>
          </cell>
          <cell r="BH362">
            <v>0.3</v>
          </cell>
          <cell r="BI362">
            <v>2.6</v>
          </cell>
          <cell r="BJ362" t="str">
            <v>Vinaigre balsamique</v>
          </cell>
          <cell r="BL362">
            <v>0</v>
          </cell>
          <cell r="BM362">
            <v>0</v>
          </cell>
          <cell r="BN362">
            <v>0</v>
          </cell>
          <cell r="BO362">
            <v>0</v>
          </cell>
          <cell r="BP362">
            <v>12</v>
          </cell>
          <cell r="BQ362">
            <v>0</v>
          </cell>
          <cell r="BR362">
            <v>0</v>
          </cell>
          <cell r="BS362">
            <v>5</v>
          </cell>
          <cell r="BT362" t="str">
            <v>Aubergine</v>
          </cell>
          <cell r="BU362">
            <v>200</v>
          </cell>
          <cell r="BV362">
            <v>46</v>
          </cell>
          <cell r="BW362">
            <v>2</v>
          </cell>
          <cell r="BX362">
            <v>0.4</v>
          </cell>
          <cell r="BY362">
            <v>6.2</v>
          </cell>
          <cell r="BZ362">
            <v>23</v>
          </cell>
          <cell r="CA362">
            <v>1</v>
          </cell>
          <cell r="CB362">
            <v>0.2</v>
          </cell>
          <cell r="CC362">
            <v>3.1</v>
          </cell>
          <cell r="CF362">
            <v>0</v>
          </cell>
          <cell r="CG362">
            <v>0</v>
          </cell>
          <cell r="CH362">
            <v>0</v>
          </cell>
          <cell r="CI362">
            <v>0</v>
          </cell>
          <cell r="CJ362">
            <v>0</v>
          </cell>
          <cell r="CK362">
            <v>0</v>
          </cell>
          <cell r="CL362">
            <v>0</v>
          </cell>
          <cell r="CM362">
            <v>0</v>
          </cell>
          <cell r="CP362">
            <v>0</v>
          </cell>
          <cell r="CQ362">
            <v>0</v>
          </cell>
          <cell r="CR362">
            <v>0</v>
          </cell>
          <cell r="CS362">
            <v>0</v>
          </cell>
          <cell r="CT362">
            <v>0</v>
          </cell>
          <cell r="CU362">
            <v>0</v>
          </cell>
          <cell r="CV362">
            <v>0</v>
          </cell>
          <cell r="CW362">
            <v>0</v>
          </cell>
          <cell r="CZ362">
            <v>0</v>
          </cell>
          <cell r="DA362">
            <v>0</v>
          </cell>
          <cell r="DB362">
            <v>0</v>
          </cell>
          <cell r="DC362">
            <v>0</v>
          </cell>
          <cell r="DD362">
            <v>0</v>
          </cell>
          <cell r="DE362">
            <v>0</v>
          </cell>
          <cell r="DF362">
            <v>0</v>
          </cell>
          <cell r="DG362">
            <v>0</v>
          </cell>
          <cell r="DJ362">
            <v>0</v>
          </cell>
          <cell r="DK362">
            <v>0</v>
          </cell>
          <cell r="DL362">
            <v>0</v>
          </cell>
          <cell r="DM362">
            <v>0</v>
          </cell>
          <cell r="DN362">
            <v>0</v>
          </cell>
          <cell r="DO362">
            <v>0</v>
          </cell>
          <cell r="DP362">
            <v>0</v>
          </cell>
          <cell r="DQ362">
            <v>0</v>
          </cell>
          <cell r="DT362">
            <v>0</v>
          </cell>
          <cell r="DU362">
            <v>0</v>
          </cell>
          <cell r="DV362">
            <v>0</v>
          </cell>
          <cell r="DW362">
            <v>0</v>
          </cell>
          <cell r="DX362">
            <v>0</v>
          </cell>
          <cell r="DY362">
            <v>0</v>
          </cell>
          <cell r="DZ362">
            <v>0</v>
          </cell>
          <cell r="EA362">
            <v>0</v>
          </cell>
          <cell r="ED362">
            <v>0</v>
          </cell>
          <cell r="EE362">
            <v>0</v>
          </cell>
          <cell r="EF362">
            <v>0</v>
          </cell>
          <cell r="EG362">
            <v>0</v>
          </cell>
          <cell r="EH362">
            <v>0</v>
          </cell>
          <cell r="EI362">
            <v>0</v>
          </cell>
          <cell r="EJ362">
            <v>0</v>
          </cell>
          <cell r="EK362">
            <v>0</v>
          </cell>
          <cell r="EN362">
            <v>0</v>
          </cell>
          <cell r="EO362">
            <v>0</v>
          </cell>
          <cell r="EP362">
            <v>0</v>
          </cell>
          <cell r="EQ362">
            <v>0</v>
          </cell>
          <cell r="ER362">
            <v>0</v>
          </cell>
          <cell r="ES362">
            <v>0</v>
          </cell>
          <cell r="ET362">
            <v>0</v>
          </cell>
          <cell r="EU362">
            <v>0</v>
          </cell>
          <cell r="EX362">
            <v>0</v>
          </cell>
          <cell r="EY362">
            <v>0</v>
          </cell>
          <cell r="EZ362">
            <v>0</v>
          </cell>
          <cell r="FA362">
            <v>0</v>
          </cell>
          <cell r="FB362">
            <v>0</v>
          </cell>
          <cell r="FC362">
            <v>0</v>
          </cell>
          <cell r="FD362">
            <v>0</v>
          </cell>
          <cell r="FE362">
            <v>0</v>
          </cell>
          <cell r="FH362">
            <v>0</v>
          </cell>
          <cell r="FI362">
            <v>0</v>
          </cell>
          <cell r="FJ362">
            <v>0</v>
          </cell>
          <cell r="FK362">
            <v>0</v>
          </cell>
          <cell r="FL362">
            <v>0</v>
          </cell>
          <cell r="FM362">
            <v>0</v>
          </cell>
          <cell r="FN362">
            <v>0</v>
          </cell>
          <cell r="FO362">
            <v>0</v>
          </cell>
          <cell r="FR362">
            <v>0</v>
          </cell>
          <cell r="FS362">
            <v>0</v>
          </cell>
          <cell r="FT362">
            <v>0</v>
          </cell>
          <cell r="FU362">
            <v>0</v>
          </cell>
          <cell r="FV362">
            <v>0</v>
          </cell>
          <cell r="FW362">
            <v>0</v>
          </cell>
          <cell r="FX362">
            <v>0</v>
          </cell>
          <cell r="FY362">
            <v>0</v>
          </cell>
          <cell r="GB362">
            <v>0</v>
          </cell>
          <cell r="GC362">
            <v>0</v>
          </cell>
          <cell r="GD362">
            <v>0</v>
          </cell>
          <cell r="GE362">
            <v>0</v>
          </cell>
          <cell r="GF362">
            <v>0</v>
          </cell>
          <cell r="GG362">
            <v>0</v>
          </cell>
          <cell r="GH362">
            <v>0</v>
          </cell>
          <cell r="GI362">
            <v>0</v>
          </cell>
          <cell r="GL362">
            <v>0</v>
          </cell>
          <cell r="GM362">
            <v>0</v>
          </cell>
          <cell r="GN362">
            <v>0</v>
          </cell>
          <cell r="GO362">
            <v>0</v>
          </cell>
          <cell r="GP362">
            <v>0</v>
          </cell>
          <cell r="GQ362">
            <v>0</v>
          </cell>
          <cell r="GR362">
            <v>0</v>
          </cell>
          <cell r="GS362">
            <v>0</v>
          </cell>
          <cell r="GU362" t="str">
            <v>Quinoa Méditerranéen</v>
          </cell>
        </row>
        <row r="363">
          <cell r="E363" t="str">
            <v>Raclette Express</v>
          </cell>
          <cell r="F363" t="str">
            <v>Pas de recettes</v>
          </cell>
          <cell r="H363">
            <v>591.35</v>
          </cell>
          <cell r="I363">
            <v>45.070000000000007</v>
          </cell>
          <cell r="J363">
            <v>36.049999999999997</v>
          </cell>
          <cell r="K363">
            <v>18.920000000000002</v>
          </cell>
          <cell r="L363" t="str">
            <v>Fromage à raclette</v>
          </cell>
          <cell r="M363">
            <v>90</v>
          </cell>
          <cell r="N363">
            <v>323.10000000000002</v>
          </cell>
          <cell r="O363">
            <v>23.76</v>
          </cell>
          <cell r="P363">
            <v>25.11</v>
          </cell>
          <cell r="Q363">
            <v>0</v>
          </cell>
          <cell r="R363">
            <v>359</v>
          </cell>
          <cell r="S363">
            <v>26.4</v>
          </cell>
          <cell r="T363">
            <v>27.9</v>
          </cell>
          <cell r="U363">
            <v>0</v>
          </cell>
          <cell r="V363" t="str">
            <v>Mâche</v>
          </cell>
          <cell r="W363">
            <v>50</v>
          </cell>
          <cell r="X363">
            <v>11.5</v>
          </cell>
          <cell r="Y363">
            <v>1</v>
          </cell>
          <cell r="Z363">
            <v>0.2</v>
          </cell>
          <cell r="AA363">
            <v>1</v>
          </cell>
          <cell r="AB363">
            <v>23</v>
          </cell>
          <cell r="AC363">
            <v>2</v>
          </cell>
          <cell r="AD363">
            <v>0.4</v>
          </cell>
          <cell r="AE363">
            <v>2</v>
          </cell>
          <cell r="AF363" t="str">
            <v>Vinaigre</v>
          </cell>
          <cell r="AG363">
            <v>10</v>
          </cell>
          <cell r="AH363">
            <v>2.2000000000000002</v>
          </cell>
          <cell r="AI363">
            <v>0.01</v>
          </cell>
          <cell r="AJ363">
            <v>0</v>
          </cell>
          <cell r="AK363">
            <v>7.0000000000000007E-2</v>
          </cell>
          <cell r="AL363">
            <v>22</v>
          </cell>
          <cell r="AM363">
            <v>0.1</v>
          </cell>
          <cell r="AN363">
            <v>0</v>
          </cell>
          <cell r="AO363">
            <v>0.7</v>
          </cell>
          <cell r="AP363" t="str">
            <v>Cornichons</v>
          </cell>
          <cell r="AQ363">
            <v>30</v>
          </cell>
          <cell r="AR363">
            <v>9.15</v>
          </cell>
          <cell r="AS363">
            <v>0.3</v>
          </cell>
          <cell r="AT363">
            <v>0.15</v>
          </cell>
          <cell r="AU363">
            <v>1.5</v>
          </cell>
          <cell r="AV363">
            <v>30.5</v>
          </cell>
          <cell r="AW363">
            <v>1</v>
          </cell>
          <cell r="AX363">
            <v>0.5</v>
          </cell>
          <cell r="AY363">
            <v>5</v>
          </cell>
          <cell r="AZ363" t="str">
            <v>Pomme De Terre</v>
          </cell>
          <cell r="BA363">
            <v>100</v>
          </cell>
          <cell r="BB363">
            <v>76</v>
          </cell>
          <cell r="BC363">
            <v>2</v>
          </cell>
          <cell r="BD363">
            <v>0.1</v>
          </cell>
          <cell r="BE363">
            <v>15.6</v>
          </cell>
          <cell r="BF363">
            <v>76</v>
          </cell>
          <cell r="BG363">
            <v>2</v>
          </cell>
          <cell r="BH363">
            <v>0.1</v>
          </cell>
          <cell r="BI363">
            <v>15.6</v>
          </cell>
          <cell r="BJ363" t="str">
            <v>Mostmöckli</v>
          </cell>
          <cell r="BK363">
            <v>50</v>
          </cell>
          <cell r="BL363">
            <v>88.5</v>
          </cell>
          <cell r="BM363">
            <v>18</v>
          </cell>
          <cell r="BN363">
            <v>1.5</v>
          </cell>
          <cell r="BO363">
            <v>0.75</v>
          </cell>
          <cell r="BP363">
            <v>177</v>
          </cell>
          <cell r="BQ363">
            <v>36</v>
          </cell>
          <cell r="BR363">
            <v>3</v>
          </cell>
          <cell r="BS363">
            <v>1.5</v>
          </cell>
          <cell r="BT363" t="str">
            <v>Huile D'Olive</v>
          </cell>
          <cell r="BU363">
            <v>10</v>
          </cell>
          <cell r="BV363">
            <v>80.900000000000006</v>
          </cell>
          <cell r="BW363">
            <v>0</v>
          </cell>
          <cell r="BX363">
            <v>8.99</v>
          </cell>
          <cell r="BY363">
            <v>0</v>
          </cell>
          <cell r="BZ363">
            <v>809</v>
          </cell>
          <cell r="CA363">
            <v>0</v>
          </cell>
          <cell r="CB363">
            <v>89.9</v>
          </cell>
          <cell r="CC363">
            <v>0</v>
          </cell>
          <cell r="CD363" t="str">
            <v/>
          </cell>
          <cell r="CF363">
            <v>0</v>
          </cell>
          <cell r="CG363">
            <v>0</v>
          </cell>
          <cell r="CH363">
            <v>0</v>
          </cell>
          <cell r="CI363">
            <v>0</v>
          </cell>
          <cell r="CJ363">
            <v>0</v>
          </cell>
          <cell r="CK363">
            <v>0</v>
          </cell>
          <cell r="CL363">
            <v>0</v>
          </cell>
          <cell r="CM363">
            <v>0</v>
          </cell>
          <cell r="CN363" t="str">
            <v/>
          </cell>
          <cell r="CP363">
            <v>0</v>
          </cell>
          <cell r="CQ363">
            <v>0</v>
          </cell>
          <cell r="CR363">
            <v>0</v>
          </cell>
          <cell r="CS363">
            <v>0</v>
          </cell>
          <cell r="CT363">
            <v>0</v>
          </cell>
          <cell r="CU363">
            <v>0</v>
          </cell>
          <cell r="CV363">
            <v>0</v>
          </cell>
          <cell r="CW363">
            <v>0</v>
          </cell>
          <cell r="CX363" t="str">
            <v/>
          </cell>
          <cell r="CZ363">
            <v>0</v>
          </cell>
          <cell r="DA363">
            <v>0</v>
          </cell>
          <cell r="DB363">
            <v>0</v>
          </cell>
          <cell r="DC363">
            <v>0</v>
          </cell>
          <cell r="DD363">
            <v>0</v>
          </cell>
          <cell r="DE363">
            <v>0</v>
          </cell>
          <cell r="DF363">
            <v>0</v>
          </cell>
          <cell r="DG363">
            <v>0</v>
          </cell>
          <cell r="DH363" t="str">
            <v/>
          </cell>
          <cell r="DJ363">
            <v>0</v>
          </cell>
          <cell r="DK363">
            <v>0</v>
          </cell>
          <cell r="DL363">
            <v>0</v>
          </cell>
          <cell r="DM363">
            <v>0</v>
          </cell>
          <cell r="DN363">
            <v>0</v>
          </cell>
          <cell r="DO363">
            <v>0</v>
          </cell>
          <cell r="DP363">
            <v>0</v>
          </cell>
          <cell r="DQ363">
            <v>0</v>
          </cell>
          <cell r="DR363" t="str">
            <v/>
          </cell>
          <cell r="DT363">
            <v>0</v>
          </cell>
          <cell r="DU363">
            <v>0</v>
          </cell>
          <cell r="DV363">
            <v>0</v>
          </cell>
          <cell r="DW363">
            <v>0</v>
          </cell>
          <cell r="DX363">
            <v>0</v>
          </cell>
          <cell r="DY363">
            <v>0</v>
          </cell>
          <cell r="DZ363">
            <v>0</v>
          </cell>
          <cell r="EA363">
            <v>0</v>
          </cell>
          <cell r="EB363" t="str">
            <v/>
          </cell>
          <cell r="ED363">
            <v>0</v>
          </cell>
          <cell r="EE363">
            <v>0</v>
          </cell>
          <cell r="EF363">
            <v>0</v>
          </cell>
          <cell r="EG363">
            <v>0</v>
          </cell>
          <cell r="EH363">
            <v>0</v>
          </cell>
          <cell r="EI363">
            <v>0</v>
          </cell>
          <cell r="EJ363">
            <v>0</v>
          </cell>
          <cell r="EK363">
            <v>0</v>
          </cell>
          <cell r="EL363" t="str">
            <v/>
          </cell>
          <cell r="EN363">
            <v>0</v>
          </cell>
          <cell r="EO363">
            <v>0</v>
          </cell>
          <cell r="EP363">
            <v>0</v>
          </cell>
          <cell r="EQ363">
            <v>0</v>
          </cell>
          <cell r="ER363">
            <v>0</v>
          </cell>
          <cell r="ES363">
            <v>0</v>
          </cell>
          <cell r="ET363">
            <v>0</v>
          </cell>
          <cell r="EU363">
            <v>0</v>
          </cell>
          <cell r="EV363" t="str">
            <v/>
          </cell>
          <cell r="EX363">
            <v>0</v>
          </cell>
          <cell r="EY363">
            <v>0</v>
          </cell>
          <cell r="EZ363">
            <v>0</v>
          </cell>
          <cell r="FA363">
            <v>0</v>
          </cell>
          <cell r="FB363">
            <v>0</v>
          </cell>
          <cell r="FC363">
            <v>0</v>
          </cell>
          <cell r="FD363">
            <v>0</v>
          </cell>
          <cell r="FE363">
            <v>0</v>
          </cell>
          <cell r="FF363" t="str">
            <v/>
          </cell>
          <cell r="FH363">
            <v>0</v>
          </cell>
          <cell r="FI363">
            <v>0</v>
          </cell>
          <cell r="FJ363">
            <v>0</v>
          </cell>
          <cell r="FK363">
            <v>0</v>
          </cell>
          <cell r="FL363">
            <v>0</v>
          </cell>
          <cell r="FM363">
            <v>0</v>
          </cell>
          <cell r="FN363">
            <v>0</v>
          </cell>
          <cell r="FO363">
            <v>0</v>
          </cell>
          <cell r="FR363">
            <v>0</v>
          </cell>
          <cell r="FS363">
            <v>0</v>
          </cell>
          <cell r="FT363">
            <v>0</v>
          </cell>
          <cell r="FU363">
            <v>0</v>
          </cell>
          <cell r="FV363">
            <v>0</v>
          </cell>
          <cell r="FW363">
            <v>0</v>
          </cell>
          <cell r="FX363">
            <v>0</v>
          </cell>
          <cell r="FY363">
            <v>0</v>
          </cell>
          <cell r="GB363">
            <v>0</v>
          </cell>
          <cell r="GC363">
            <v>0</v>
          </cell>
          <cell r="GD363">
            <v>0</v>
          </cell>
          <cell r="GE363">
            <v>0</v>
          </cell>
          <cell r="GF363">
            <v>0</v>
          </cell>
          <cell r="GG363">
            <v>0</v>
          </cell>
          <cell r="GH363">
            <v>0</v>
          </cell>
          <cell r="GI363">
            <v>0</v>
          </cell>
          <cell r="GL363">
            <v>0</v>
          </cell>
          <cell r="GM363">
            <v>0</v>
          </cell>
          <cell r="GN363">
            <v>0</v>
          </cell>
          <cell r="GO363">
            <v>0</v>
          </cell>
          <cell r="GP363">
            <v>0</v>
          </cell>
          <cell r="GQ363">
            <v>0</v>
          </cell>
          <cell r="GR363">
            <v>0</v>
          </cell>
          <cell r="GS363">
            <v>0</v>
          </cell>
          <cell r="GU363" t="str">
            <v>Raclette Express</v>
          </cell>
        </row>
        <row r="364">
          <cell r="E364" t="str">
            <v>Ragoût D'Agneau Aux Poires</v>
          </cell>
          <cell r="F364" t="str">
            <v>Faire chauffer l'huile. Y faire revenir la viande par portions pendant env. 4 min., la retirer et l'assaisonner. 
Baisser le feu, faire suer les oignons env. 5 min. 
Mélanger les pruneaux avec tous les ingrédients et les épices. Poursuivre brièvement la cuisson. Ajouter l'eau, porter à ébullition, baisser le feu, couvrir et laisser mijoter à petit feu pendant env. 30 minutes. 
Ajouter les poires réservés et le safran, couvrir et poursuivre la cuisson pendant env.30 min.
Servir avec de la semoule</v>
          </cell>
          <cell r="G364" t="str">
            <v>possibibité de remplacer les poires par des coings</v>
          </cell>
          <cell r="H364">
            <v>433.30000000000007</v>
          </cell>
          <cell r="I364">
            <v>26.219999999999995</v>
          </cell>
          <cell r="J364">
            <v>13.250000000000002</v>
          </cell>
          <cell r="K364">
            <v>49.56</v>
          </cell>
          <cell r="L364" t="str">
            <v>Huile d'olive</v>
          </cell>
          <cell r="M364">
            <v>10</v>
          </cell>
          <cell r="N364">
            <v>80.900000000000006</v>
          </cell>
          <cell r="O364">
            <v>0</v>
          </cell>
          <cell r="P364">
            <v>8.99</v>
          </cell>
          <cell r="Q364">
            <v>0</v>
          </cell>
          <cell r="R364">
            <v>809</v>
          </cell>
          <cell r="S364">
            <v>0</v>
          </cell>
          <cell r="T364">
            <v>89.9</v>
          </cell>
          <cell r="U364">
            <v>0</v>
          </cell>
          <cell r="V364" t="str">
            <v>Poire</v>
          </cell>
          <cell r="W364">
            <v>100</v>
          </cell>
          <cell r="X364">
            <v>58</v>
          </cell>
          <cell r="Y364">
            <v>0.4</v>
          </cell>
          <cell r="Z364">
            <v>0.3</v>
          </cell>
          <cell r="AA364">
            <v>12.2</v>
          </cell>
          <cell r="AB364">
            <v>58</v>
          </cell>
          <cell r="AC364">
            <v>0.4</v>
          </cell>
          <cell r="AD364">
            <v>0.3</v>
          </cell>
          <cell r="AE364">
            <v>12.2</v>
          </cell>
          <cell r="AF364" t="str">
            <v>Agneau Filet</v>
          </cell>
          <cell r="AG364">
            <v>100</v>
          </cell>
          <cell r="AH364">
            <v>112</v>
          </cell>
          <cell r="AI364">
            <v>20.399999999999999</v>
          </cell>
          <cell r="AJ364">
            <v>3.4</v>
          </cell>
          <cell r="AK364">
            <v>0</v>
          </cell>
          <cell r="AL364">
            <v>112</v>
          </cell>
          <cell r="AM364">
            <v>20.399999999999999</v>
          </cell>
          <cell r="AN364">
            <v>3.4</v>
          </cell>
          <cell r="AO364">
            <v>0</v>
          </cell>
          <cell r="AP364" t="str">
            <v xml:space="preserve">Sel </v>
          </cell>
          <cell r="AQ364">
            <v>5</v>
          </cell>
          <cell r="AR364">
            <v>0</v>
          </cell>
          <cell r="AS364">
            <v>0</v>
          </cell>
          <cell r="AT364">
            <v>0</v>
          </cell>
          <cell r="AU364">
            <v>0</v>
          </cell>
          <cell r="AV364">
            <v>0</v>
          </cell>
          <cell r="AW364">
            <v>0</v>
          </cell>
          <cell r="AX364">
            <v>0</v>
          </cell>
          <cell r="AY364">
            <v>0</v>
          </cell>
          <cell r="AZ364" t="str">
            <v>Pruneau</v>
          </cell>
          <cell r="BA364">
            <v>10</v>
          </cell>
          <cell r="BB364">
            <v>20.399999999999999</v>
          </cell>
          <cell r="BC364">
            <v>0.25</v>
          </cell>
          <cell r="BD364">
            <v>0.03</v>
          </cell>
          <cell r="BE364">
            <v>3.98</v>
          </cell>
          <cell r="BF364">
            <v>204</v>
          </cell>
          <cell r="BG364">
            <v>2.5</v>
          </cell>
          <cell r="BH364">
            <v>0.3</v>
          </cell>
          <cell r="BI364">
            <v>39.799999999999997</v>
          </cell>
          <cell r="BJ364" t="str">
            <v>Alnatura Passata</v>
          </cell>
          <cell r="BK364">
            <v>10</v>
          </cell>
          <cell r="BL364">
            <v>2.1</v>
          </cell>
          <cell r="BM364">
            <v>0.13</v>
          </cell>
          <cell r="BN364">
            <v>0.05</v>
          </cell>
          <cell r="BO364">
            <v>0.34</v>
          </cell>
          <cell r="BP364">
            <v>21</v>
          </cell>
          <cell r="BQ364">
            <v>1.3</v>
          </cell>
          <cell r="BR364">
            <v>0.5</v>
          </cell>
          <cell r="BS364">
            <v>3.4</v>
          </cell>
          <cell r="BT364" t="str">
            <v>Sucre Roux</v>
          </cell>
          <cell r="BU364">
            <v>5</v>
          </cell>
          <cell r="BV364">
            <v>19.5</v>
          </cell>
          <cell r="BW364">
            <v>0</v>
          </cell>
          <cell r="BX364">
            <v>0</v>
          </cell>
          <cell r="BY364">
            <v>4.88</v>
          </cell>
          <cell r="BZ364">
            <v>390</v>
          </cell>
          <cell r="CA364">
            <v>0</v>
          </cell>
          <cell r="CB364">
            <v>0</v>
          </cell>
          <cell r="CC364">
            <v>97.6</v>
          </cell>
          <cell r="CD364" t="str">
            <v>Curcuma</v>
          </cell>
          <cell r="CE364">
            <v>5</v>
          </cell>
          <cell r="CF364">
            <v>0</v>
          </cell>
          <cell r="CG364">
            <v>0</v>
          </cell>
          <cell r="CH364">
            <v>0</v>
          </cell>
          <cell r="CI364">
            <v>0</v>
          </cell>
          <cell r="CJ364">
            <v>0</v>
          </cell>
          <cell r="CK364">
            <v>0</v>
          </cell>
          <cell r="CL364">
            <v>0</v>
          </cell>
          <cell r="CM364">
            <v>0</v>
          </cell>
          <cell r="CN364" t="str">
            <v>Épices</v>
          </cell>
          <cell r="CP364">
            <v>0</v>
          </cell>
          <cell r="CQ364">
            <v>0</v>
          </cell>
          <cell r="CR364">
            <v>0</v>
          </cell>
          <cell r="CS364">
            <v>0</v>
          </cell>
          <cell r="CT364">
            <v>0</v>
          </cell>
          <cell r="CU364">
            <v>0</v>
          </cell>
          <cell r="CV364">
            <v>0</v>
          </cell>
          <cell r="CW364">
            <v>0</v>
          </cell>
          <cell r="CX364" t="str">
            <v>Semoule</v>
          </cell>
          <cell r="CY364">
            <v>40</v>
          </cell>
          <cell r="CZ364">
            <v>140.4</v>
          </cell>
          <cell r="DA364">
            <v>5.04</v>
          </cell>
          <cell r="DB364">
            <v>0.48</v>
          </cell>
          <cell r="DC364">
            <v>28.16</v>
          </cell>
          <cell r="DD364">
            <v>351</v>
          </cell>
          <cell r="DE364">
            <v>12.6</v>
          </cell>
          <cell r="DF364">
            <v>1.2</v>
          </cell>
          <cell r="DG364">
            <v>70.400000000000006</v>
          </cell>
          <cell r="DH364" t="str">
            <v/>
          </cell>
          <cell r="DJ364">
            <v>0</v>
          </cell>
          <cell r="DK364">
            <v>0</v>
          </cell>
          <cell r="DL364">
            <v>0</v>
          </cell>
          <cell r="DM364">
            <v>0</v>
          </cell>
          <cell r="DN364">
            <v>0</v>
          </cell>
          <cell r="DO364">
            <v>0</v>
          </cell>
          <cell r="DP364">
            <v>0</v>
          </cell>
          <cell r="DQ364">
            <v>0</v>
          </cell>
          <cell r="DR364" t="str">
            <v/>
          </cell>
          <cell r="DT364">
            <v>0</v>
          </cell>
          <cell r="DU364">
            <v>0</v>
          </cell>
          <cell r="DV364">
            <v>0</v>
          </cell>
          <cell r="DW364">
            <v>0</v>
          </cell>
          <cell r="DX364">
            <v>0</v>
          </cell>
          <cell r="DY364">
            <v>0</v>
          </cell>
          <cell r="DZ364">
            <v>0</v>
          </cell>
          <cell r="EA364">
            <v>0</v>
          </cell>
          <cell r="EB364" t="str">
            <v/>
          </cell>
          <cell r="ED364">
            <v>0</v>
          </cell>
          <cell r="EE364">
            <v>0</v>
          </cell>
          <cell r="EF364">
            <v>0</v>
          </cell>
          <cell r="EG364">
            <v>0</v>
          </cell>
          <cell r="EH364">
            <v>0</v>
          </cell>
          <cell r="EI364">
            <v>0</v>
          </cell>
          <cell r="EJ364">
            <v>0</v>
          </cell>
          <cell r="EK364">
            <v>0</v>
          </cell>
          <cell r="EL364" t="str">
            <v/>
          </cell>
          <cell r="EN364">
            <v>0</v>
          </cell>
          <cell r="EO364">
            <v>0</v>
          </cell>
          <cell r="EP364">
            <v>0</v>
          </cell>
          <cell r="EQ364">
            <v>0</v>
          </cell>
          <cell r="ER364">
            <v>0</v>
          </cell>
          <cell r="ES364">
            <v>0</v>
          </cell>
          <cell r="ET364">
            <v>0</v>
          </cell>
          <cell r="EU364">
            <v>0</v>
          </cell>
          <cell r="EV364" t="str">
            <v/>
          </cell>
          <cell r="EX364">
            <v>0</v>
          </cell>
          <cell r="EY364">
            <v>0</v>
          </cell>
          <cell r="EZ364">
            <v>0</v>
          </cell>
          <cell r="FA364">
            <v>0</v>
          </cell>
          <cell r="FB364">
            <v>0</v>
          </cell>
          <cell r="FC364">
            <v>0</v>
          </cell>
          <cell r="FD364">
            <v>0</v>
          </cell>
          <cell r="FE364">
            <v>0</v>
          </cell>
          <cell r="FF364" t="str">
            <v/>
          </cell>
          <cell r="FH364">
            <v>0</v>
          </cell>
          <cell r="FI364">
            <v>0</v>
          </cell>
          <cell r="FJ364">
            <v>0</v>
          </cell>
          <cell r="FK364">
            <v>0</v>
          </cell>
          <cell r="FL364">
            <v>0</v>
          </cell>
          <cell r="FM364">
            <v>0</v>
          </cell>
          <cell r="FN364">
            <v>0</v>
          </cell>
          <cell r="FO364">
            <v>0</v>
          </cell>
          <cell r="FR364">
            <v>0</v>
          </cell>
          <cell r="FS364">
            <v>0</v>
          </cell>
          <cell r="FT364">
            <v>0</v>
          </cell>
          <cell r="FU364">
            <v>0</v>
          </cell>
          <cell r="FV364">
            <v>0</v>
          </cell>
          <cell r="FW364">
            <v>0</v>
          </cell>
          <cell r="FX364">
            <v>0</v>
          </cell>
          <cell r="FY364">
            <v>0</v>
          </cell>
          <cell r="GB364">
            <v>0</v>
          </cell>
          <cell r="GC364">
            <v>0</v>
          </cell>
          <cell r="GD364">
            <v>0</v>
          </cell>
          <cell r="GE364">
            <v>0</v>
          </cell>
          <cell r="GF364">
            <v>0</v>
          </cell>
          <cell r="GG364">
            <v>0</v>
          </cell>
          <cell r="GH364">
            <v>0</v>
          </cell>
          <cell r="GI364">
            <v>0</v>
          </cell>
          <cell r="GL364">
            <v>0</v>
          </cell>
          <cell r="GM364">
            <v>0</v>
          </cell>
          <cell r="GN364">
            <v>0</v>
          </cell>
          <cell r="GO364">
            <v>0</v>
          </cell>
          <cell r="GP364">
            <v>0</v>
          </cell>
          <cell r="GQ364">
            <v>0</v>
          </cell>
          <cell r="GR364">
            <v>0</v>
          </cell>
          <cell r="GS364">
            <v>0</v>
          </cell>
          <cell r="GU364" t="str">
            <v>Ragoût D'Agneau Aux Poires</v>
          </cell>
        </row>
        <row r="365">
          <cell r="E365" t="str">
            <v>Ratatouille</v>
          </cell>
          <cell r="F365" t="str">
            <v>Faites chauffez l’huile d’olive dans une poêle et ajoutez l’ail et le poivron coupé.
Faites frire un peu et ajoutez les tomates, la sauce tomate maison et les épices. Laissez cuire 10-15 minutes.
 Cassez les œufs dans un bol et ajoutez lentement et en douceur, sans casser le jaune à la sauce tomate*. Faites cuire 5 minutes supplémentaires en remuant doucement.</v>
          </cell>
          <cell r="G365" t="str">
            <v>* voir recette séparée</v>
          </cell>
          <cell r="H365">
            <v>504.29999999999995</v>
          </cell>
          <cell r="I365">
            <v>22.49</v>
          </cell>
          <cell r="J365">
            <v>22.490000000000002</v>
          </cell>
          <cell r="K365">
            <v>46.045000000000002</v>
          </cell>
          <cell r="L365" t="str">
            <v>œuf</v>
          </cell>
          <cell r="M365">
            <v>100</v>
          </cell>
          <cell r="N365">
            <v>142</v>
          </cell>
          <cell r="O365">
            <v>11.9</v>
          </cell>
          <cell r="P365">
            <v>10.3</v>
          </cell>
          <cell r="Q365">
            <v>0.3</v>
          </cell>
          <cell r="R365">
            <v>142</v>
          </cell>
          <cell r="S365">
            <v>11.9</v>
          </cell>
          <cell r="T365">
            <v>10.3</v>
          </cell>
          <cell r="U365">
            <v>0.3</v>
          </cell>
          <cell r="V365" t="str">
            <v>poivron rouge</v>
          </cell>
          <cell r="W365">
            <v>200</v>
          </cell>
          <cell r="X365">
            <v>64</v>
          </cell>
          <cell r="Y365">
            <v>1.8</v>
          </cell>
          <cell r="Z365">
            <v>0.8</v>
          </cell>
          <cell r="AA365">
            <v>10.4</v>
          </cell>
          <cell r="AB365">
            <v>32</v>
          </cell>
          <cell r="AC365">
            <v>0.9</v>
          </cell>
          <cell r="AD365">
            <v>0.4</v>
          </cell>
          <cell r="AE365">
            <v>5.2</v>
          </cell>
          <cell r="AF365" t="str">
            <v>Tomate</v>
          </cell>
          <cell r="AG365">
            <v>100</v>
          </cell>
          <cell r="AH365">
            <v>21</v>
          </cell>
          <cell r="AI365">
            <v>0.8</v>
          </cell>
          <cell r="AJ365">
            <v>0.3</v>
          </cell>
          <cell r="AK365">
            <v>3.2</v>
          </cell>
          <cell r="AL365">
            <v>21</v>
          </cell>
          <cell r="AM365">
            <v>0.8</v>
          </cell>
          <cell r="AN365">
            <v>0.3</v>
          </cell>
          <cell r="AO365">
            <v>3.2</v>
          </cell>
          <cell r="AP365" t="str">
            <v>huile d’olive</v>
          </cell>
          <cell r="AQ365">
            <v>5</v>
          </cell>
          <cell r="AR365">
            <v>40.450000000000003</v>
          </cell>
          <cell r="AS365">
            <v>0</v>
          </cell>
          <cell r="AT365">
            <v>4.4950000000000001</v>
          </cell>
          <cell r="AU365">
            <v>0</v>
          </cell>
          <cell r="AV365">
            <v>809</v>
          </cell>
          <cell r="AW365">
            <v>0</v>
          </cell>
          <cell r="AX365">
            <v>89.9</v>
          </cell>
          <cell r="AY365">
            <v>0</v>
          </cell>
          <cell r="AZ365" t="str">
            <v>Sauce tomate maison _ MNFC</v>
          </cell>
          <cell r="BA365">
            <v>100</v>
          </cell>
          <cell r="BB365">
            <v>101.95</v>
          </cell>
          <cell r="BC365">
            <v>2.25</v>
          </cell>
          <cell r="BD365">
            <v>5.1950000000000003</v>
          </cell>
          <cell r="BE365">
            <v>9.9</v>
          </cell>
          <cell r="BF365">
            <v>101.95</v>
          </cell>
          <cell r="BG365">
            <v>2.25</v>
          </cell>
          <cell r="BH365">
            <v>5.1950000000000003</v>
          </cell>
          <cell r="BI365">
            <v>9.9</v>
          </cell>
          <cell r="BJ365" t="str">
            <v>Paprika</v>
          </cell>
          <cell r="BK365">
            <v>5</v>
          </cell>
          <cell r="BL365">
            <v>17.899999999999999</v>
          </cell>
          <cell r="BM365">
            <v>0.74</v>
          </cell>
          <cell r="BN365">
            <v>0.65</v>
          </cell>
          <cell r="BO365">
            <v>1.7450000000000001</v>
          </cell>
          <cell r="BP365">
            <v>358</v>
          </cell>
          <cell r="BQ365">
            <v>14.8</v>
          </cell>
          <cell r="BR365">
            <v>13</v>
          </cell>
          <cell r="BS365">
            <v>34.9</v>
          </cell>
          <cell r="BT365" t="str">
            <v xml:space="preserve">1 gousse d’ail hachéé </v>
          </cell>
          <cell r="BV365">
            <v>0</v>
          </cell>
          <cell r="BW365">
            <v>0</v>
          </cell>
          <cell r="BX365">
            <v>0</v>
          </cell>
          <cell r="BY365">
            <v>0</v>
          </cell>
          <cell r="BZ365">
            <v>0</v>
          </cell>
          <cell r="CA365">
            <v>0</v>
          </cell>
          <cell r="CB365">
            <v>0</v>
          </cell>
          <cell r="CC365">
            <v>0</v>
          </cell>
          <cell r="CD365" t="str">
            <v>pain complet</v>
          </cell>
          <cell r="CE365">
            <v>50</v>
          </cell>
          <cell r="CF365">
            <v>117</v>
          </cell>
          <cell r="CG365">
            <v>5</v>
          </cell>
          <cell r="CH365">
            <v>0.75</v>
          </cell>
          <cell r="CI365">
            <v>20.5</v>
          </cell>
          <cell r="CJ365">
            <v>234</v>
          </cell>
          <cell r="CK365">
            <v>10</v>
          </cell>
          <cell r="CL365">
            <v>1.5</v>
          </cell>
          <cell r="CM365">
            <v>41</v>
          </cell>
          <cell r="CP365">
            <v>0</v>
          </cell>
          <cell r="CQ365">
            <v>0</v>
          </cell>
          <cell r="CR365">
            <v>0</v>
          </cell>
          <cell r="CS365">
            <v>0</v>
          </cell>
          <cell r="CT365">
            <v>0</v>
          </cell>
          <cell r="CU365">
            <v>0</v>
          </cell>
          <cell r="CV365">
            <v>0</v>
          </cell>
          <cell r="CW365">
            <v>0</v>
          </cell>
          <cell r="CZ365">
            <v>0</v>
          </cell>
          <cell r="DA365">
            <v>0</v>
          </cell>
          <cell r="DB365">
            <v>0</v>
          </cell>
          <cell r="DC365">
            <v>0</v>
          </cell>
          <cell r="DD365">
            <v>0</v>
          </cell>
          <cell r="DE365">
            <v>0</v>
          </cell>
          <cell r="DF365">
            <v>0</v>
          </cell>
          <cell r="DG365">
            <v>0</v>
          </cell>
          <cell r="DJ365">
            <v>0</v>
          </cell>
          <cell r="DK365">
            <v>0</v>
          </cell>
          <cell r="DL365">
            <v>0</v>
          </cell>
          <cell r="DM365">
            <v>0</v>
          </cell>
          <cell r="DN365">
            <v>0</v>
          </cell>
          <cell r="DO365">
            <v>0</v>
          </cell>
          <cell r="DP365">
            <v>0</v>
          </cell>
          <cell r="DQ365">
            <v>0</v>
          </cell>
          <cell r="DT365">
            <v>0</v>
          </cell>
          <cell r="DU365">
            <v>0</v>
          </cell>
          <cell r="DV365">
            <v>0</v>
          </cell>
          <cell r="DW365">
            <v>0</v>
          </cell>
          <cell r="DX365">
            <v>0</v>
          </cell>
          <cell r="DY365">
            <v>0</v>
          </cell>
          <cell r="DZ365">
            <v>0</v>
          </cell>
          <cell r="EA365">
            <v>0</v>
          </cell>
          <cell r="ED365">
            <v>0</v>
          </cell>
          <cell r="EE365">
            <v>0</v>
          </cell>
          <cell r="EF365">
            <v>0</v>
          </cell>
          <cell r="EG365">
            <v>0</v>
          </cell>
          <cell r="EH365">
            <v>0</v>
          </cell>
          <cell r="EI365">
            <v>0</v>
          </cell>
          <cell r="EJ365">
            <v>0</v>
          </cell>
          <cell r="EK365">
            <v>0</v>
          </cell>
          <cell r="EN365">
            <v>0</v>
          </cell>
          <cell r="EO365">
            <v>0</v>
          </cell>
          <cell r="EP365">
            <v>0</v>
          </cell>
          <cell r="EQ365">
            <v>0</v>
          </cell>
          <cell r="ER365">
            <v>0</v>
          </cell>
          <cell r="ES365">
            <v>0</v>
          </cell>
          <cell r="ET365">
            <v>0</v>
          </cell>
          <cell r="EU365">
            <v>0</v>
          </cell>
          <cell r="EX365">
            <v>0</v>
          </cell>
          <cell r="EY365">
            <v>0</v>
          </cell>
          <cell r="EZ365">
            <v>0</v>
          </cell>
          <cell r="FA365">
            <v>0</v>
          </cell>
          <cell r="FB365">
            <v>0</v>
          </cell>
          <cell r="FC365">
            <v>0</v>
          </cell>
          <cell r="FD365">
            <v>0</v>
          </cell>
          <cell r="FE365">
            <v>0</v>
          </cell>
          <cell r="FH365">
            <v>0</v>
          </cell>
          <cell r="FI365">
            <v>0</v>
          </cell>
          <cell r="FJ365">
            <v>0</v>
          </cell>
          <cell r="FK365">
            <v>0</v>
          </cell>
          <cell r="FL365">
            <v>0</v>
          </cell>
          <cell r="FM365">
            <v>0</v>
          </cell>
          <cell r="FN365">
            <v>0</v>
          </cell>
          <cell r="FO365">
            <v>0</v>
          </cell>
          <cell r="FR365">
            <v>0</v>
          </cell>
          <cell r="FS365">
            <v>0</v>
          </cell>
          <cell r="FT365">
            <v>0</v>
          </cell>
          <cell r="FU365">
            <v>0</v>
          </cell>
          <cell r="FV365">
            <v>0</v>
          </cell>
          <cell r="FW365">
            <v>0</v>
          </cell>
          <cell r="FX365">
            <v>0</v>
          </cell>
          <cell r="FY365">
            <v>0</v>
          </cell>
          <cell r="GB365">
            <v>0</v>
          </cell>
          <cell r="GC365">
            <v>0</v>
          </cell>
          <cell r="GD365">
            <v>0</v>
          </cell>
          <cell r="GE365">
            <v>0</v>
          </cell>
          <cell r="GF365">
            <v>0</v>
          </cell>
          <cell r="GG365">
            <v>0</v>
          </cell>
          <cell r="GH365">
            <v>0</v>
          </cell>
          <cell r="GI365">
            <v>0</v>
          </cell>
          <cell r="GL365">
            <v>0</v>
          </cell>
          <cell r="GM365">
            <v>0</v>
          </cell>
          <cell r="GN365">
            <v>0</v>
          </cell>
          <cell r="GO365">
            <v>0</v>
          </cell>
          <cell r="GP365">
            <v>0</v>
          </cell>
          <cell r="GQ365">
            <v>0</v>
          </cell>
          <cell r="GR365">
            <v>0</v>
          </cell>
          <cell r="GS365">
            <v>0</v>
          </cell>
          <cell r="GU365" t="str">
            <v>Ratatouille</v>
          </cell>
        </row>
        <row r="366">
          <cell r="E366" t="str">
            <v>Repas Agneau + Légumes</v>
          </cell>
          <cell r="F366" t="str">
            <v>La préparation est libre: épices, cuisson. Adaptée Grillage ou four ou autre</v>
          </cell>
          <cell r="H366">
            <v>411.29999999999995</v>
          </cell>
          <cell r="I366">
            <v>32.72</v>
          </cell>
          <cell r="J366">
            <v>16.14</v>
          </cell>
          <cell r="K366">
            <v>29.84</v>
          </cell>
          <cell r="L366" t="str">
            <v xml:space="preserve">Agneau filet </v>
          </cell>
          <cell r="M366">
            <v>125</v>
          </cell>
          <cell r="N366">
            <v>140</v>
          </cell>
          <cell r="O366">
            <v>25.5</v>
          </cell>
          <cell r="P366">
            <v>4.25</v>
          </cell>
          <cell r="Q366">
            <v>0</v>
          </cell>
          <cell r="R366">
            <v>112</v>
          </cell>
          <cell r="S366">
            <v>20.399999999999999</v>
          </cell>
          <cell r="T366">
            <v>3.4</v>
          </cell>
          <cell r="U366">
            <v>0</v>
          </cell>
          <cell r="V366" t="str">
            <v>Légumes</v>
          </cell>
          <cell r="W366">
            <v>200</v>
          </cell>
          <cell r="X366">
            <v>54</v>
          </cell>
          <cell r="Y366">
            <v>2.6</v>
          </cell>
          <cell r="Z366">
            <v>0.6</v>
          </cell>
          <cell r="AA366">
            <v>7.4</v>
          </cell>
          <cell r="AB366">
            <v>27</v>
          </cell>
          <cell r="AC366">
            <v>1.3</v>
          </cell>
          <cell r="AD366">
            <v>0.3</v>
          </cell>
          <cell r="AE366">
            <v>3.7</v>
          </cell>
          <cell r="AF366" t="str">
            <v>Huile De Colza</v>
          </cell>
          <cell r="AG366">
            <v>10</v>
          </cell>
          <cell r="AH366">
            <v>80.900000000000006</v>
          </cell>
          <cell r="AI366">
            <v>0</v>
          </cell>
          <cell r="AJ366">
            <v>8.99</v>
          </cell>
          <cell r="AK366">
            <v>0</v>
          </cell>
          <cell r="AL366">
            <v>809</v>
          </cell>
          <cell r="AM366">
            <v>0</v>
          </cell>
          <cell r="AN366">
            <v>89.9</v>
          </cell>
          <cell r="AO366">
            <v>0</v>
          </cell>
          <cell r="AP366" t="str">
            <v>Vinaigre</v>
          </cell>
          <cell r="AQ366">
            <v>20</v>
          </cell>
          <cell r="AR366">
            <v>4.4000000000000004</v>
          </cell>
          <cell r="AS366">
            <v>0.02</v>
          </cell>
          <cell r="AT366">
            <v>0</v>
          </cell>
          <cell r="AU366">
            <v>0.14000000000000001</v>
          </cell>
          <cell r="AV366">
            <v>22</v>
          </cell>
          <cell r="AW366">
            <v>0.1</v>
          </cell>
          <cell r="AX366">
            <v>0</v>
          </cell>
          <cell r="AY366">
            <v>0.7</v>
          </cell>
          <cell r="AZ366" t="str">
            <v>Pain</v>
          </cell>
          <cell r="BA366">
            <v>50</v>
          </cell>
          <cell r="BB366">
            <v>132</v>
          </cell>
          <cell r="BC366">
            <v>4.5999999999999996</v>
          </cell>
          <cell r="BD366">
            <v>2.2999999999999998</v>
          </cell>
          <cell r="BE366">
            <v>22.3</v>
          </cell>
          <cell r="BF366">
            <v>264</v>
          </cell>
          <cell r="BG366">
            <v>9.1999999999999993</v>
          </cell>
          <cell r="BH366">
            <v>4.5999999999999996</v>
          </cell>
          <cell r="BI366">
            <v>44.6</v>
          </cell>
          <cell r="BJ366" t="str">
            <v>Épices</v>
          </cell>
          <cell r="BL366">
            <v>0</v>
          </cell>
          <cell r="BM366">
            <v>0</v>
          </cell>
          <cell r="BN366">
            <v>0</v>
          </cell>
          <cell r="BO366">
            <v>0</v>
          </cell>
          <cell r="BP366">
            <v>0</v>
          </cell>
          <cell r="BQ366">
            <v>0</v>
          </cell>
          <cell r="BR366">
            <v>0</v>
          </cell>
          <cell r="BS366">
            <v>0</v>
          </cell>
          <cell r="BT366" t="str">
            <v/>
          </cell>
          <cell r="BV366">
            <v>0</v>
          </cell>
          <cell r="BW366">
            <v>0</v>
          </cell>
          <cell r="BX366">
            <v>0</v>
          </cell>
          <cell r="BY366">
            <v>0</v>
          </cell>
          <cell r="BZ366">
            <v>0</v>
          </cell>
          <cell r="CA366">
            <v>0</v>
          </cell>
          <cell r="CB366">
            <v>0</v>
          </cell>
          <cell r="CC366">
            <v>0</v>
          </cell>
          <cell r="CD366" t="str">
            <v/>
          </cell>
          <cell r="CF366">
            <v>0</v>
          </cell>
          <cell r="CG366">
            <v>0</v>
          </cell>
          <cell r="CH366">
            <v>0</v>
          </cell>
          <cell r="CI366">
            <v>0</v>
          </cell>
          <cell r="CJ366">
            <v>0</v>
          </cell>
          <cell r="CK366">
            <v>0</v>
          </cell>
          <cell r="CL366">
            <v>0</v>
          </cell>
          <cell r="CM366">
            <v>0</v>
          </cell>
          <cell r="CN366" t="str">
            <v/>
          </cell>
          <cell r="CP366">
            <v>0</v>
          </cell>
          <cell r="CQ366">
            <v>0</v>
          </cell>
          <cell r="CR366">
            <v>0</v>
          </cell>
          <cell r="CS366">
            <v>0</v>
          </cell>
          <cell r="CT366">
            <v>0</v>
          </cell>
          <cell r="CU366">
            <v>0</v>
          </cell>
          <cell r="CV366">
            <v>0</v>
          </cell>
          <cell r="CW366">
            <v>0</v>
          </cell>
          <cell r="CX366" t="str">
            <v/>
          </cell>
          <cell r="CZ366">
            <v>0</v>
          </cell>
          <cell r="DA366">
            <v>0</v>
          </cell>
          <cell r="DB366">
            <v>0</v>
          </cell>
          <cell r="DC366">
            <v>0</v>
          </cell>
          <cell r="DD366">
            <v>0</v>
          </cell>
          <cell r="DE366">
            <v>0</v>
          </cell>
          <cell r="DF366">
            <v>0</v>
          </cell>
          <cell r="DG366">
            <v>0</v>
          </cell>
          <cell r="DH366" t="str">
            <v/>
          </cell>
          <cell r="DJ366">
            <v>0</v>
          </cell>
          <cell r="DK366">
            <v>0</v>
          </cell>
          <cell r="DL366">
            <v>0</v>
          </cell>
          <cell r="DM366">
            <v>0</v>
          </cell>
          <cell r="DN366">
            <v>0</v>
          </cell>
          <cell r="DO366">
            <v>0</v>
          </cell>
          <cell r="DP366">
            <v>0</v>
          </cell>
          <cell r="DQ366">
            <v>0</v>
          </cell>
          <cell r="DR366" t="str">
            <v/>
          </cell>
          <cell r="DT366">
            <v>0</v>
          </cell>
          <cell r="DU366">
            <v>0</v>
          </cell>
          <cell r="DV366">
            <v>0</v>
          </cell>
          <cell r="DW366">
            <v>0</v>
          </cell>
          <cell r="DX366">
            <v>0</v>
          </cell>
          <cell r="DY366">
            <v>0</v>
          </cell>
          <cell r="DZ366">
            <v>0</v>
          </cell>
          <cell r="EA366">
            <v>0</v>
          </cell>
          <cell r="EB366" t="str">
            <v/>
          </cell>
          <cell r="ED366">
            <v>0</v>
          </cell>
          <cell r="EE366">
            <v>0</v>
          </cell>
          <cell r="EF366">
            <v>0</v>
          </cell>
          <cell r="EG366">
            <v>0</v>
          </cell>
          <cell r="EH366">
            <v>0</v>
          </cell>
          <cell r="EI366">
            <v>0</v>
          </cell>
          <cell r="EJ366">
            <v>0</v>
          </cell>
          <cell r="EK366">
            <v>0</v>
          </cell>
          <cell r="EL366" t="str">
            <v/>
          </cell>
          <cell r="EN366">
            <v>0</v>
          </cell>
          <cell r="EO366">
            <v>0</v>
          </cell>
          <cell r="EP366">
            <v>0</v>
          </cell>
          <cell r="EQ366">
            <v>0</v>
          </cell>
          <cell r="ER366">
            <v>0</v>
          </cell>
          <cell r="ES366">
            <v>0</v>
          </cell>
          <cell r="ET366">
            <v>0</v>
          </cell>
          <cell r="EU366">
            <v>0</v>
          </cell>
          <cell r="EV366" t="str">
            <v/>
          </cell>
          <cell r="EX366">
            <v>0</v>
          </cell>
          <cell r="EY366">
            <v>0</v>
          </cell>
          <cell r="EZ366">
            <v>0</v>
          </cell>
          <cell r="FA366">
            <v>0</v>
          </cell>
          <cell r="FB366">
            <v>0</v>
          </cell>
          <cell r="FC366">
            <v>0</v>
          </cell>
          <cell r="FD366">
            <v>0</v>
          </cell>
          <cell r="FE366">
            <v>0</v>
          </cell>
          <cell r="FF366" t="str">
            <v/>
          </cell>
          <cell r="FH366">
            <v>0</v>
          </cell>
          <cell r="FI366">
            <v>0</v>
          </cell>
          <cell r="FJ366">
            <v>0</v>
          </cell>
          <cell r="FK366">
            <v>0</v>
          </cell>
          <cell r="FL366">
            <v>0</v>
          </cell>
          <cell r="FM366">
            <v>0</v>
          </cell>
          <cell r="FN366">
            <v>0</v>
          </cell>
          <cell r="FO366">
            <v>0</v>
          </cell>
          <cell r="FR366">
            <v>0</v>
          </cell>
          <cell r="FS366">
            <v>0</v>
          </cell>
          <cell r="FT366">
            <v>0</v>
          </cell>
          <cell r="FU366">
            <v>0</v>
          </cell>
          <cell r="FV366">
            <v>0</v>
          </cell>
          <cell r="FW366">
            <v>0</v>
          </cell>
          <cell r="FX366">
            <v>0</v>
          </cell>
          <cell r="FY366">
            <v>0</v>
          </cell>
          <cell r="GB366">
            <v>0</v>
          </cell>
          <cell r="GC366">
            <v>0</v>
          </cell>
          <cell r="GD366">
            <v>0</v>
          </cell>
          <cell r="GE366">
            <v>0</v>
          </cell>
          <cell r="GF366">
            <v>0</v>
          </cell>
          <cell r="GG366">
            <v>0</v>
          </cell>
          <cell r="GH366">
            <v>0</v>
          </cell>
          <cell r="GI366">
            <v>0</v>
          </cell>
          <cell r="GL366">
            <v>0</v>
          </cell>
          <cell r="GM366">
            <v>0</v>
          </cell>
          <cell r="GN366">
            <v>0</v>
          </cell>
          <cell r="GO366">
            <v>0</v>
          </cell>
          <cell r="GP366">
            <v>0</v>
          </cell>
          <cell r="GQ366">
            <v>0</v>
          </cell>
          <cell r="GR366">
            <v>0</v>
          </cell>
          <cell r="GS366">
            <v>0</v>
          </cell>
          <cell r="GU366" t="str">
            <v>Repas Agneau + Légumes</v>
          </cell>
        </row>
        <row r="367">
          <cell r="E367" t="str">
            <v>Repas Agneau + Légumes + Pasta</v>
          </cell>
          <cell r="F367" t="str">
            <v>La préparation est libre: épices, cuisson. Adaptée Grillage ou four ou autre</v>
          </cell>
          <cell r="H367">
            <v>442.35</v>
          </cell>
          <cell r="I367">
            <v>38.019999999999996</v>
          </cell>
          <cell r="J367">
            <v>14.37</v>
          </cell>
          <cell r="K367">
            <v>35.909999999999997</v>
          </cell>
          <cell r="L367" t="str">
            <v xml:space="preserve">Agneau filet </v>
          </cell>
          <cell r="M367">
            <v>125</v>
          </cell>
          <cell r="N367">
            <v>140</v>
          </cell>
          <cell r="O367">
            <v>25.5</v>
          </cell>
          <cell r="P367">
            <v>4.25</v>
          </cell>
          <cell r="Q367">
            <v>0</v>
          </cell>
          <cell r="R367">
            <v>112</v>
          </cell>
          <cell r="S367">
            <v>20.399999999999999</v>
          </cell>
          <cell r="T367">
            <v>3.4</v>
          </cell>
          <cell r="U367">
            <v>0</v>
          </cell>
          <cell r="V367" t="str">
            <v>Pâtes Aux Oeufs</v>
          </cell>
          <cell r="W367">
            <v>40</v>
          </cell>
          <cell r="X367">
            <v>146</v>
          </cell>
          <cell r="Y367">
            <v>5.32</v>
          </cell>
          <cell r="Z367">
            <v>1.1200000000000001</v>
          </cell>
          <cell r="AA367">
            <v>27.96</v>
          </cell>
          <cell r="AB367">
            <v>365</v>
          </cell>
          <cell r="AC367">
            <v>13.3</v>
          </cell>
          <cell r="AD367">
            <v>2.8</v>
          </cell>
          <cell r="AE367">
            <v>69.900000000000006</v>
          </cell>
          <cell r="AF367" t="str">
            <v>Légumes</v>
          </cell>
          <cell r="AG367">
            <v>200</v>
          </cell>
          <cell r="AH367">
            <v>54</v>
          </cell>
          <cell r="AI367">
            <v>2.6</v>
          </cell>
          <cell r="AJ367">
            <v>0.6</v>
          </cell>
          <cell r="AK367">
            <v>7.4</v>
          </cell>
          <cell r="AL367">
            <v>27</v>
          </cell>
          <cell r="AM367">
            <v>1.3</v>
          </cell>
          <cell r="AN367">
            <v>0.3</v>
          </cell>
          <cell r="AO367">
            <v>3.7</v>
          </cell>
          <cell r="AP367" t="str">
            <v>Gruyère</v>
          </cell>
          <cell r="AQ367">
            <v>15</v>
          </cell>
          <cell r="AR367">
            <v>59.85</v>
          </cell>
          <cell r="AS367">
            <v>4.05</v>
          </cell>
          <cell r="AT367">
            <v>4.8</v>
          </cell>
          <cell r="AU367">
            <v>0</v>
          </cell>
          <cell r="AV367">
            <v>399</v>
          </cell>
          <cell r="AW367">
            <v>27</v>
          </cell>
          <cell r="AX367">
            <v>32</v>
          </cell>
          <cell r="AY367">
            <v>0</v>
          </cell>
          <cell r="AZ367" t="str">
            <v>Crème Rama 7%</v>
          </cell>
          <cell r="BA367">
            <v>50</v>
          </cell>
          <cell r="BB367">
            <v>42.5</v>
          </cell>
          <cell r="BC367">
            <v>0.55000000000000004</v>
          </cell>
          <cell r="BD367">
            <v>3.6</v>
          </cell>
          <cell r="BE367">
            <v>0.55000000000000004</v>
          </cell>
          <cell r="BF367">
            <v>85</v>
          </cell>
          <cell r="BG367">
            <v>1.1000000000000001</v>
          </cell>
          <cell r="BH367">
            <v>7.2</v>
          </cell>
          <cell r="BI367">
            <v>1.1000000000000001</v>
          </cell>
          <cell r="BJ367" t="str">
            <v>Épices</v>
          </cell>
          <cell r="BL367">
            <v>0</v>
          </cell>
          <cell r="BM367">
            <v>0</v>
          </cell>
          <cell r="BN367">
            <v>0</v>
          </cell>
          <cell r="BO367">
            <v>0</v>
          </cell>
          <cell r="BP367">
            <v>0</v>
          </cell>
          <cell r="BQ367">
            <v>0</v>
          </cell>
          <cell r="BR367">
            <v>0</v>
          </cell>
          <cell r="BS367">
            <v>0</v>
          </cell>
          <cell r="BT367" t="str">
            <v/>
          </cell>
          <cell r="BV367">
            <v>0</v>
          </cell>
          <cell r="BW367">
            <v>0</v>
          </cell>
          <cell r="BX367">
            <v>0</v>
          </cell>
          <cell r="BY367">
            <v>0</v>
          </cell>
          <cell r="BZ367">
            <v>0</v>
          </cell>
          <cell r="CA367">
            <v>0</v>
          </cell>
          <cell r="CB367">
            <v>0</v>
          </cell>
          <cell r="CC367">
            <v>0</v>
          </cell>
          <cell r="CD367" t="str">
            <v/>
          </cell>
          <cell r="CF367">
            <v>0</v>
          </cell>
          <cell r="CG367">
            <v>0</v>
          </cell>
          <cell r="CH367">
            <v>0</v>
          </cell>
          <cell r="CI367">
            <v>0</v>
          </cell>
          <cell r="CJ367">
            <v>0</v>
          </cell>
          <cell r="CK367">
            <v>0</v>
          </cell>
          <cell r="CL367">
            <v>0</v>
          </cell>
          <cell r="CM367">
            <v>0</v>
          </cell>
          <cell r="CN367" t="str">
            <v/>
          </cell>
          <cell r="CP367">
            <v>0</v>
          </cell>
          <cell r="CQ367">
            <v>0</v>
          </cell>
          <cell r="CR367">
            <v>0</v>
          </cell>
          <cell r="CS367">
            <v>0</v>
          </cell>
          <cell r="CT367">
            <v>0</v>
          </cell>
          <cell r="CU367">
            <v>0</v>
          </cell>
          <cell r="CV367">
            <v>0</v>
          </cell>
          <cell r="CW367">
            <v>0</v>
          </cell>
          <cell r="CX367" t="str">
            <v/>
          </cell>
          <cell r="CZ367">
            <v>0</v>
          </cell>
          <cell r="DA367">
            <v>0</v>
          </cell>
          <cell r="DB367">
            <v>0</v>
          </cell>
          <cell r="DC367">
            <v>0</v>
          </cell>
          <cell r="DD367">
            <v>0</v>
          </cell>
          <cell r="DE367">
            <v>0</v>
          </cell>
          <cell r="DF367">
            <v>0</v>
          </cell>
          <cell r="DG367">
            <v>0</v>
          </cell>
          <cell r="DH367" t="str">
            <v/>
          </cell>
          <cell r="DJ367">
            <v>0</v>
          </cell>
          <cell r="DK367">
            <v>0</v>
          </cell>
          <cell r="DL367">
            <v>0</v>
          </cell>
          <cell r="DM367">
            <v>0</v>
          </cell>
          <cell r="DN367">
            <v>0</v>
          </cell>
          <cell r="DO367">
            <v>0</v>
          </cell>
          <cell r="DP367">
            <v>0</v>
          </cell>
          <cell r="DQ367">
            <v>0</v>
          </cell>
          <cell r="DR367" t="str">
            <v/>
          </cell>
          <cell r="DT367">
            <v>0</v>
          </cell>
          <cell r="DU367">
            <v>0</v>
          </cell>
          <cell r="DV367">
            <v>0</v>
          </cell>
          <cell r="DW367">
            <v>0</v>
          </cell>
          <cell r="DX367">
            <v>0</v>
          </cell>
          <cell r="DY367">
            <v>0</v>
          </cell>
          <cell r="DZ367">
            <v>0</v>
          </cell>
          <cell r="EA367">
            <v>0</v>
          </cell>
          <cell r="EB367" t="str">
            <v/>
          </cell>
          <cell r="ED367">
            <v>0</v>
          </cell>
          <cell r="EE367">
            <v>0</v>
          </cell>
          <cell r="EF367">
            <v>0</v>
          </cell>
          <cell r="EG367">
            <v>0</v>
          </cell>
          <cell r="EH367">
            <v>0</v>
          </cell>
          <cell r="EI367">
            <v>0</v>
          </cell>
          <cell r="EJ367">
            <v>0</v>
          </cell>
          <cell r="EK367">
            <v>0</v>
          </cell>
          <cell r="EL367" t="str">
            <v/>
          </cell>
          <cell r="EN367">
            <v>0</v>
          </cell>
          <cell r="EO367">
            <v>0</v>
          </cell>
          <cell r="EP367">
            <v>0</v>
          </cell>
          <cell r="EQ367">
            <v>0</v>
          </cell>
          <cell r="ER367">
            <v>0</v>
          </cell>
          <cell r="ES367">
            <v>0</v>
          </cell>
          <cell r="ET367">
            <v>0</v>
          </cell>
          <cell r="EU367">
            <v>0</v>
          </cell>
          <cell r="EV367" t="str">
            <v/>
          </cell>
          <cell r="EX367">
            <v>0</v>
          </cell>
          <cell r="EY367">
            <v>0</v>
          </cell>
          <cell r="EZ367">
            <v>0</v>
          </cell>
          <cell r="FA367">
            <v>0</v>
          </cell>
          <cell r="FB367">
            <v>0</v>
          </cell>
          <cell r="FC367">
            <v>0</v>
          </cell>
          <cell r="FD367">
            <v>0</v>
          </cell>
          <cell r="FE367">
            <v>0</v>
          </cell>
          <cell r="FF367" t="str">
            <v/>
          </cell>
          <cell r="FH367">
            <v>0</v>
          </cell>
          <cell r="FI367">
            <v>0</v>
          </cell>
          <cell r="FJ367">
            <v>0</v>
          </cell>
          <cell r="FK367">
            <v>0</v>
          </cell>
          <cell r="FL367">
            <v>0</v>
          </cell>
          <cell r="FM367">
            <v>0</v>
          </cell>
          <cell r="FN367">
            <v>0</v>
          </cell>
          <cell r="FO367">
            <v>0</v>
          </cell>
          <cell r="FR367">
            <v>0</v>
          </cell>
          <cell r="FS367">
            <v>0</v>
          </cell>
          <cell r="FT367">
            <v>0</v>
          </cell>
          <cell r="FU367">
            <v>0</v>
          </cell>
          <cell r="FV367">
            <v>0</v>
          </cell>
          <cell r="FW367">
            <v>0</v>
          </cell>
          <cell r="FX367">
            <v>0</v>
          </cell>
          <cell r="FY367">
            <v>0</v>
          </cell>
          <cell r="GB367">
            <v>0</v>
          </cell>
          <cell r="GC367">
            <v>0</v>
          </cell>
          <cell r="GD367">
            <v>0</v>
          </cell>
          <cell r="GE367">
            <v>0</v>
          </cell>
          <cell r="GF367">
            <v>0</v>
          </cell>
          <cell r="GG367">
            <v>0</v>
          </cell>
          <cell r="GH367">
            <v>0</v>
          </cell>
          <cell r="GI367">
            <v>0</v>
          </cell>
          <cell r="GL367">
            <v>0</v>
          </cell>
          <cell r="GM367">
            <v>0</v>
          </cell>
          <cell r="GN367">
            <v>0</v>
          </cell>
          <cell r="GO367">
            <v>0</v>
          </cell>
          <cell r="GP367">
            <v>0</v>
          </cell>
          <cell r="GQ367">
            <v>0</v>
          </cell>
          <cell r="GR367">
            <v>0</v>
          </cell>
          <cell r="GS367">
            <v>0</v>
          </cell>
          <cell r="GU367" t="str">
            <v>Repas Agneau + Légumes + Pasta</v>
          </cell>
        </row>
        <row r="368">
          <cell r="E368" t="str">
            <v>Repas Agneau + Légumes + Polenta</v>
          </cell>
          <cell r="F368" t="str">
            <v>La préparation est libre: épices, cuisson. Adaptée Grillage ou four ou autre</v>
          </cell>
          <cell r="H368">
            <v>393.85</v>
          </cell>
          <cell r="I368">
            <v>35.67</v>
          </cell>
          <cell r="J368">
            <v>10.09</v>
          </cell>
          <cell r="K368">
            <v>36.92</v>
          </cell>
          <cell r="L368" t="str">
            <v xml:space="preserve">Agneau filet </v>
          </cell>
          <cell r="M368">
            <v>125</v>
          </cell>
          <cell r="N368">
            <v>140</v>
          </cell>
          <cell r="O368">
            <v>25.5</v>
          </cell>
          <cell r="P368">
            <v>4.25</v>
          </cell>
          <cell r="Q368">
            <v>0</v>
          </cell>
          <cell r="R368">
            <v>112</v>
          </cell>
          <cell r="S368">
            <v>20.399999999999999</v>
          </cell>
          <cell r="T368">
            <v>3.4</v>
          </cell>
          <cell r="U368">
            <v>0</v>
          </cell>
          <cell r="V368" t="str">
            <v>Légumes</v>
          </cell>
          <cell r="W368">
            <v>200</v>
          </cell>
          <cell r="X368">
            <v>54</v>
          </cell>
          <cell r="Y368">
            <v>2.6</v>
          </cell>
          <cell r="Z368">
            <v>0.6</v>
          </cell>
          <cell r="AA368">
            <v>7.4</v>
          </cell>
          <cell r="AB368">
            <v>27</v>
          </cell>
          <cell r="AC368">
            <v>1.3</v>
          </cell>
          <cell r="AD368">
            <v>0.3</v>
          </cell>
          <cell r="AE368">
            <v>3.7</v>
          </cell>
          <cell r="AF368" t="str">
            <v>Polenta Sec</v>
          </cell>
          <cell r="AG368">
            <v>40</v>
          </cell>
          <cell r="AH368">
            <v>140</v>
          </cell>
          <cell r="AI368">
            <v>3.52</v>
          </cell>
          <cell r="AJ368">
            <v>0.44</v>
          </cell>
          <cell r="AK368">
            <v>29.52</v>
          </cell>
          <cell r="AL368">
            <v>350</v>
          </cell>
          <cell r="AM368">
            <v>8.8000000000000007</v>
          </cell>
          <cell r="AN368">
            <v>1.1000000000000001</v>
          </cell>
          <cell r="AO368">
            <v>73.8</v>
          </cell>
          <cell r="AP368" t="str">
            <v>Gruyère</v>
          </cell>
          <cell r="AQ368">
            <v>15</v>
          </cell>
          <cell r="AR368">
            <v>59.85</v>
          </cell>
          <cell r="AS368">
            <v>4.05</v>
          </cell>
          <cell r="AT368">
            <v>4.8</v>
          </cell>
          <cell r="AU368">
            <v>0</v>
          </cell>
          <cell r="AV368">
            <v>399</v>
          </cell>
          <cell r="AW368">
            <v>27</v>
          </cell>
          <cell r="AX368">
            <v>32</v>
          </cell>
          <cell r="AY368">
            <v>0</v>
          </cell>
          <cell r="AZ368" t="str">
            <v>Epices</v>
          </cell>
          <cell r="BB368">
            <v>0</v>
          </cell>
          <cell r="BC368">
            <v>0</v>
          </cell>
          <cell r="BD368">
            <v>0</v>
          </cell>
          <cell r="BE368">
            <v>0</v>
          </cell>
          <cell r="BF368">
            <v>0</v>
          </cell>
          <cell r="BG368">
            <v>0</v>
          </cell>
          <cell r="BH368">
            <v>0</v>
          </cell>
          <cell r="BI368">
            <v>0</v>
          </cell>
          <cell r="BJ368" t="str">
            <v/>
          </cell>
          <cell r="BL368">
            <v>0</v>
          </cell>
          <cell r="BM368">
            <v>0</v>
          </cell>
          <cell r="BN368">
            <v>0</v>
          </cell>
          <cell r="BO368">
            <v>0</v>
          </cell>
          <cell r="BP368">
            <v>0</v>
          </cell>
          <cell r="BQ368">
            <v>0</v>
          </cell>
          <cell r="BR368">
            <v>0</v>
          </cell>
          <cell r="BS368">
            <v>0</v>
          </cell>
          <cell r="BT368" t="str">
            <v/>
          </cell>
          <cell r="BV368">
            <v>0</v>
          </cell>
          <cell r="BW368">
            <v>0</v>
          </cell>
          <cell r="BX368">
            <v>0</v>
          </cell>
          <cell r="BY368">
            <v>0</v>
          </cell>
          <cell r="BZ368">
            <v>0</v>
          </cell>
          <cell r="CA368">
            <v>0</v>
          </cell>
          <cell r="CB368">
            <v>0</v>
          </cell>
          <cell r="CC368">
            <v>0</v>
          </cell>
          <cell r="CD368" t="str">
            <v/>
          </cell>
          <cell r="CF368">
            <v>0</v>
          </cell>
          <cell r="CG368">
            <v>0</v>
          </cell>
          <cell r="CH368">
            <v>0</v>
          </cell>
          <cell r="CI368">
            <v>0</v>
          </cell>
          <cell r="CJ368">
            <v>0</v>
          </cell>
          <cell r="CK368">
            <v>0</v>
          </cell>
          <cell r="CL368">
            <v>0</v>
          </cell>
          <cell r="CM368">
            <v>0</v>
          </cell>
          <cell r="CN368" t="str">
            <v/>
          </cell>
          <cell r="CP368">
            <v>0</v>
          </cell>
          <cell r="CQ368">
            <v>0</v>
          </cell>
          <cell r="CR368">
            <v>0</v>
          </cell>
          <cell r="CS368">
            <v>0</v>
          </cell>
          <cell r="CT368">
            <v>0</v>
          </cell>
          <cell r="CU368">
            <v>0</v>
          </cell>
          <cell r="CV368">
            <v>0</v>
          </cell>
          <cell r="CW368">
            <v>0</v>
          </cell>
          <cell r="CX368" t="str">
            <v/>
          </cell>
          <cell r="CZ368">
            <v>0</v>
          </cell>
          <cell r="DA368">
            <v>0</v>
          </cell>
          <cell r="DB368">
            <v>0</v>
          </cell>
          <cell r="DC368">
            <v>0</v>
          </cell>
          <cell r="DD368">
            <v>0</v>
          </cell>
          <cell r="DE368">
            <v>0</v>
          </cell>
          <cell r="DF368">
            <v>0</v>
          </cell>
          <cell r="DG368">
            <v>0</v>
          </cell>
          <cell r="DH368" t="str">
            <v/>
          </cell>
          <cell r="DJ368">
            <v>0</v>
          </cell>
          <cell r="DK368">
            <v>0</v>
          </cell>
          <cell r="DL368">
            <v>0</v>
          </cell>
          <cell r="DM368">
            <v>0</v>
          </cell>
          <cell r="DN368">
            <v>0</v>
          </cell>
          <cell r="DO368">
            <v>0</v>
          </cell>
          <cell r="DP368">
            <v>0</v>
          </cell>
          <cell r="DQ368">
            <v>0</v>
          </cell>
          <cell r="DR368" t="str">
            <v/>
          </cell>
          <cell r="DT368">
            <v>0</v>
          </cell>
          <cell r="DU368">
            <v>0</v>
          </cell>
          <cell r="DV368">
            <v>0</v>
          </cell>
          <cell r="DW368">
            <v>0</v>
          </cell>
          <cell r="DX368">
            <v>0</v>
          </cell>
          <cell r="DY368">
            <v>0</v>
          </cell>
          <cell r="DZ368">
            <v>0</v>
          </cell>
          <cell r="EA368">
            <v>0</v>
          </cell>
          <cell r="EB368" t="str">
            <v/>
          </cell>
          <cell r="ED368">
            <v>0</v>
          </cell>
          <cell r="EE368">
            <v>0</v>
          </cell>
          <cell r="EF368">
            <v>0</v>
          </cell>
          <cell r="EG368">
            <v>0</v>
          </cell>
          <cell r="EH368">
            <v>0</v>
          </cell>
          <cell r="EI368">
            <v>0</v>
          </cell>
          <cell r="EJ368">
            <v>0</v>
          </cell>
          <cell r="EK368">
            <v>0</v>
          </cell>
          <cell r="EL368" t="str">
            <v/>
          </cell>
          <cell r="EN368">
            <v>0</v>
          </cell>
          <cell r="EO368">
            <v>0</v>
          </cell>
          <cell r="EP368">
            <v>0</v>
          </cell>
          <cell r="EQ368">
            <v>0</v>
          </cell>
          <cell r="ER368">
            <v>0</v>
          </cell>
          <cell r="ES368">
            <v>0</v>
          </cell>
          <cell r="ET368">
            <v>0</v>
          </cell>
          <cell r="EU368">
            <v>0</v>
          </cell>
          <cell r="EV368" t="str">
            <v/>
          </cell>
          <cell r="EX368">
            <v>0</v>
          </cell>
          <cell r="EY368">
            <v>0</v>
          </cell>
          <cell r="EZ368">
            <v>0</v>
          </cell>
          <cell r="FA368">
            <v>0</v>
          </cell>
          <cell r="FB368">
            <v>0</v>
          </cell>
          <cell r="FC368">
            <v>0</v>
          </cell>
          <cell r="FD368">
            <v>0</v>
          </cell>
          <cell r="FE368">
            <v>0</v>
          </cell>
          <cell r="FF368" t="str">
            <v/>
          </cell>
          <cell r="FH368">
            <v>0</v>
          </cell>
          <cell r="FI368">
            <v>0</v>
          </cell>
          <cell r="FJ368">
            <v>0</v>
          </cell>
          <cell r="FK368">
            <v>0</v>
          </cell>
          <cell r="FL368">
            <v>0</v>
          </cell>
          <cell r="FM368">
            <v>0</v>
          </cell>
          <cell r="FN368">
            <v>0</v>
          </cell>
          <cell r="FO368">
            <v>0</v>
          </cell>
          <cell r="FR368">
            <v>0</v>
          </cell>
          <cell r="FS368">
            <v>0</v>
          </cell>
          <cell r="FT368">
            <v>0</v>
          </cell>
          <cell r="FU368">
            <v>0</v>
          </cell>
          <cell r="FV368">
            <v>0</v>
          </cell>
          <cell r="FW368">
            <v>0</v>
          </cell>
          <cell r="FX368">
            <v>0</v>
          </cell>
          <cell r="FY368">
            <v>0</v>
          </cell>
          <cell r="GB368">
            <v>0</v>
          </cell>
          <cell r="GC368">
            <v>0</v>
          </cell>
          <cell r="GD368">
            <v>0</v>
          </cell>
          <cell r="GE368">
            <v>0</v>
          </cell>
          <cell r="GF368">
            <v>0</v>
          </cell>
          <cell r="GG368">
            <v>0</v>
          </cell>
          <cell r="GH368">
            <v>0</v>
          </cell>
          <cell r="GI368">
            <v>0</v>
          </cell>
          <cell r="GL368">
            <v>0</v>
          </cell>
          <cell r="GM368">
            <v>0</v>
          </cell>
          <cell r="GN368">
            <v>0</v>
          </cell>
          <cell r="GO368">
            <v>0</v>
          </cell>
          <cell r="GP368">
            <v>0</v>
          </cell>
          <cell r="GQ368">
            <v>0</v>
          </cell>
          <cell r="GR368">
            <v>0</v>
          </cell>
          <cell r="GS368">
            <v>0</v>
          </cell>
          <cell r="GU368" t="str">
            <v>Repas Agneau + Légumes + Polenta</v>
          </cell>
        </row>
        <row r="369">
          <cell r="E369" t="str">
            <v>Repas Agneau + Légumes + Pomme De Terre</v>
          </cell>
          <cell r="F369" t="str">
            <v>La préparation est libre: épices, cuisson. Adaptée Grillage ou four ou autre</v>
          </cell>
          <cell r="H369">
            <v>431.4</v>
          </cell>
          <cell r="I369">
            <v>31.650000000000002</v>
          </cell>
          <cell r="J369">
            <v>17.59</v>
          </cell>
          <cell r="K369">
            <v>31.349999999999998</v>
          </cell>
          <cell r="L369" t="str">
            <v xml:space="preserve">Agneau filet </v>
          </cell>
          <cell r="M369">
            <v>125</v>
          </cell>
          <cell r="N369">
            <v>140</v>
          </cell>
          <cell r="O369">
            <v>25.5</v>
          </cell>
          <cell r="P369">
            <v>4.25</v>
          </cell>
          <cell r="Q369">
            <v>0</v>
          </cell>
          <cell r="R369">
            <v>112</v>
          </cell>
          <cell r="S369">
            <v>20.399999999999999</v>
          </cell>
          <cell r="T369">
            <v>3.4</v>
          </cell>
          <cell r="U369">
            <v>0</v>
          </cell>
          <cell r="V369" t="str">
            <v>Légumes</v>
          </cell>
          <cell r="W369">
            <v>200</v>
          </cell>
          <cell r="X369">
            <v>54</v>
          </cell>
          <cell r="Y369">
            <v>2.6</v>
          </cell>
          <cell r="Z369">
            <v>0.6</v>
          </cell>
          <cell r="AA369">
            <v>7.4</v>
          </cell>
          <cell r="AB369">
            <v>27</v>
          </cell>
          <cell r="AC369">
            <v>1.3</v>
          </cell>
          <cell r="AD369">
            <v>0.3</v>
          </cell>
          <cell r="AE369">
            <v>3.7</v>
          </cell>
          <cell r="AF369" t="str">
            <v>Pomme De Terre</v>
          </cell>
          <cell r="AG369">
            <v>150</v>
          </cell>
          <cell r="AH369">
            <v>114</v>
          </cell>
          <cell r="AI369">
            <v>3</v>
          </cell>
          <cell r="AJ369">
            <v>0.15</v>
          </cell>
          <cell r="AK369">
            <v>23.4</v>
          </cell>
          <cell r="AL369">
            <v>76</v>
          </cell>
          <cell r="AM369">
            <v>2</v>
          </cell>
          <cell r="AN369">
            <v>0.1</v>
          </cell>
          <cell r="AO369">
            <v>15.6</v>
          </cell>
          <cell r="AP369" t="str">
            <v>Huile De Colza</v>
          </cell>
          <cell r="AQ369">
            <v>10</v>
          </cell>
          <cell r="AR369">
            <v>80.900000000000006</v>
          </cell>
          <cell r="AS369">
            <v>0</v>
          </cell>
          <cell r="AT369">
            <v>8.99</v>
          </cell>
          <cell r="AU369">
            <v>0</v>
          </cell>
          <cell r="AV369">
            <v>809</v>
          </cell>
          <cell r="AW369">
            <v>0</v>
          </cell>
          <cell r="AX369">
            <v>89.9</v>
          </cell>
          <cell r="AY369">
            <v>0</v>
          </cell>
          <cell r="AZ369" t="str">
            <v>Crème Rama 7%</v>
          </cell>
          <cell r="BA369">
            <v>50</v>
          </cell>
          <cell r="BB369">
            <v>42.5</v>
          </cell>
          <cell r="BC369">
            <v>0.55000000000000004</v>
          </cell>
          <cell r="BD369">
            <v>3.6</v>
          </cell>
          <cell r="BE369">
            <v>0.55000000000000004</v>
          </cell>
          <cell r="BF369">
            <v>85</v>
          </cell>
          <cell r="BG369">
            <v>1.1000000000000001</v>
          </cell>
          <cell r="BH369">
            <v>7.2</v>
          </cell>
          <cell r="BI369">
            <v>1.1000000000000001</v>
          </cell>
          <cell r="BJ369" t="str">
            <v>Épices</v>
          </cell>
          <cell r="BL369">
            <v>0</v>
          </cell>
          <cell r="BM369">
            <v>0</v>
          </cell>
          <cell r="BN369">
            <v>0</v>
          </cell>
          <cell r="BO369">
            <v>0</v>
          </cell>
          <cell r="BP369">
            <v>0</v>
          </cell>
          <cell r="BQ369">
            <v>0</v>
          </cell>
          <cell r="BR369">
            <v>0</v>
          </cell>
          <cell r="BS369">
            <v>0</v>
          </cell>
          <cell r="BT369" t="str">
            <v/>
          </cell>
          <cell r="BV369">
            <v>0</v>
          </cell>
          <cell r="BW369">
            <v>0</v>
          </cell>
          <cell r="BX369">
            <v>0</v>
          </cell>
          <cell r="BY369">
            <v>0</v>
          </cell>
          <cell r="BZ369">
            <v>0</v>
          </cell>
          <cell r="CA369">
            <v>0</v>
          </cell>
          <cell r="CB369">
            <v>0</v>
          </cell>
          <cell r="CC369">
            <v>0</v>
          </cell>
          <cell r="CD369" t="str">
            <v/>
          </cell>
          <cell r="CF369">
            <v>0</v>
          </cell>
          <cell r="CG369">
            <v>0</v>
          </cell>
          <cell r="CH369">
            <v>0</v>
          </cell>
          <cell r="CI369">
            <v>0</v>
          </cell>
          <cell r="CJ369">
            <v>0</v>
          </cell>
          <cell r="CK369">
            <v>0</v>
          </cell>
          <cell r="CL369">
            <v>0</v>
          </cell>
          <cell r="CM369">
            <v>0</v>
          </cell>
          <cell r="CN369" t="str">
            <v/>
          </cell>
          <cell r="CP369">
            <v>0</v>
          </cell>
          <cell r="CQ369">
            <v>0</v>
          </cell>
          <cell r="CR369">
            <v>0</v>
          </cell>
          <cell r="CS369">
            <v>0</v>
          </cell>
          <cell r="CT369">
            <v>0</v>
          </cell>
          <cell r="CU369">
            <v>0</v>
          </cell>
          <cell r="CV369">
            <v>0</v>
          </cell>
          <cell r="CW369">
            <v>0</v>
          </cell>
          <cell r="CX369" t="str">
            <v/>
          </cell>
          <cell r="CZ369">
            <v>0</v>
          </cell>
          <cell r="DA369">
            <v>0</v>
          </cell>
          <cell r="DB369">
            <v>0</v>
          </cell>
          <cell r="DC369">
            <v>0</v>
          </cell>
          <cell r="DD369">
            <v>0</v>
          </cell>
          <cell r="DE369">
            <v>0</v>
          </cell>
          <cell r="DF369">
            <v>0</v>
          </cell>
          <cell r="DG369">
            <v>0</v>
          </cell>
          <cell r="DH369" t="str">
            <v/>
          </cell>
          <cell r="DJ369">
            <v>0</v>
          </cell>
          <cell r="DK369">
            <v>0</v>
          </cell>
          <cell r="DL369">
            <v>0</v>
          </cell>
          <cell r="DM369">
            <v>0</v>
          </cell>
          <cell r="DN369">
            <v>0</v>
          </cell>
          <cell r="DO369">
            <v>0</v>
          </cell>
          <cell r="DP369">
            <v>0</v>
          </cell>
          <cell r="DQ369">
            <v>0</v>
          </cell>
          <cell r="DR369" t="str">
            <v/>
          </cell>
          <cell r="DT369">
            <v>0</v>
          </cell>
          <cell r="DU369">
            <v>0</v>
          </cell>
          <cell r="DV369">
            <v>0</v>
          </cell>
          <cell r="DW369">
            <v>0</v>
          </cell>
          <cell r="DX369">
            <v>0</v>
          </cell>
          <cell r="DY369">
            <v>0</v>
          </cell>
          <cell r="DZ369">
            <v>0</v>
          </cell>
          <cell r="EA369">
            <v>0</v>
          </cell>
          <cell r="EB369" t="str">
            <v/>
          </cell>
          <cell r="ED369">
            <v>0</v>
          </cell>
          <cell r="EE369">
            <v>0</v>
          </cell>
          <cell r="EF369">
            <v>0</v>
          </cell>
          <cell r="EG369">
            <v>0</v>
          </cell>
          <cell r="EH369">
            <v>0</v>
          </cell>
          <cell r="EI369">
            <v>0</v>
          </cell>
          <cell r="EJ369">
            <v>0</v>
          </cell>
          <cell r="EK369">
            <v>0</v>
          </cell>
          <cell r="EL369" t="str">
            <v/>
          </cell>
          <cell r="EN369">
            <v>0</v>
          </cell>
          <cell r="EO369">
            <v>0</v>
          </cell>
          <cell r="EP369">
            <v>0</v>
          </cell>
          <cell r="EQ369">
            <v>0</v>
          </cell>
          <cell r="ER369">
            <v>0</v>
          </cell>
          <cell r="ES369">
            <v>0</v>
          </cell>
          <cell r="ET369">
            <v>0</v>
          </cell>
          <cell r="EU369">
            <v>0</v>
          </cell>
          <cell r="EV369" t="str">
            <v/>
          </cell>
          <cell r="EX369">
            <v>0</v>
          </cell>
          <cell r="EY369">
            <v>0</v>
          </cell>
          <cell r="EZ369">
            <v>0</v>
          </cell>
          <cell r="FA369">
            <v>0</v>
          </cell>
          <cell r="FB369">
            <v>0</v>
          </cell>
          <cell r="FC369">
            <v>0</v>
          </cell>
          <cell r="FD369">
            <v>0</v>
          </cell>
          <cell r="FE369">
            <v>0</v>
          </cell>
          <cell r="FF369" t="str">
            <v/>
          </cell>
          <cell r="FH369">
            <v>0</v>
          </cell>
          <cell r="FI369">
            <v>0</v>
          </cell>
          <cell r="FJ369">
            <v>0</v>
          </cell>
          <cell r="FK369">
            <v>0</v>
          </cell>
          <cell r="FL369">
            <v>0</v>
          </cell>
          <cell r="FM369">
            <v>0</v>
          </cell>
          <cell r="FN369">
            <v>0</v>
          </cell>
          <cell r="FO369">
            <v>0</v>
          </cell>
          <cell r="FR369">
            <v>0</v>
          </cell>
          <cell r="FS369">
            <v>0</v>
          </cell>
          <cell r="FT369">
            <v>0</v>
          </cell>
          <cell r="FU369">
            <v>0</v>
          </cell>
          <cell r="FV369">
            <v>0</v>
          </cell>
          <cell r="FW369">
            <v>0</v>
          </cell>
          <cell r="FX369">
            <v>0</v>
          </cell>
          <cell r="FY369">
            <v>0</v>
          </cell>
          <cell r="GB369">
            <v>0</v>
          </cell>
          <cell r="GC369">
            <v>0</v>
          </cell>
          <cell r="GD369">
            <v>0</v>
          </cell>
          <cell r="GE369">
            <v>0</v>
          </cell>
          <cell r="GF369">
            <v>0</v>
          </cell>
          <cell r="GG369">
            <v>0</v>
          </cell>
          <cell r="GH369">
            <v>0</v>
          </cell>
          <cell r="GI369">
            <v>0</v>
          </cell>
          <cell r="GL369">
            <v>0</v>
          </cell>
          <cell r="GM369">
            <v>0</v>
          </cell>
          <cell r="GN369">
            <v>0</v>
          </cell>
          <cell r="GO369">
            <v>0</v>
          </cell>
          <cell r="GP369">
            <v>0</v>
          </cell>
          <cell r="GQ369">
            <v>0</v>
          </cell>
          <cell r="GR369">
            <v>0</v>
          </cell>
          <cell r="GS369">
            <v>0</v>
          </cell>
          <cell r="GU369" t="str">
            <v>Repas Agneau + Légumes + Pomme De Terre</v>
          </cell>
        </row>
        <row r="370">
          <cell r="E370" t="str">
            <v>Repas Agneau + Légumes + Riz</v>
          </cell>
          <cell r="F370" t="str">
            <v>La préparation est libre: épices, cuisson. Adaptée Grillage ou four ou autre</v>
          </cell>
          <cell r="H370">
            <v>456.20000000000005</v>
          </cell>
          <cell r="I370">
            <v>32.65</v>
          </cell>
          <cell r="J370">
            <v>17.64</v>
          </cell>
          <cell r="K370">
            <v>37.949999999999996</v>
          </cell>
          <cell r="L370" t="str">
            <v xml:space="preserve">Agneau filet </v>
          </cell>
          <cell r="M370">
            <v>125</v>
          </cell>
          <cell r="N370">
            <v>140</v>
          </cell>
          <cell r="O370">
            <v>25.5</v>
          </cell>
          <cell r="P370">
            <v>4.25</v>
          </cell>
          <cell r="Q370">
            <v>0</v>
          </cell>
          <cell r="R370">
            <v>112</v>
          </cell>
          <cell r="S370">
            <v>20.399999999999999</v>
          </cell>
          <cell r="T370">
            <v>3.4</v>
          </cell>
          <cell r="U370">
            <v>0</v>
          </cell>
          <cell r="V370" t="str">
            <v>Légumes</v>
          </cell>
          <cell r="W370">
            <v>200</v>
          </cell>
          <cell r="X370">
            <v>54</v>
          </cell>
          <cell r="Y370">
            <v>2.6</v>
          </cell>
          <cell r="Z370">
            <v>0.6</v>
          </cell>
          <cell r="AA370">
            <v>7.4</v>
          </cell>
          <cell r="AB370">
            <v>27</v>
          </cell>
          <cell r="AC370">
            <v>1.3</v>
          </cell>
          <cell r="AD370">
            <v>0.3</v>
          </cell>
          <cell r="AE370">
            <v>3.7</v>
          </cell>
          <cell r="AF370" t="str">
            <v>Riz Basmati</v>
          </cell>
          <cell r="AG370">
            <v>40</v>
          </cell>
          <cell r="AH370">
            <v>138.80000000000001</v>
          </cell>
          <cell r="AI370">
            <v>4</v>
          </cell>
          <cell r="AJ370">
            <v>0.2</v>
          </cell>
          <cell r="AK370">
            <v>30</v>
          </cell>
          <cell r="AL370">
            <v>347</v>
          </cell>
          <cell r="AM370">
            <v>10</v>
          </cell>
          <cell r="AN370">
            <v>0.5</v>
          </cell>
          <cell r="AO370">
            <v>75</v>
          </cell>
          <cell r="AP370" t="str">
            <v>Huile De Colza</v>
          </cell>
          <cell r="AQ370">
            <v>10</v>
          </cell>
          <cell r="AR370">
            <v>80.900000000000006</v>
          </cell>
          <cell r="AS370">
            <v>0</v>
          </cell>
          <cell r="AT370">
            <v>8.99</v>
          </cell>
          <cell r="AU370">
            <v>0</v>
          </cell>
          <cell r="AV370">
            <v>809</v>
          </cell>
          <cell r="AW370">
            <v>0</v>
          </cell>
          <cell r="AX370">
            <v>89.9</v>
          </cell>
          <cell r="AY370">
            <v>0</v>
          </cell>
          <cell r="AZ370" t="str">
            <v>Crème Rama 7%</v>
          </cell>
          <cell r="BA370">
            <v>50</v>
          </cell>
          <cell r="BB370">
            <v>42.5</v>
          </cell>
          <cell r="BC370">
            <v>0.55000000000000004</v>
          </cell>
          <cell r="BD370">
            <v>3.6</v>
          </cell>
          <cell r="BE370">
            <v>0.55000000000000004</v>
          </cell>
          <cell r="BF370">
            <v>85</v>
          </cell>
          <cell r="BG370">
            <v>1.1000000000000001</v>
          </cell>
          <cell r="BH370">
            <v>7.2</v>
          </cell>
          <cell r="BI370">
            <v>1.1000000000000001</v>
          </cell>
          <cell r="BJ370" t="str">
            <v>Épices</v>
          </cell>
          <cell r="BL370">
            <v>0</v>
          </cell>
          <cell r="BM370">
            <v>0</v>
          </cell>
          <cell r="BN370">
            <v>0</v>
          </cell>
          <cell r="BO370">
            <v>0</v>
          </cell>
          <cell r="BP370">
            <v>0</v>
          </cell>
          <cell r="BQ370">
            <v>0</v>
          </cell>
          <cell r="BR370">
            <v>0</v>
          </cell>
          <cell r="BS370">
            <v>0</v>
          </cell>
          <cell r="BT370" t="str">
            <v/>
          </cell>
          <cell r="BV370">
            <v>0</v>
          </cell>
          <cell r="BW370">
            <v>0</v>
          </cell>
          <cell r="BX370">
            <v>0</v>
          </cell>
          <cell r="BY370">
            <v>0</v>
          </cell>
          <cell r="BZ370">
            <v>0</v>
          </cell>
          <cell r="CA370">
            <v>0</v>
          </cell>
          <cell r="CB370">
            <v>0</v>
          </cell>
          <cell r="CC370">
            <v>0</v>
          </cell>
          <cell r="CD370" t="str">
            <v/>
          </cell>
          <cell r="CF370">
            <v>0</v>
          </cell>
          <cell r="CG370">
            <v>0</v>
          </cell>
          <cell r="CH370">
            <v>0</v>
          </cell>
          <cell r="CI370">
            <v>0</v>
          </cell>
          <cell r="CJ370">
            <v>0</v>
          </cell>
          <cell r="CK370">
            <v>0</v>
          </cell>
          <cell r="CL370">
            <v>0</v>
          </cell>
          <cell r="CM370">
            <v>0</v>
          </cell>
          <cell r="CN370" t="str">
            <v/>
          </cell>
          <cell r="CP370">
            <v>0</v>
          </cell>
          <cell r="CQ370">
            <v>0</v>
          </cell>
          <cell r="CR370">
            <v>0</v>
          </cell>
          <cell r="CS370">
            <v>0</v>
          </cell>
          <cell r="CT370">
            <v>0</v>
          </cell>
          <cell r="CU370">
            <v>0</v>
          </cell>
          <cell r="CV370">
            <v>0</v>
          </cell>
          <cell r="CW370">
            <v>0</v>
          </cell>
          <cell r="CX370" t="str">
            <v/>
          </cell>
          <cell r="CZ370">
            <v>0</v>
          </cell>
          <cell r="DA370">
            <v>0</v>
          </cell>
          <cell r="DB370">
            <v>0</v>
          </cell>
          <cell r="DC370">
            <v>0</v>
          </cell>
          <cell r="DD370">
            <v>0</v>
          </cell>
          <cell r="DE370">
            <v>0</v>
          </cell>
          <cell r="DF370">
            <v>0</v>
          </cell>
          <cell r="DG370">
            <v>0</v>
          </cell>
          <cell r="DH370" t="str">
            <v/>
          </cell>
          <cell r="DJ370">
            <v>0</v>
          </cell>
          <cell r="DK370">
            <v>0</v>
          </cell>
          <cell r="DL370">
            <v>0</v>
          </cell>
          <cell r="DM370">
            <v>0</v>
          </cell>
          <cell r="DN370">
            <v>0</v>
          </cell>
          <cell r="DO370">
            <v>0</v>
          </cell>
          <cell r="DP370">
            <v>0</v>
          </cell>
          <cell r="DQ370">
            <v>0</v>
          </cell>
          <cell r="DR370" t="str">
            <v/>
          </cell>
          <cell r="DT370">
            <v>0</v>
          </cell>
          <cell r="DU370">
            <v>0</v>
          </cell>
          <cell r="DV370">
            <v>0</v>
          </cell>
          <cell r="DW370">
            <v>0</v>
          </cell>
          <cell r="DX370">
            <v>0</v>
          </cell>
          <cell r="DY370">
            <v>0</v>
          </cell>
          <cell r="DZ370">
            <v>0</v>
          </cell>
          <cell r="EA370">
            <v>0</v>
          </cell>
          <cell r="EB370" t="str">
            <v/>
          </cell>
          <cell r="ED370">
            <v>0</v>
          </cell>
          <cell r="EE370">
            <v>0</v>
          </cell>
          <cell r="EF370">
            <v>0</v>
          </cell>
          <cell r="EG370">
            <v>0</v>
          </cell>
          <cell r="EH370">
            <v>0</v>
          </cell>
          <cell r="EI370">
            <v>0</v>
          </cell>
          <cell r="EJ370">
            <v>0</v>
          </cell>
          <cell r="EK370">
            <v>0</v>
          </cell>
          <cell r="EL370" t="str">
            <v/>
          </cell>
          <cell r="EN370">
            <v>0</v>
          </cell>
          <cell r="EO370">
            <v>0</v>
          </cell>
          <cell r="EP370">
            <v>0</v>
          </cell>
          <cell r="EQ370">
            <v>0</v>
          </cell>
          <cell r="ER370">
            <v>0</v>
          </cell>
          <cell r="ES370">
            <v>0</v>
          </cell>
          <cell r="ET370">
            <v>0</v>
          </cell>
          <cell r="EU370">
            <v>0</v>
          </cell>
          <cell r="EV370" t="str">
            <v/>
          </cell>
          <cell r="EX370">
            <v>0</v>
          </cell>
          <cell r="EY370">
            <v>0</v>
          </cell>
          <cell r="EZ370">
            <v>0</v>
          </cell>
          <cell r="FA370">
            <v>0</v>
          </cell>
          <cell r="FB370">
            <v>0</v>
          </cell>
          <cell r="FC370">
            <v>0</v>
          </cell>
          <cell r="FD370">
            <v>0</v>
          </cell>
          <cell r="FE370">
            <v>0</v>
          </cell>
          <cell r="FF370" t="str">
            <v/>
          </cell>
          <cell r="FH370">
            <v>0</v>
          </cell>
          <cell r="FI370">
            <v>0</v>
          </cell>
          <cell r="FJ370">
            <v>0</v>
          </cell>
          <cell r="FK370">
            <v>0</v>
          </cell>
          <cell r="FL370">
            <v>0</v>
          </cell>
          <cell r="FM370">
            <v>0</v>
          </cell>
          <cell r="FN370">
            <v>0</v>
          </cell>
          <cell r="FO370">
            <v>0</v>
          </cell>
          <cell r="FR370">
            <v>0</v>
          </cell>
          <cell r="FS370">
            <v>0</v>
          </cell>
          <cell r="FT370">
            <v>0</v>
          </cell>
          <cell r="FU370">
            <v>0</v>
          </cell>
          <cell r="FV370">
            <v>0</v>
          </cell>
          <cell r="FW370">
            <v>0</v>
          </cell>
          <cell r="FX370">
            <v>0</v>
          </cell>
          <cell r="FY370">
            <v>0</v>
          </cell>
          <cell r="GB370">
            <v>0</v>
          </cell>
          <cell r="GC370">
            <v>0</v>
          </cell>
          <cell r="GD370">
            <v>0</v>
          </cell>
          <cell r="GE370">
            <v>0</v>
          </cell>
          <cell r="GF370">
            <v>0</v>
          </cell>
          <cell r="GG370">
            <v>0</v>
          </cell>
          <cell r="GH370">
            <v>0</v>
          </cell>
          <cell r="GI370">
            <v>0</v>
          </cell>
          <cell r="GL370">
            <v>0</v>
          </cell>
          <cell r="GM370">
            <v>0</v>
          </cell>
          <cell r="GN370">
            <v>0</v>
          </cell>
          <cell r="GO370">
            <v>0</v>
          </cell>
          <cell r="GP370">
            <v>0</v>
          </cell>
          <cell r="GQ370">
            <v>0</v>
          </cell>
          <cell r="GR370">
            <v>0</v>
          </cell>
          <cell r="GS370">
            <v>0</v>
          </cell>
          <cell r="GU370" t="str">
            <v>Repas Agneau + Légumes + Riz</v>
          </cell>
        </row>
        <row r="371">
          <cell r="E371" t="str">
            <v>Repas Agneau + Salade</v>
          </cell>
          <cell r="F371" t="str">
            <v>La préparation est libre: épices, cuisson. Adaptée Grillage ou four ou autre</v>
          </cell>
          <cell r="H371">
            <v>365.3</v>
          </cell>
          <cell r="I371">
            <v>30.72</v>
          </cell>
          <cell r="J371">
            <v>15.690000000000001</v>
          </cell>
          <cell r="K371">
            <v>23.09</v>
          </cell>
          <cell r="L371" t="str">
            <v xml:space="preserve">Agneau filet </v>
          </cell>
          <cell r="M371">
            <v>125</v>
          </cell>
          <cell r="N371">
            <v>140</v>
          </cell>
          <cell r="O371">
            <v>25.5</v>
          </cell>
          <cell r="P371">
            <v>4.25</v>
          </cell>
          <cell r="Q371">
            <v>0</v>
          </cell>
          <cell r="R371">
            <v>112</v>
          </cell>
          <cell r="S371">
            <v>20.399999999999999</v>
          </cell>
          <cell r="T371">
            <v>3.4</v>
          </cell>
          <cell r="U371">
            <v>0</v>
          </cell>
          <cell r="V371" t="str">
            <v>Laitue</v>
          </cell>
          <cell r="W371">
            <v>50</v>
          </cell>
          <cell r="X371">
            <v>8</v>
          </cell>
          <cell r="Y371">
            <v>0.6</v>
          </cell>
          <cell r="Z371">
            <v>0.15</v>
          </cell>
          <cell r="AA371">
            <v>0.65</v>
          </cell>
          <cell r="AB371">
            <v>16</v>
          </cell>
          <cell r="AC371">
            <v>1.2</v>
          </cell>
          <cell r="AD371">
            <v>0.3</v>
          </cell>
          <cell r="AE371">
            <v>1.3</v>
          </cell>
          <cell r="AF371" t="str">
            <v>Huile De Colza</v>
          </cell>
          <cell r="AG371">
            <v>10</v>
          </cell>
          <cell r="AH371">
            <v>80.900000000000006</v>
          </cell>
          <cell r="AI371">
            <v>0</v>
          </cell>
          <cell r="AJ371">
            <v>8.99</v>
          </cell>
          <cell r="AK371">
            <v>0</v>
          </cell>
          <cell r="AL371">
            <v>809</v>
          </cell>
          <cell r="AM371">
            <v>0</v>
          </cell>
          <cell r="AN371">
            <v>89.9</v>
          </cell>
          <cell r="AO371">
            <v>0</v>
          </cell>
          <cell r="AP371" t="str">
            <v>Vinaigre</v>
          </cell>
          <cell r="AQ371">
            <v>20</v>
          </cell>
          <cell r="AR371">
            <v>4.4000000000000004</v>
          </cell>
          <cell r="AS371">
            <v>0.02</v>
          </cell>
          <cell r="AT371">
            <v>0</v>
          </cell>
          <cell r="AU371">
            <v>0.14000000000000001</v>
          </cell>
          <cell r="AV371">
            <v>22</v>
          </cell>
          <cell r="AW371">
            <v>0.1</v>
          </cell>
          <cell r="AX371">
            <v>0</v>
          </cell>
          <cell r="AY371">
            <v>0.7</v>
          </cell>
          <cell r="AZ371" t="str">
            <v>Pain</v>
          </cell>
          <cell r="BA371">
            <v>50</v>
          </cell>
          <cell r="BB371">
            <v>132</v>
          </cell>
          <cell r="BC371">
            <v>4.5999999999999996</v>
          </cell>
          <cell r="BD371">
            <v>2.2999999999999998</v>
          </cell>
          <cell r="BE371">
            <v>22.3</v>
          </cell>
          <cell r="BF371">
            <v>264</v>
          </cell>
          <cell r="BG371">
            <v>9.1999999999999993</v>
          </cell>
          <cell r="BH371">
            <v>4.5999999999999996</v>
          </cell>
          <cell r="BI371">
            <v>44.6</v>
          </cell>
          <cell r="BJ371" t="str">
            <v>Épices</v>
          </cell>
          <cell r="BL371">
            <v>0</v>
          </cell>
          <cell r="BM371">
            <v>0</v>
          </cell>
          <cell r="BN371">
            <v>0</v>
          </cell>
          <cell r="BO371">
            <v>0</v>
          </cell>
          <cell r="BP371">
            <v>0</v>
          </cell>
          <cell r="BQ371">
            <v>0</v>
          </cell>
          <cell r="BR371">
            <v>0</v>
          </cell>
          <cell r="BS371">
            <v>0</v>
          </cell>
          <cell r="BT371" t="str">
            <v/>
          </cell>
          <cell r="BV371">
            <v>0</v>
          </cell>
          <cell r="BW371">
            <v>0</v>
          </cell>
          <cell r="BX371">
            <v>0</v>
          </cell>
          <cell r="BY371">
            <v>0</v>
          </cell>
          <cell r="BZ371">
            <v>0</v>
          </cell>
          <cell r="CA371">
            <v>0</v>
          </cell>
          <cell r="CB371">
            <v>0</v>
          </cell>
          <cell r="CC371">
            <v>0</v>
          </cell>
          <cell r="CD371" t="str">
            <v/>
          </cell>
          <cell r="CF371">
            <v>0</v>
          </cell>
          <cell r="CG371">
            <v>0</v>
          </cell>
          <cell r="CH371">
            <v>0</v>
          </cell>
          <cell r="CI371">
            <v>0</v>
          </cell>
          <cell r="CJ371">
            <v>0</v>
          </cell>
          <cell r="CK371">
            <v>0</v>
          </cell>
          <cell r="CL371">
            <v>0</v>
          </cell>
          <cell r="CM371">
            <v>0</v>
          </cell>
          <cell r="CN371" t="str">
            <v/>
          </cell>
          <cell r="CP371">
            <v>0</v>
          </cell>
          <cell r="CQ371">
            <v>0</v>
          </cell>
          <cell r="CR371">
            <v>0</v>
          </cell>
          <cell r="CS371">
            <v>0</v>
          </cell>
          <cell r="CT371">
            <v>0</v>
          </cell>
          <cell r="CU371">
            <v>0</v>
          </cell>
          <cell r="CV371">
            <v>0</v>
          </cell>
          <cell r="CW371">
            <v>0</v>
          </cell>
          <cell r="CX371" t="str">
            <v/>
          </cell>
          <cell r="CZ371">
            <v>0</v>
          </cell>
          <cell r="DA371">
            <v>0</v>
          </cell>
          <cell r="DB371">
            <v>0</v>
          </cell>
          <cell r="DC371">
            <v>0</v>
          </cell>
          <cell r="DD371">
            <v>0</v>
          </cell>
          <cell r="DE371">
            <v>0</v>
          </cell>
          <cell r="DF371">
            <v>0</v>
          </cell>
          <cell r="DG371">
            <v>0</v>
          </cell>
          <cell r="DH371" t="str">
            <v/>
          </cell>
          <cell r="DJ371">
            <v>0</v>
          </cell>
          <cell r="DK371">
            <v>0</v>
          </cell>
          <cell r="DL371">
            <v>0</v>
          </cell>
          <cell r="DM371">
            <v>0</v>
          </cell>
          <cell r="DN371">
            <v>0</v>
          </cell>
          <cell r="DO371">
            <v>0</v>
          </cell>
          <cell r="DP371">
            <v>0</v>
          </cell>
          <cell r="DQ371">
            <v>0</v>
          </cell>
          <cell r="DR371" t="str">
            <v/>
          </cell>
          <cell r="DT371">
            <v>0</v>
          </cell>
          <cell r="DU371">
            <v>0</v>
          </cell>
          <cell r="DV371">
            <v>0</v>
          </cell>
          <cell r="DW371">
            <v>0</v>
          </cell>
          <cell r="DX371">
            <v>0</v>
          </cell>
          <cell r="DY371">
            <v>0</v>
          </cell>
          <cell r="DZ371">
            <v>0</v>
          </cell>
          <cell r="EA371">
            <v>0</v>
          </cell>
          <cell r="EB371" t="str">
            <v/>
          </cell>
          <cell r="ED371">
            <v>0</v>
          </cell>
          <cell r="EE371">
            <v>0</v>
          </cell>
          <cell r="EF371">
            <v>0</v>
          </cell>
          <cell r="EG371">
            <v>0</v>
          </cell>
          <cell r="EH371">
            <v>0</v>
          </cell>
          <cell r="EI371">
            <v>0</v>
          </cell>
          <cell r="EJ371">
            <v>0</v>
          </cell>
          <cell r="EK371">
            <v>0</v>
          </cell>
          <cell r="EL371" t="str">
            <v/>
          </cell>
          <cell r="EN371">
            <v>0</v>
          </cell>
          <cell r="EO371">
            <v>0</v>
          </cell>
          <cell r="EP371">
            <v>0</v>
          </cell>
          <cell r="EQ371">
            <v>0</v>
          </cell>
          <cell r="ER371">
            <v>0</v>
          </cell>
          <cell r="ES371">
            <v>0</v>
          </cell>
          <cell r="ET371">
            <v>0</v>
          </cell>
          <cell r="EU371">
            <v>0</v>
          </cell>
          <cell r="EV371" t="str">
            <v/>
          </cell>
          <cell r="EX371">
            <v>0</v>
          </cell>
          <cell r="EY371">
            <v>0</v>
          </cell>
          <cell r="EZ371">
            <v>0</v>
          </cell>
          <cell r="FA371">
            <v>0</v>
          </cell>
          <cell r="FB371">
            <v>0</v>
          </cell>
          <cell r="FC371">
            <v>0</v>
          </cell>
          <cell r="FD371">
            <v>0</v>
          </cell>
          <cell r="FE371">
            <v>0</v>
          </cell>
          <cell r="FF371" t="str">
            <v/>
          </cell>
          <cell r="FH371">
            <v>0</v>
          </cell>
          <cell r="FI371">
            <v>0</v>
          </cell>
          <cell r="FJ371">
            <v>0</v>
          </cell>
          <cell r="FK371">
            <v>0</v>
          </cell>
          <cell r="FL371">
            <v>0</v>
          </cell>
          <cell r="FM371">
            <v>0</v>
          </cell>
          <cell r="FN371">
            <v>0</v>
          </cell>
          <cell r="FO371">
            <v>0</v>
          </cell>
          <cell r="FR371">
            <v>0</v>
          </cell>
          <cell r="FS371">
            <v>0</v>
          </cell>
          <cell r="FT371">
            <v>0</v>
          </cell>
          <cell r="FU371">
            <v>0</v>
          </cell>
          <cell r="FV371">
            <v>0</v>
          </cell>
          <cell r="FW371">
            <v>0</v>
          </cell>
          <cell r="FX371">
            <v>0</v>
          </cell>
          <cell r="FY371">
            <v>0</v>
          </cell>
          <cell r="GB371">
            <v>0</v>
          </cell>
          <cell r="GC371">
            <v>0</v>
          </cell>
          <cell r="GD371">
            <v>0</v>
          </cell>
          <cell r="GE371">
            <v>0</v>
          </cell>
          <cell r="GF371">
            <v>0</v>
          </cell>
          <cell r="GG371">
            <v>0</v>
          </cell>
          <cell r="GH371">
            <v>0</v>
          </cell>
          <cell r="GI371">
            <v>0</v>
          </cell>
          <cell r="GL371">
            <v>0</v>
          </cell>
          <cell r="GM371">
            <v>0</v>
          </cell>
          <cell r="GN371">
            <v>0</v>
          </cell>
          <cell r="GO371">
            <v>0</v>
          </cell>
          <cell r="GP371">
            <v>0</v>
          </cell>
          <cell r="GQ371">
            <v>0</v>
          </cell>
          <cell r="GR371">
            <v>0</v>
          </cell>
          <cell r="GS371">
            <v>0</v>
          </cell>
          <cell r="GU371" t="str">
            <v>Repas Agneau + Salade</v>
          </cell>
        </row>
        <row r="372">
          <cell r="E372" t="str">
            <v>Repas Bœuf + Légumes</v>
          </cell>
          <cell r="F372" t="str">
            <v>La préparation est libre: épices, cuisson. Adaptée Grillage ou four ou autre</v>
          </cell>
          <cell r="H372">
            <v>438.79999999999995</v>
          </cell>
          <cell r="I372">
            <v>33.97</v>
          </cell>
          <cell r="J372">
            <v>18.64</v>
          </cell>
          <cell r="K372">
            <v>29.84</v>
          </cell>
          <cell r="L372" t="str">
            <v xml:space="preserve">Viande de bœuf </v>
          </cell>
          <cell r="M372">
            <v>125</v>
          </cell>
          <cell r="N372">
            <v>167.5</v>
          </cell>
          <cell r="O372">
            <v>26.75</v>
          </cell>
          <cell r="P372">
            <v>6.75</v>
          </cell>
          <cell r="Q372">
            <v>0</v>
          </cell>
          <cell r="R372">
            <v>134</v>
          </cell>
          <cell r="S372">
            <v>21.4</v>
          </cell>
          <cell r="T372">
            <v>5.4</v>
          </cell>
          <cell r="U372">
            <v>0</v>
          </cell>
          <cell r="V372" t="str">
            <v>Légumes</v>
          </cell>
          <cell r="W372">
            <v>200</v>
          </cell>
          <cell r="X372">
            <v>54</v>
          </cell>
          <cell r="Y372">
            <v>2.6</v>
          </cell>
          <cell r="Z372">
            <v>0.6</v>
          </cell>
          <cell r="AA372">
            <v>7.4</v>
          </cell>
          <cell r="AB372">
            <v>27</v>
          </cell>
          <cell r="AC372">
            <v>1.3</v>
          </cell>
          <cell r="AD372">
            <v>0.3</v>
          </cell>
          <cell r="AE372">
            <v>3.7</v>
          </cell>
          <cell r="AF372" t="str">
            <v>Huile De Colza</v>
          </cell>
          <cell r="AG372">
            <v>10</v>
          </cell>
          <cell r="AH372">
            <v>80.900000000000006</v>
          </cell>
          <cell r="AI372">
            <v>0</v>
          </cell>
          <cell r="AJ372">
            <v>8.99</v>
          </cell>
          <cell r="AK372">
            <v>0</v>
          </cell>
          <cell r="AL372">
            <v>809</v>
          </cell>
          <cell r="AM372">
            <v>0</v>
          </cell>
          <cell r="AN372">
            <v>89.9</v>
          </cell>
          <cell r="AO372">
            <v>0</v>
          </cell>
          <cell r="AP372" t="str">
            <v>Vinaigre</v>
          </cell>
          <cell r="AQ372">
            <v>20</v>
          </cell>
          <cell r="AR372">
            <v>4.4000000000000004</v>
          </cell>
          <cell r="AS372">
            <v>0.02</v>
          </cell>
          <cell r="AT372">
            <v>0</v>
          </cell>
          <cell r="AU372">
            <v>0.14000000000000001</v>
          </cell>
          <cell r="AV372">
            <v>22</v>
          </cell>
          <cell r="AW372">
            <v>0.1</v>
          </cell>
          <cell r="AX372">
            <v>0</v>
          </cell>
          <cell r="AY372">
            <v>0.7</v>
          </cell>
          <cell r="AZ372" t="str">
            <v>Pain</v>
          </cell>
          <cell r="BA372">
            <v>50</v>
          </cell>
          <cell r="BB372">
            <v>132</v>
          </cell>
          <cell r="BC372">
            <v>4.5999999999999996</v>
          </cell>
          <cell r="BD372">
            <v>2.2999999999999998</v>
          </cell>
          <cell r="BE372">
            <v>22.3</v>
          </cell>
          <cell r="BF372">
            <v>264</v>
          </cell>
          <cell r="BG372">
            <v>9.1999999999999993</v>
          </cell>
          <cell r="BH372">
            <v>4.5999999999999996</v>
          </cell>
          <cell r="BI372">
            <v>44.6</v>
          </cell>
          <cell r="BJ372" t="str">
            <v>Épices</v>
          </cell>
          <cell r="BL372">
            <v>0</v>
          </cell>
          <cell r="BM372">
            <v>0</v>
          </cell>
          <cell r="BN372">
            <v>0</v>
          </cell>
          <cell r="BO372">
            <v>0</v>
          </cell>
          <cell r="BP372">
            <v>0</v>
          </cell>
          <cell r="BQ372">
            <v>0</v>
          </cell>
          <cell r="BR372">
            <v>0</v>
          </cell>
          <cell r="BS372">
            <v>0</v>
          </cell>
          <cell r="BT372" t="str">
            <v/>
          </cell>
          <cell r="BV372">
            <v>0</v>
          </cell>
          <cell r="BW372">
            <v>0</v>
          </cell>
          <cell r="BX372">
            <v>0</v>
          </cell>
          <cell r="BY372">
            <v>0</v>
          </cell>
          <cell r="BZ372">
            <v>0</v>
          </cell>
          <cell r="CA372">
            <v>0</v>
          </cell>
          <cell r="CB372">
            <v>0</v>
          </cell>
          <cell r="CC372">
            <v>0</v>
          </cell>
          <cell r="CD372" t="str">
            <v/>
          </cell>
          <cell r="CF372">
            <v>0</v>
          </cell>
          <cell r="CG372">
            <v>0</v>
          </cell>
          <cell r="CH372">
            <v>0</v>
          </cell>
          <cell r="CI372">
            <v>0</v>
          </cell>
          <cell r="CJ372">
            <v>0</v>
          </cell>
          <cell r="CK372">
            <v>0</v>
          </cell>
          <cell r="CL372">
            <v>0</v>
          </cell>
          <cell r="CM372">
            <v>0</v>
          </cell>
          <cell r="CN372" t="str">
            <v/>
          </cell>
          <cell r="CP372">
            <v>0</v>
          </cell>
          <cell r="CQ372">
            <v>0</v>
          </cell>
          <cell r="CR372">
            <v>0</v>
          </cell>
          <cell r="CS372">
            <v>0</v>
          </cell>
          <cell r="CT372">
            <v>0</v>
          </cell>
          <cell r="CU372">
            <v>0</v>
          </cell>
          <cell r="CV372">
            <v>0</v>
          </cell>
          <cell r="CW372">
            <v>0</v>
          </cell>
          <cell r="CX372" t="str">
            <v/>
          </cell>
          <cell r="CZ372">
            <v>0</v>
          </cell>
          <cell r="DA372">
            <v>0</v>
          </cell>
          <cell r="DB372">
            <v>0</v>
          </cell>
          <cell r="DC372">
            <v>0</v>
          </cell>
          <cell r="DD372">
            <v>0</v>
          </cell>
          <cell r="DE372">
            <v>0</v>
          </cell>
          <cell r="DF372">
            <v>0</v>
          </cell>
          <cell r="DG372">
            <v>0</v>
          </cell>
          <cell r="DH372" t="str">
            <v/>
          </cell>
          <cell r="DJ372">
            <v>0</v>
          </cell>
          <cell r="DK372">
            <v>0</v>
          </cell>
          <cell r="DL372">
            <v>0</v>
          </cell>
          <cell r="DM372">
            <v>0</v>
          </cell>
          <cell r="DN372">
            <v>0</v>
          </cell>
          <cell r="DO372">
            <v>0</v>
          </cell>
          <cell r="DP372">
            <v>0</v>
          </cell>
          <cell r="DQ372">
            <v>0</v>
          </cell>
          <cell r="DR372" t="str">
            <v/>
          </cell>
          <cell r="DT372">
            <v>0</v>
          </cell>
          <cell r="DU372">
            <v>0</v>
          </cell>
          <cell r="DV372">
            <v>0</v>
          </cell>
          <cell r="DW372">
            <v>0</v>
          </cell>
          <cell r="DX372">
            <v>0</v>
          </cell>
          <cell r="DY372">
            <v>0</v>
          </cell>
          <cell r="DZ372">
            <v>0</v>
          </cell>
          <cell r="EA372">
            <v>0</v>
          </cell>
          <cell r="EB372" t="str">
            <v/>
          </cell>
          <cell r="ED372">
            <v>0</v>
          </cell>
          <cell r="EE372">
            <v>0</v>
          </cell>
          <cell r="EF372">
            <v>0</v>
          </cell>
          <cell r="EG372">
            <v>0</v>
          </cell>
          <cell r="EH372">
            <v>0</v>
          </cell>
          <cell r="EI372">
            <v>0</v>
          </cell>
          <cell r="EJ372">
            <v>0</v>
          </cell>
          <cell r="EK372">
            <v>0</v>
          </cell>
          <cell r="EL372" t="str">
            <v/>
          </cell>
          <cell r="EN372">
            <v>0</v>
          </cell>
          <cell r="EO372">
            <v>0</v>
          </cell>
          <cell r="EP372">
            <v>0</v>
          </cell>
          <cell r="EQ372">
            <v>0</v>
          </cell>
          <cell r="ER372">
            <v>0</v>
          </cell>
          <cell r="ES372">
            <v>0</v>
          </cell>
          <cell r="ET372">
            <v>0</v>
          </cell>
          <cell r="EU372">
            <v>0</v>
          </cell>
          <cell r="EV372" t="str">
            <v/>
          </cell>
          <cell r="EX372">
            <v>0</v>
          </cell>
          <cell r="EY372">
            <v>0</v>
          </cell>
          <cell r="EZ372">
            <v>0</v>
          </cell>
          <cell r="FA372">
            <v>0</v>
          </cell>
          <cell r="FB372">
            <v>0</v>
          </cell>
          <cell r="FC372">
            <v>0</v>
          </cell>
          <cell r="FD372">
            <v>0</v>
          </cell>
          <cell r="FE372">
            <v>0</v>
          </cell>
          <cell r="FF372" t="str">
            <v/>
          </cell>
          <cell r="FH372">
            <v>0</v>
          </cell>
          <cell r="FI372">
            <v>0</v>
          </cell>
          <cell r="FJ372">
            <v>0</v>
          </cell>
          <cell r="FK372">
            <v>0</v>
          </cell>
          <cell r="FL372">
            <v>0</v>
          </cell>
          <cell r="FM372">
            <v>0</v>
          </cell>
          <cell r="FN372">
            <v>0</v>
          </cell>
          <cell r="FO372">
            <v>0</v>
          </cell>
          <cell r="FR372">
            <v>0</v>
          </cell>
          <cell r="FS372">
            <v>0</v>
          </cell>
          <cell r="FT372">
            <v>0</v>
          </cell>
          <cell r="FU372">
            <v>0</v>
          </cell>
          <cell r="FV372">
            <v>0</v>
          </cell>
          <cell r="FW372">
            <v>0</v>
          </cell>
          <cell r="FX372">
            <v>0</v>
          </cell>
          <cell r="FY372">
            <v>0</v>
          </cell>
          <cell r="GB372">
            <v>0</v>
          </cell>
          <cell r="GC372">
            <v>0</v>
          </cell>
          <cell r="GD372">
            <v>0</v>
          </cell>
          <cell r="GE372">
            <v>0</v>
          </cell>
          <cell r="GF372">
            <v>0</v>
          </cell>
          <cell r="GG372">
            <v>0</v>
          </cell>
          <cell r="GH372">
            <v>0</v>
          </cell>
          <cell r="GI372">
            <v>0</v>
          </cell>
          <cell r="GL372">
            <v>0</v>
          </cell>
          <cell r="GM372">
            <v>0</v>
          </cell>
          <cell r="GN372">
            <v>0</v>
          </cell>
          <cell r="GO372">
            <v>0</v>
          </cell>
          <cell r="GP372">
            <v>0</v>
          </cell>
          <cell r="GQ372">
            <v>0</v>
          </cell>
          <cell r="GR372">
            <v>0</v>
          </cell>
          <cell r="GS372">
            <v>0</v>
          </cell>
          <cell r="GU372" t="str">
            <v>Repas Bœuf + Légumes</v>
          </cell>
        </row>
        <row r="373">
          <cell r="E373" t="str">
            <v>Repas Bœuf + Légumes  + Pasta</v>
          </cell>
          <cell r="F373" t="str">
            <v>La préparation est libre: épices, cuisson. Adaptée Grillage ou four ou autre</v>
          </cell>
          <cell r="H373">
            <v>469.85</v>
          </cell>
          <cell r="I373">
            <v>39.269999999999996</v>
          </cell>
          <cell r="J373">
            <v>16.87</v>
          </cell>
          <cell r="K373">
            <v>35.909999999999997</v>
          </cell>
          <cell r="L373" t="str">
            <v xml:space="preserve">Viande de bœuf </v>
          </cell>
          <cell r="M373">
            <v>125</v>
          </cell>
          <cell r="N373">
            <v>167.5</v>
          </cell>
          <cell r="O373">
            <v>26.75</v>
          </cell>
          <cell r="P373">
            <v>6.75</v>
          </cell>
          <cell r="Q373">
            <v>0</v>
          </cell>
          <cell r="R373">
            <v>134</v>
          </cell>
          <cell r="S373">
            <v>21.4</v>
          </cell>
          <cell r="T373">
            <v>5.4</v>
          </cell>
          <cell r="U373">
            <v>0</v>
          </cell>
          <cell r="V373" t="str">
            <v>Pâtes Aux Oeufs</v>
          </cell>
          <cell r="W373">
            <v>40</v>
          </cell>
          <cell r="X373">
            <v>146</v>
          </cell>
          <cell r="Y373">
            <v>5.32</v>
          </cell>
          <cell r="Z373">
            <v>1.1200000000000001</v>
          </cell>
          <cell r="AA373">
            <v>27.96</v>
          </cell>
          <cell r="AB373">
            <v>365</v>
          </cell>
          <cell r="AC373">
            <v>13.3</v>
          </cell>
          <cell r="AD373">
            <v>2.8</v>
          </cell>
          <cell r="AE373">
            <v>69.900000000000006</v>
          </cell>
          <cell r="AF373" t="str">
            <v>Légumes</v>
          </cell>
          <cell r="AG373">
            <v>200</v>
          </cell>
          <cell r="AH373">
            <v>54</v>
          </cell>
          <cell r="AI373">
            <v>2.6</v>
          </cell>
          <cell r="AJ373">
            <v>0.6</v>
          </cell>
          <cell r="AK373">
            <v>7.4</v>
          </cell>
          <cell r="AL373">
            <v>27</v>
          </cell>
          <cell r="AM373">
            <v>1.3</v>
          </cell>
          <cell r="AN373">
            <v>0.3</v>
          </cell>
          <cell r="AO373">
            <v>3.7</v>
          </cell>
          <cell r="AP373" t="str">
            <v>Gruyère</v>
          </cell>
          <cell r="AQ373">
            <v>15</v>
          </cell>
          <cell r="AR373">
            <v>59.85</v>
          </cell>
          <cell r="AS373">
            <v>4.05</v>
          </cell>
          <cell r="AT373">
            <v>4.8</v>
          </cell>
          <cell r="AU373">
            <v>0</v>
          </cell>
          <cell r="AV373">
            <v>399</v>
          </cell>
          <cell r="AW373">
            <v>27</v>
          </cell>
          <cell r="AX373">
            <v>32</v>
          </cell>
          <cell r="AY373">
            <v>0</v>
          </cell>
          <cell r="AZ373" t="str">
            <v>Crème Rama 7%</v>
          </cell>
          <cell r="BA373">
            <v>50</v>
          </cell>
          <cell r="BB373">
            <v>42.5</v>
          </cell>
          <cell r="BC373">
            <v>0.55000000000000004</v>
          </cell>
          <cell r="BD373">
            <v>3.6</v>
          </cell>
          <cell r="BE373">
            <v>0.55000000000000004</v>
          </cell>
          <cell r="BF373">
            <v>85</v>
          </cell>
          <cell r="BG373">
            <v>1.1000000000000001</v>
          </cell>
          <cell r="BH373">
            <v>7.2</v>
          </cell>
          <cell r="BI373">
            <v>1.1000000000000001</v>
          </cell>
          <cell r="BJ373" t="str">
            <v>Épices</v>
          </cell>
          <cell r="BL373">
            <v>0</v>
          </cell>
          <cell r="BM373">
            <v>0</v>
          </cell>
          <cell r="BN373">
            <v>0</v>
          </cell>
          <cell r="BO373">
            <v>0</v>
          </cell>
          <cell r="BP373">
            <v>0</v>
          </cell>
          <cell r="BQ373">
            <v>0</v>
          </cell>
          <cell r="BR373">
            <v>0</v>
          </cell>
          <cell r="BS373">
            <v>0</v>
          </cell>
          <cell r="BT373" t="str">
            <v/>
          </cell>
          <cell r="BV373">
            <v>0</v>
          </cell>
          <cell r="BW373">
            <v>0</v>
          </cell>
          <cell r="BX373">
            <v>0</v>
          </cell>
          <cell r="BY373">
            <v>0</v>
          </cell>
          <cell r="BZ373">
            <v>0</v>
          </cell>
          <cell r="CA373">
            <v>0</v>
          </cell>
          <cell r="CB373">
            <v>0</v>
          </cell>
          <cell r="CC373">
            <v>0</v>
          </cell>
          <cell r="CD373" t="str">
            <v/>
          </cell>
          <cell r="CF373">
            <v>0</v>
          </cell>
          <cell r="CG373">
            <v>0</v>
          </cell>
          <cell r="CH373">
            <v>0</v>
          </cell>
          <cell r="CI373">
            <v>0</v>
          </cell>
          <cell r="CJ373">
            <v>0</v>
          </cell>
          <cell r="CK373">
            <v>0</v>
          </cell>
          <cell r="CL373">
            <v>0</v>
          </cell>
          <cell r="CM373">
            <v>0</v>
          </cell>
          <cell r="CN373" t="str">
            <v/>
          </cell>
          <cell r="CP373">
            <v>0</v>
          </cell>
          <cell r="CQ373">
            <v>0</v>
          </cell>
          <cell r="CR373">
            <v>0</v>
          </cell>
          <cell r="CS373">
            <v>0</v>
          </cell>
          <cell r="CT373">
            <v>0</v>
          </cell>
          <cell r="CU373">
            <v>0</v>
          </cell>
          <cell r="CV373">
            <v>0</v>
          </cell>
          <cell r="CW373">
            <v>0</v>
          </cell>
          <cell r="CX373" t="str">
            <v/>
          </cell>
          <cell r="CZ373">
            <v>0</v>
          </cell>
          <cell r="DA373">
            <v>0</v>
          </cell>
          <cell r="DB373">
            <v>0</v>
          </cell>
          <cell r="DC373">
            <v>0</v>
          </cell>
          <cell r="DD373">
            <v>0</v>
          </cell>
          <cell r="DE373">
            <v>0</v>
          </cell>
          <cell r="DF373">
            <v>0</v>
          </cell>
          <cell r="DG373">
            <v>0</v>
          </cell>
          <cell r="DH373" t="str">
            <v/>
          </cell>
          <cell r="DJ373">
            <v>0</v>
          </cell>
          <cell r="DK373">
            <v>0</v>
          </cell>
          <cell r="DL373">
            <v>0</v>
          </cell>
          <cell r="DM373">
            <v>0</v>
          </cell>
          <cell r="DN373">
            <v>0</v>
          </cell>
          <cell r="DO373">
            <v>0</v>
          </cell>
          <cell r="DP373">
            <v>0</v>
          </cell>
          <cell r="DQ373">
            <v>0</v>
          </cell>
          <cell r="DR373" t="str">
            <v/>
          </cell>
          <cell r="DT373">
            <v>0</v>
          </cell>
          <cell r="DU373">
            <v>0</v>
          </cell>
          <cell r="DV373">
            <v>0</v>
          </cell>
          <cell r="DW373">
            <v>0</v>
          </cell>
          <cell r="DX373">
            <v>0</v>
          </cell>
          <cell r="DY373">
            <v>0</v>
          </cell>
          <cell r="DZ373">
            <v>0</v>
          </cell>
          <cell r="EA373">
            <v>0</v>
          </cell>
          <cell r="EB373" t="str">
            <v/>
          </cell>
          <cell r="ED373">
            <v>0</v>
          </cell>
          <cell r="EE373">
            <v>0</v>
          </cell>
          <cell r="EF373">
            <v>0</v>
          </cell>
          <cell r="EG373">
            <v>0</v>
          </cell>
          <cell r="EH373">
            <v>0</v>
          </cell>
          <cell r="EI373">
            <v>0</v>
          </cell>
          <cell r="EJ373">
            <v>0</v>
          </cell>
          <cell r="EK373">
            <v>0</v>
          </cell>
          <cell r="EL373" t="str">
            <v/>
          </cell>
          <cell r="EN373">
            <v>0</v>
          </cell>
          <cell r="EO373">
            <v>0</v>
          </cell>
          <cell r="EP373">
            <v>0</v>
          </cell>
          <cell r="EQ373">
            <v>0</v>
          </cell>
          <cell r="ER373">
            <v>0</v>
          </cell>
          <cell r="ES373">
            <v>0</v>
          </cell>
          <cell r="ET373">
            <v>0</v>
          </cell>
          <cell r="EU373">
            <v>0</v>
          </cell>
          <cell r="EV373" t="str">
            <v/>
          </cell>
          <cell r="EX373">
            <v>0</v>
          </cell>
          <cell r="EY373">
            <v>0</v>
          </cell>
          <cell r="EZ373">
            <v>0</v>
          </cell>
          <cell r="FA373">
            <v>0</v>
          </cell>
          <cell r="FB373">
            <v>0</v>
          </cell>
          <cell r="FC373">
            <v>0</v>
          </cell>
          <cell r="FD373">
            <v>0</v>
          </cell>
          <cell r="FE373">
            <v>0</v>
          </cell>
          <cell r="FF373" t="str">
            <v/>
          </cell>
          <cell r="FH373">
            <v>0</v>
          </cell>
          <cell r="FI373">
            <v>0</v>
          </cell>
          <cell r="FJ373">
            <v>0</v>
          </cell>
          <cell r="FK373">
            <v>0</v>
          </cell>
          <cell r="FL373">
            <v>0</v>
          </cell>
          <cell r="FM373">
            <v>0</v>
          </cell>
          <cell r="FN373">
            <v>0</v>
          </cell>
          <cell r="FO373">
            <v>0</v>
          </cell>
          <cell r="FR373">
            <v>0</v>
          </cell>
          <cell r="FS373">
            <v>0</v>
          </cell>
          <cell r="FT373">
            <v>0</v>
          </cell>
          <cell r="FU373">
            <v>0</v>
          </cell>
          <cell r="FV373">
            <v>0</v>
          </cell>
          <cell r="FW373">
            <v>0</v>
          </cell>
          <cell r="FX373">
            <v>0</v>
          </cell>
          <cell r="FY373">
            <v>0</v>
          </cell>
          <cell r="GB373">
            <v>0</v>
          </cell>
          <cell r="GC373">
            <v>0</v>
          </cell>
          <cell r="GD373">
            <v>0</v>
          </cell>
          <cell r="GE373">
            <v>0</v>
          </cell>
          <cell r="GF373">
            <v>0</v>
          </cell>
          <cell r="GG373">
            <v>0</v>
          </cell>
          <cell r="GH373">
            <v>0</v>
          </cell>
          <cell r="GI373">
            <v>0</v>
          </cell>
          <cell r="GL373">
            <v>0</v>
          </cell>
          <cell r="GM373">
            <v>0</v>
          </cell>
          <cell r="GN373">
            <v>0</v>
          </cell>
          <cell r="GO373">
            <v>0</v>
          </cell>
          <cell r="GP373">
            <v>0</v>
          </cell>
          <cell r="GQ373">
            <v>0</v>
          </cell>
          <cell r="GR373">
            <v>0</v>
          </cell>
          <cell r="GS373">
            <v>0</v>
          </cell>
          <cell r="GU373" t="str">
            <v>Repas Bœuf + Légumes  + Pasta</v>
          </cell>
        </row>
        <row r="374">
          <cell r="E374" t="str">
            <v>Repas Bœuf + Légumes  + Polenta</v>
          </cell>
          <cell r="F374" t="str">
            <v>La préparation est libre: épices, cuisson. Adaptée Grillage ou four ou autre</v>
          </cell>
          <cell r="H374">
            <v>421.35</v>
          </cell>
          <cell r="I374">
            <v>36.92</v>
          </cell>
          <cell r="J374">
            <v>12.59</v>
          </cell>
          <cell r="K374">
            <v>36.92</v>
          </cell>
          <cell r="L374" t="str">
            <v xml:space="preserve">Viande de bœuf </v>
          </cell>
          <cell r="M374">
            <v>125</v>
          </cell>
          <cell r="N374">
            <v>167.5</v>
          </cell>
          <cell r="O374">
            <v>26.75</v>
          </cell>
          <cell r="P374">
            <v>6.75</v>
          </cell>
          <cell r="Q374">
            <v>0</v>
          </cell>
          <cell r="R374">
            <v>134</v>
          </cell>
          <cell r="S374">
            <v>21.4</v>
          </cell>
          <cell r="T374">
            <v>5.4</v>
          </cell>
          <cell r="U374">
            <v>0</v>
          </cell>
          <cell r="V374" t="str">
            <v>Légumes</v>
          </cell>
          <cell r="W374">
            <v>200</v>
          </cell>
          <cell r="X374">
            <v>54</v>
          </cell>
          <cell r="Y374">
            <v>2.6</v>
          </cell>
          <cell r="Z374">
            <v>0.6</v>
          </cell>
          <cell r="AA374">
            <v>7.4</v>
          </cell>
          <cell r="AB374">
            <v>27</v>
          </cell>
          <cell r="AC374">
            <v>1.3</v>
          </cell>
          <cell r="AD374">
            <v>0.3</v>
          </cell>
          <cell r="AE374">
            <v>3.7</v>
          </cell>
          <cell r="AF374" t="str">
            <v>Polenta Sec</v>
          </cell>
          <cell r="AG374">
            <v>40</v>
          </cell>
          <cell r="AH374">
            <v>140</v>
          </cell>
          <cell r="AI374">
            <v>3.52</v>
          </cell>
          <cell r="AJ374">
            <v>0.44</v>
          </cell>
          <cell r="AK374">
            <v>29.52</v>
          </cell>
          <cell r="AL374">
            <v>350</v>
          </cell>
          <cell r="AM374">
            <v>8.8000000000000007</v>
          </cell>
          <cell r="AN374">
            <v>1.1000000000000001</v>
          </cell>
          <cell r="AO374">
            <v>73.8</v>
          </cell>
          <cell r="AP374" t="str">
            <v>Gruyère</v>
          </cell>
          <cell r="AQ374">
            <v>15</v>
          </cell>
          <cell r="AR374">
            <v>59.85</v>
          </cell>
          <cell r="AS374">
            <v>4.05</v>
          </cell>
          <cell r="AT374">
            <v>4.8</v>
          </cell>
          <cell r="AU374">
            <v>0</v>
          </cell>
          <cell r="AV374">
            <v>399</v>
          </cell>
          <cell r="AW374">
            <v>27</v>
          </cell>
          <cell r="AX374">
            <v>32</v>
          </cell>
          <cell r="AY374">
            <v>0</v>
          </cell>
          <cell r="AZ374" t="str">
            <v>Epices</v>
          </cell>
          <cell r="BB374">
            <v>0</v>
          </cell>
          <cell r="BC374">
            <v>0</v>
          </cell>
          <cell r="BD374">
            <v>0</v>
          </cell>
          <cell r="BE374">
            <v>0</v>
          </cell>
          <cell r="BF374">
            <v>0</v>
          </cell>
          <cell r="BG374">
            <v>0</v>
          </cell>
          <cell r="BH374">
            <v>0</v>
          </cell>
          <cell r="BI374">
            <v>0</v>
          </cell>
          <cell r="BJ374" t="str">
            <v/>
          </cell>
          <cell r="BL374">
            <v>0</v>
          </cell>
          <cell r="BM374">
            <v>0</v>
          </cell>
          <cell r="BN374">
            <v>0</v>
          </cell>
          <cell r="BO374">
            <v>0</v>
          </cell>
          <cell r="BP374">
            <v>0</v>
          </cell>
          <cell r="BQ374">
            <v>0</v>
          </cell>
          <cell r="BR374">
            <v>0</v>
          </cell>
          <cell r="BS374">
            <v>0</v>
          </cell>
          <cell r="BT374" t="str">
            <v/>
          </cell>
          <cell r="BV374">
            <v>0</v>
          </cell>
          <cell r="BW374">
            <v>0</v>
          </cell>
          <cell r="BX374">
            <v>0</v>
          </cell>
          <cell r="BY374">
            <v>0</v>
          </cell>
          <cell r="BZ374">
            <v>0</v>
          </cell>
          <cell r="CA374">
            <v>0</v>
          </cell>
          <cell r="CB374">
            <v>0</v>
          </cell>
          <cell r="CC374">
            <v>0</v>
          </cell>
          <cell r="CD374" t="str">
            <v/>
          </cell>
          <cell r="CF374">
            <v>0</v>
          </cell>
          <cell r="CG374">
            <v>0</v>
          </cell>
          <cell r="CH374">
            <v>0</v>
          </cell>
          <cell r="CI374">
            <v>0</v>
          </cell>
          <cell r="CJ374">
            <v>0</v>
          </cell>
          <cell r="CK374">
            <v>0</v>
          </cell>
          <cell r="CL374">
            <v>0</v>
          </cell>
          <cell r="CM374">
            <v>0</v>
          </cell>
          <cell r="CN374" t="str">
            <v/>
          </cell>
          <cell r="CP374">
            <v>0</v>
          </cell>
          <cell r="CQ374">
            <v>0</v>
          </cell>
          <cell r="CR374">
            <v>0</v>
          </cell>
          <cell r="CS374">
            <v>0</v>
          </cell>
          <cell r="CT374">
            <v>0</v>
          </cell>
          <cell r="CU374">
            <v>0</v>
          </cell>
          <cell r="CV374">
            <v>0</v>
          </cell>
          <cell r="CW374">
            <v>0</v>
          </cell>
          <cell r="CX374" t="str">
            <v/>
          </cell>
          <cell r="CZ374">
            <v>0</v>
          </cell>
          <cell r="DA374">
            <v>0</v>
          </cell>
          <cell r="DB374">
            <v>0</v>
          </cell>
          <cell r="DC374">
            <v>0</v>
          </cell>
          <cell r="DD374">
            <v>0</v>
          </cell>
          <cell r="DE374">
            <v>0</v>
          </cell>
          <cell r="DF374">
            <v>0</v>
          </cell>
          <cell r="DG374">
            <v>0</v>
          </cell>
          <cell r="DH374" t="str">
            <v/>
          </cell>
          <cell r="DJ374">
            <v>0</v>
          </cell>
          <cell r="DK374">
            <v>0</v>
          </cell>
          <cell r="DL374">
            <v>0</v>
          </cell>
          <cell r="DM374">
            <v>0</v>
          </cell>
          <cell r="DN374">
            <v>0</v>
          </cell>
          <cell r="DO374">
            <v>0</v>
          </cell>
          <cell r="DP374">
            <v>0</v>
          </cell>
          <cell r="DQ374">
            <v>0</v>
          </cell>
          <cell r="DR374" t="str">
            <v/>
          </cell>
          <cell r="DT374">
            <v>0</v>
          </cell>
          <cell r="DU374">
            <v>0</v>
          </cell>
          <cell r="DV374">
            <v>0</v>
          </cell>
          <cell r="DW374">
            <v>0</v>
          </cell>
          <cell r="DX374">
            <v>0</v>
          </cell>
          <cell r="DY374">
            <v>0</v>
          </cell>
          <cell r="DZ374">
            <v>0</v>
          </cell>
          <cell r="EA374">
            <v>0</v>
          </cell>
          <cell r="EB374" t="str">
            <v/>
          </cell>
          <cell r="ED374">
            <v>0</v>
          </cell>
          <cell r="EE374">
            <v>0</v>
          </cell>
          <cell r="EF374">
            <v>0</v>
          </cell>
          <cell r="EG374">
            <v>0</v>
          </cell>
          <cell r="EH374">
            <v>0</v>
          </cell>
          <cell r="EI374">
            <v>0</v>
          </cell>
          <cell r="EJ374">
            <v>0</v>
          </cell>
          <cell r="EK374">
            <v>0</v>
          </cell>
          <cell r="EL374" t="str">
            <v/>
          </cell>
          <cell r="EN374">
            <v>0</v>
          </cell>
          <cell r="EO374">
            <v>0</v>
          </cell>
          <cell r="EP374">
            <v>0</v>
          </cell>
          <cell r="EQ374">
            <v>0</v>
          </cell>
          <cell r="ER374">
            <v>0</v>
          </cell>
          <cell r="ES374">
            <v>0</v>
          </cell>
          <cell r="ET374">
            <v>0</v>
          </cell>
          <cell r="EU374">
            <v>0</v>
          </cell>
          <cell r="EV374" t="str">
            <v/>
          </cell>
          <cell r="EX374">
            <v>0</v>
          </cell>
          <cell r="EY374">
            <v>0</v>
          </cell>
          <cell r="EZ374">
            <v>0</v>
          </cell>
          <cell r="FA374">
            <v>0</v>
          </cell>
          <cell r="FB374">
            <v>0</v>
          </cell>
          <cell r="FC374">
            <v>0</v>
          </cell>
          <cell r="FD374">
            <v>0</v>
          </cell>
          <cell r="FE374">
            <v>0</v>
          </cell>
          <cell r="FF374" t="str">
            <v/>
          </cell>
          <cell r="FH374">
            <v>0</v>
          </cell>
          <cell r="FI374">
            <v>0</v>
          </cell>
          <cell r="FJ374">
            <v>0</v>
          </cell>
          <cell r="FK374">
            <v>0</v>
          </cell>
          <cell r="FL374">
            <v>0</v>
          </cell>
          <cell r="FM374">
            <v>0</v>
          </cell>
          <cell r="FN374">
            <v>0</v>
          </cell>
          <cell r="FO374">
            <v>0</v>
          </cell>
          <cell r="FR374">
            <v>0</v>
          </cell>
          <cell r="FS374">
            <v>0</v>
          </cell>
          <cell r="FT374">
            <v>0</v>
          </cell>
          <cell r="FU374">
            <v>0</v>
          </cell>
          <cell r="FV374">
            <v>0</v>
          </cell>
          <cell r="FW374">
            <v>0</v>
          </cell>
          <cell r="FX374">
            <v>0</v>
          </cell>
          <cell r="FY374">
            <v>0</v>
          </cell>
          <cell r="GB374">
            <v>0</v>
          </cell>
          <cell r="GC374">
            <v>0</v>
          </cell>
          <cell r="GD374">
            <v>0</v>
          </cell>
          <cell r="GE374">
            <v>0</v>
          </cell>
          <cell r="GF374">
            <v>0</v>
          </cell>
          <cell r="GG374">
            <v>0</v>
          </cell>
          <cell r="GH374">
            <v>0</v>
          </cell>
          <cell r="GI374">
            <v>0</v>
          </cell>
          <cell r="GL374">
            <v>0</v>
          </cell>
          <cell r="GM374">
            <v>0</v>
          </cell>
          <cell r="GN374">
            <v>0</v>
          </cell>
          <cell r="GO374">
            <v>0</v>
          </cell>
          <cell r="GP374">
            <v>0</v>
          </cell>
          <cell r="GQ374">
            <v>0</v>
          </cell>
          <cell r="GR374">
            <v>0</v>
          </cell>
          <cell r="GS374">
            <v>0</v>
          </cell>
          <cell r="GU374" t="str">
            <v>Repas Bœuf + Légumes  + Polenta</v>
          </cell>
        </row>
        <row r="375">
          <cell r="E375" t="str">
            <v>Repas Bœuf + Légumes  + Pomme De Terre</v>
          </cell>
          <cell r="F375" t="str">
            <v>La préparation est libre: épices, cuisson. Adaptée Grillage ou four ou autre</v>
          </cell>
          <cell r="H375">
            <v>458.9</v>
          </cell>
          <cell r="I375">
            <v>32.9</v>
          </cell>
          <cell r="J375">
            <v>20.090000000000003</v>
          </cell>
          <cell r="K375">
            <v>31.349999999999998</v>
          </cell>
          <cell r="L375" t="str">
            <v xml:space="preserve">Viande de bœuf </v>
          </cell>
          <cell r="M375">
            <v>125</v>
          </cell>
          <cell r="N375">
            <v>167.5</v>
          </cell>
          <cell r="O375">
            <v>26.75</v>
          </cell>
          <cell r="P375">
            <v>6.75</v>
          </cell>
          <cell r="Q375">
            <v>0</v>
          </cell>
          <cell r="R375">
            <v>134</v>
          </cell>
          <cell r="S375">
            <v>21.4</v>
          </cell>
          <cell r="T375">
            <v>5.4</v>
          </cell>
          <cell r="U375">
            <v>0</v>
          </cell>
          <cell r="V375" t="str">
            <v>Légumes</v>
          </cell>
          <cell r="W375">
            <v>200</v>
          </cell>
          <cell r="X375">
            <v>54</v>
          </cell>
          <cell r="Y375">
            <v>2.6</v>
          </cell>
          <cell r="Z375">
            <v>0.6</v>
          </cell>
          <cell r="AA375">
            <v>7.4</v>
          </cell>
          <cell r="AB375">
            <v>27</v>
          </cell>
          <cell r="AC375">
            <v>1.3</v>
          </cell>
          <cell r="AD375">
            <v>0.3</v>
          </cell>
          <cell r="AE375">
            <v>3.7</v>
          </cell>
          <cell r="AF375" t="str">
            <v>Pomme De Terre</v>
          </cell>
          <cell r="AG375">
            <v>150</v>
          </cell>
          <cell r="AH375">
            <v>114</v>
          </cell>
          <cell r="AI375">
            <v>3</v>
          </cell>
          <cell r="AJ375">
            <v>0.15</v>
          </cell>
          <cell r="AK375">
            <v>23.4</v>
          </cell>
          <cell r="AL375">
            <v>76</v>
          </cell>
          <cell r="AM375">
            <v>2</v>
          </cell>
          <cell r="AN375">
            <v>0.1</v>
          </cell>
          <cell r="AO375">
            <v>15.6</v>
          </cell>
          <cell r="AP375" t="str">
            <v>Huile De Colza</v>
          </cell>
          <cell r="AQ375">
            <v>10</v>
          </cell>
          <cell r="AR375">
            <v>80.900000000000006</v>
          </cell>
          <cell r="AS375">
            <v>0</v>
          </cell>
          <cell r="AT375">
            <v>8.99</v>
          </cell>
          <cell r="AU375">
            <v>0</v>
          </cell>
          <cell r="AV375">
            <v>809</v>
          </cell>
          <cell r="AW375">
            <v>0</v>
          </cell>
          <cell r="AX375">
            <v>89.9</v>
          </cell>
          <cell r="AY375">
            <v>0</v>
          </cell>
          <cell r="AZ375" t="str">
            <v>Crème Rama 7%</v>
          </cell>
          <cell r="BA375">
            <v>50</v>
          </cell>
          <cell r="BB375">
            <v>42.5</v>
          </cell>
          <cell r="BC375">
            <v>0.55000000000000004</v>
          </cell>
          <cell r="BD375">
            <v>3.6</v>
          </cell>
          <cell r="BE375">
            <v>0.55000000000000004</v>
          </cell>
          <cell r="BF375">
            <v>85</v>
          </cell>
          <cell r="BG375">
            <v>1.1000000000000001</v>
          </cell>
          <cell r="BH375">
            <v>7.2</v>
          </cell>
          <cell r="BI375">
            <v>1.1000000000000001</v>
          </cell>
          <cell r="BJ375" t="str">
            <v>Épices</v>
          </cell>
          <cell r="BL375">
            <v>0</v>
          </cell>
          <cell r="BM375">
            <v>0</v>
          </cell>
          <cell r="BN375">
            <v>0</v>
          </cell>
          <cell r="BO375">
            <v>0</v>
          </cell>
          <cell r="BP375">
            <v>0</v>
          </cell>
          <cell r="BQ375">
            <v>0</v>
          </cell>
          <cell r="BR375">
            <v>0</v>
          </cell>
          <cell r="BS375">
            <v>0</v>
          </cell>
          <cell r="BT375" t="str">
            <v/>
          </cell>
          <cell r="BV375">
            <v>0</v>
          </cell>
          <cell r="BW375">
            <v>0</v>
          </cell>
          <cell r="BX375">
            <v>0</v>
          </cell>
          <cell r="BY375">
            <v>0</v>
          </cell>
          <cell r="BZ375">
            <v>0</v>
          </cell>
          <cell r="CA375">
            <v>0</v>
          </cell>
          <cell r="CB375">
            <v>0</v>
          </cell>
          <cell r="CC375">
            <v>0</v>
          </cell>
          <cell r="CD375" t="str">
            <v/>
          </cell>
          <cell r="CF375">
            <v>0</v>
          </cell>
          <cell r="CG375">
            <v>0</v>
          </cell>
          <cell r="CH375">
            <v>0</v>
          </cell>
          <cell r="CI375">
            <v>0</v>
          </cell>
          <cell r="CJ375">
            <v>0</v>
          </cell>
          <cell r="CK375">
            <v>0</v>
          </cell>
          <cell r="CL375">
            <v>0</v>
          </cell>
          <cell r="CM375">
            <v>0</v>
          </cell>
          <cell r="CN375" t="str">
            <v/>
          </cell>
          <cell r="CP375">
            <v>0</v>
          </cell>
          <cell r="CQ375">
            <v>0</v>
          </cell>
          <cell r="CR375">
            <v>0</v>
          </cell>
          <cell r="CS375">
            <v>0</v>
          </cell>
          <cell r="CT375">
            <v>0</v>
          </cell>
          <cell r="CU375">
            <v>0</v>
          </cell>
          <cell r="CV375">
            <v>0</v>
          </cell>
          <cell r="CW375">
            <v>0</v>
          </cell>
          <cell r="CX375" t="str">
            <v/>
          </cell>
          <cell r="CZ375">
            <v>0</v>
          </cell>
          <cell r="DA375">
            <v>0</v>
          </cell>
          <cell r="DB375">
            <v>0</v>
          </cell>
          <cell r="DC375">
            <v>0</v>
          </cell>
          <cell r="DD375">
            <v>0</v>
          </cell>
          <cell r="DE375">
            <v>0</v>
          </cell>
          <cell r="DF375">
            <v>0</v>
          </cell>
          <cell r="DG375">
            <v>0</v>
          </cell>
          <cell r="DH375" t="str">
            <v/>
          </cell>
          <cell r="DJ375">
            <v>0</v>
          </cell>
          <cell r="DK375">
            <v>0</v>
          </cell>
          <cell r="DL375">
            <v>0</v>
          </cell>
          <cell r="DM375">
            <v>0</v>
          </cell>
          <cell r="DN375">
            <v>0</v>
          </cell>
          <cell r="DO375">
            <v>0</v>
          </cell>
          <cell r="DP375">
            <v>0</v>
          </cell>
          <cell r="DQ375">
            <v>0</v>
          </cell>
          <cell r="DR375" t="str">
            <v/>
          </cell>
          <cell r="DT375">
            <v>0</v>
          </cell>
          <cell r="DU375">
            <v>0</v>
          </cell>
          <cell r="DV375">
            <v>0</v>
          </cell>
          <cell r="DW375">
            <v>0</v>
          </cell>
          <cell r="DX375">
            <v>0</v>
          </cell>
          <cell r="DY375">
            <v>0</v>
          </cell>
          <cell r="DZ375">
            <v>0</v>
          </cell>
          <cell r="EA375">
            <v>0</v>
          </cell>
          <cell r="EB375" t="str">
            <v/>
          </cell>
          <cell r="ED375">
            <v>0</v>
          </cell>
          <cell r="EE375">
            <v>0</v>
          </cell>
          <cell r="EF375">
            <v>0</v>
          </cell>
          <cell r="EG375">
            <v>0</v>
          </cell>
          <cell r="EH375">
            <v>0</v>
          </cell>
          <cell r="EI375">
            <v>0</v>
          </cell>
          <cell r="EJ375">
            <v>0</v>
          </cell>
          <cell r="EK375">
            <v>0</v>
          </cell>
          <cell r="EL375" t="str">
            <v/>
          </cell>
          <cell r="EN375">
            <v>0</v>
          </cell>
          <cell r="EO375">
            <v>0</v>
          </cell>
          <cell r="EP375">
            <v>0</v>
          </cell>
          <cell r="EQ375">
            <v>0</v>
          </cell>
          <cell r="ER375">
            <v>0</v>
          </cell>
          <cell r="ES375">
            <v>0</v>
          </cell>
          <cell r="ET375">
            <v>0</v>
          </cell>
          <cell r="EU375">
            <v>0</v>
          </cell>
          <cell r="EV375" t="str">
            <v/>
          </cell>
          <cell r="EX375">
            <v>0</v>
          </cell>
          <cell r="EY375">
            <v>0</v>
          </cell>
          <cell r="EZ375">
            <v>0</v>
          </cell>
          <cell r="FA375">
            <v>0</v>
          </cell>
          <cell r="FB375">
            <v>0</v>
          </cell>
          <cell r="FC375">
            <v>0</v>
          </cell>
          <cell r="FD375">
            <v>0</v>
          </cell>
          <cell r="FE375">
            <v>0</v>
          </cell>
          <cell r="FF375" t="str">
            <v/>
          </cell>
          <cell r="FH375">
            <v>0</v>
          </cell>
          <cell r="FI375">
            <v>0</v>
          </cell>
          <cell r="FJ375">
            <v>0</v>
          </cell>
          <cell r="FK375">
            <v>0</v>
          </cell>
          <cell r="FL375">
            <v>0</v>
          </cell>
          <cell r="FM375">
            <v>0</v>
          </cell>
          <cell r="FN375">
            <v>0</v>
          </cell>
          <cell r="FO375">
            <v>0</v>
          </cell>
          <cell r="FR375">
            <v>0</v>
          </cell>
          <cell r="FS375">
            <v>0</v>
          </cell>
          <cell r="FT375">
            <v>0</v>
          </cell>
          <cell r="FU375">
            <v>0</v>
          </cell>
          <cell r="FV375">
            <v>0</v>
          </cell>
          <cell r="FW375">
            <v>0</v>
          </cell>
          <cell r="FX375">
            <v>0</v>
          </cell>
          <cell r="FY375">
            <v>0</v>
          </cell>
          <cell r="GB375">
            <v>0</v>
          </cell>
          <cell r="GC375">
            <v>0</v>
          </cell>
          <cell r="GD375">
            <v>0</v>
          </cell>
          <cell r="GE375">
            <v>0</v>
          </cell>
          <cell r="GF375">
            <v>0</v>
          </cell>
          <cell r="GG375">
            <v>0</v>
          </cell>
          <cell r="GH375">
            <v>0</v>
          </cell>
          <cell r="GI375">
            <v>0</v>
          </cell>
          <cell r="GL375">
            <v>0</v>
          </cell>
          <cell r="GM375">
            <v>0</v>
          </cell>
          <cell r="GN375">
            <v>0</v>
          </cell>
          <cell r="GO375">
            <v>0</v>
          </cell>
          <cell r="GP375">
            <v>0</v>
          </cell>
          <cell r="GQ375">
            <v>0</v>
          </cell>
          <cell r="GR375">
            <v>0</v>
          </cell>
          <cell r="GS375">
            <v>0</v>
          </cell>
          <cell r="GU375" t="str">
            <v>Repas Bœuf + Légumes  + Pomme De Terre</v>
          </cell>
        </row>
        <row r="376">
          <cell r="E376" t="str">
            <v>Repas Bœuf + Légumes  + Riz</v>
          </cell>
          <cell r="F376" t="str">
            <v>La préparation est libre: épices, cuisson. Adaptée Grillage ou four ou autre</v>
          </cell>
          <cell r="H376">
            <v>483.70000000000005</v>
          </cell>
          <cell r="I376">
            <v>33.9</v>
          </cell>
          <cell r="J376">
            <v>20.14</v>
          </cell>
          <cell r="K376">
            <v>37.949999999999996</v>
          </cell>
          <cell r="L376" t="str">
            <v xml:space="preserve">Viande de bœuf </v>
          </cell>
          <cell r="M376">
            <v>125</v>
          </cell>
          <cell r="N376">
            <v>167.5</v>
          </cell>
          <cell r="O376">
            <v>26.75</v>
          </cell>
          <cell r="P376">
            <v>6.75</v>
          </cell>
          <cell r="Q376">
            <v>0</v>
          </cell>
          <cell r="R376">
            <v>134</v>
          </cell>
          <cell r="S376">
            <v>21.4</v>
          </cell>
          <cell r="T376">
            <v>5.4</v>
          </cell>
          <cell r="U376">
            <v>0</v>
          </cell>
          <cell r="V376" t="str">
            <v>Légumes</v>
          </cell>
          <cell r="W376">
            <v>200</v>
          </cell>
          <cell r="X376">
            <v>54</v>
          </cell>
          <cell r="Y376">
            <v>2.6</v>
          </cell>
          <cell r="Z376">
            <v>0.6</v>
          </cell>
          <cell r="AA376">
            <v>7.4</v>
          </cell>
          <cell r="AB376">
            <v>27</v>
          </cell>
          <cell r="AC376">
            <v>1.3</v>
          </cell>
          <cell r="AD376">
            <v>0.3</v>
          </cell>
          <cell r="AE376">
            <v>3.7</v>
          </cell>
          <cell r="AF376" t="str">
            <v>Riz Basmati</v>
          </cell>
          <cell r="AG376">
            <v>40</v>
          </cell>
          <cell r="AH376">
            <v>138.80000000000001</v>
          </cell>
          <cell r="AI376">
            <v>4</v>
          </cell>
          <cell r="AJ376">
            <v>0.2</v>
          </cell>
          <cell r="AK376">
            <v>30</v>
          </cell>
          <cell r="AL376">
            <v>347</v>
          </cell>
          <cell r="AM376">
            <v>10</v>
          </cell>
          <cell r="AN376">
            <v>0.5</v>
          </cell>
          <cell r="AO376">
            <v>75</v>
          </cell>
          <cell r="AP376" t="str">
            <v>Huile De Colza</v>
          </cell>
          <cell r="AQ376">
            <v>10</v>
          </cell>
          <cell r="AR376">
            <v>80.900000000000006</v>
          </cell>
          <cell r="AS376">
            <v>0</v>
          </cell>
          <cell r="AT376">
            <v>8.99</v>
          </cell>
          <cell r="AU376">
            <v>0</v>
          </cell>
          <cell r="AV376">
            <v>809</v>
          </cell>
          <cell r="AW376">
            <v>0</v>
          </cell>
          <cell r="AX376">
            <v>89.9</v>
          </cell>
          <cell r="AY376">
            <v>0</v>
          </cell>
          <cell r="AZ376" t="str">
            <v>Crème Rama 7%</v>
          </cell>
          <cell r="BA376">
            <v>50</v>
          </cell>
          <cell r="BB376">
            <v>42.5</v>
          </cell>
          <cell r="BC376">
            <v>0.55000000000000004</v>
          </cell>
          <cell r="BD376">
            <v>3.6</v>
          </cell>
          <cell r="BE376">
            <v>0.55000000000000004</v>
          </cell>
          <cell r="BF376">
            <v>85</v>
          </cell>
          <cell r="BG376">
            <v>1.1000000000000001</v>
          </cell>
          <cell r="BH376">
            <v>7.2</v>
          </cell>
          <cell r="BI376">
            <v>1.1000000000000001</v>
          </cell>
          <cell r="BJ376" t="str">
            <v>Épices</v>
          </cell>
          <cell r="BL376">
            <v>0</v>
          </cell>
          <cell r="BM376">
            <v>0</v>
          </cell>
          <cell r="BN376">
            <v>0</v>
          </cell>
          <cell r="BO376">
            <v>0</v>
          </cell>
          <cell r="BP376">
            <v>0</v>
          </cell>
          <cell r="BQ376">
            <v>0</v>
          </cell>
          <cell r="BR376">
            <v>0</v>
          </cell>
          <cell r="BS376">
            <v>0</v>
          </cell>
          <cell r="BT376" t="str">
            <v/>
          </cell>
          <cell r="BV376">
            <v>0</v>
          </cell>
          <cell r="BW376">
            <v>0</v>
          </cell>
          <cell r="BX376">
            <v>0</v>
          </cell>
          <cell r="BY376">
            <v>0</v>
          </cell>
          <cell r="BZ376">
            <v>0</v>
          </cell>
          <cell r="CA376">
            <v>0</v>
          </cell>
          <cell r="CB376">
            <v>0</v>
          </cell>
          <cell r="CC376">
            <v>0</v>
          </cell>
          <cell r="CD376" t="str">
            <v/>
          </cell>
          <cell r="CF376">
            <v>0</v>
          </cell>
          <cell r="CG376">
            <v>0</v>
          </cell>
          <cell r="CH376">
            <v>0</v>
          </cell>
          <cell r="CI376">
            <v>0</v>
          </cell>
          <cell r="CJ376">
            <v>0</v>
          </cell>
          <cell r="CK376">
            <v>0</v>
          </cell>
          <cell r="CL376">
            <v>0</v>
          </cell>
          <cell r="CM376">
            <v>0</v>
          </cell>
          <cell r="CN376" t="str">
            <v/>
          </cell>
          <cell r="CP376">
            <v>0</v>
          </cell>
          <cell r="CQ376">
            <v>0</v>
          </cell>
          <cell r="CR376">
            <v>0</v>
          </cell>
          <cell r="CS376">
            <v>0</v>
          </cell>
          <cell r="CT376">
            <v>0</v>
          </cell>
          <cell r="CU376">
            <v>0</v>
          </cell>
          <cell r="CV376">
            <v>0</v>
          </cell>
          <cell r="CW376">
            <v>0</v>
          </cell>
          <cell r="CX376" t="str">
            <v/>
          </cell>
          <cell r="CZ376">
            <v>0</v>
          </cell>
          <cell r="DA376">
            <v>0</v>
          </cell>
          <cell r="DB376">
            <v>0</v>
          </cell>
          <cell r="DC376">
            <v>0</v>
          </cell>
          <cell r="DD376">
            <v>0</v>
          </cell>
          <cell r="DE376">
            <v>0</v>
          </cell>
          <cell r="DF376">
            <v>0</v>
          </cell>
          <cell r="DG376">
            <v>0</v>
          </cell>
          <cell r="DH376" t="str">
            <v/>
          </cell>
          <cell r="DJ376">
            <v>0</v>
          </cell>
          <cell r="DK376">
            <v>0</v>
          </cell>
          <cell r="DL376">
            <v>0</v>
          </cell>
          <cell r="DM376">
            <v>0</v>
          </cell>
          <cell r="DN376">
            <v>0</v>
          </cell>
          <cell r="DO376">
            <v>0</v>
          </cell>
          <cell r="DP376">
            <v>0</v>
          </cell>
          <cell r="DQ376">
            <v>0</v>
          </cell>
          <cell r="DR376" t="str">
            <v/>
          </cell>
          <cell r="DT376">
            <v>0</v>
          </cell>
          <cell r="DU376">
            <v>0</v>
          </cell>
          <cell r="DV376">
            <v>0</v>
          </cell>
          <cell r="DW376">
            <v>0</v>
          </cell>
          <cell r="DX376">
            <v>0</v>
          </cell>
          <cell r="DY376">
            <v>0</v>
          </cell>
          <cell r="DZ376">
            <v>0</v>
          </cell>
          <cell r="EA376">
            <v>0</v>
          </cell>
          <cell r="EB376" t="str">
            <v/>
          </cell>
          <cell r="ED376">
            <v>0</v>
          </cell>
          <cell r="EE376">
            <v>0</v>
          </cell>
          <cell r="EF376">
            <v>0</v>
          </cell>
          <cell r="EG376">
            <v>0</v>
          </cell>
          <cell r="EH376">
            <v>0</v>
          </cell>
          <cell r="EI376">
            <v>0</v>
          </cell>
          <cell r="EJ376">
            <v>0</v>
          </cell>
          <cell r="EK376">
            <v>0</v>
          </cell>
          <cell r="EL376" t="str">
            <v/>
          </cell>
          <cell r="EN376">
            <v>0</v>
          </cell>
          <cell r="EO376">
            <v>0</v>
          </cell>
          <cell r="EP376">
            <v>0</v>
          </cell>
          <cell r="EQ376">
            <v>0</v>
          </cell>
          <cell r="ER376">
            <v>0</v>
          </cell>
          <cell r="ES376">
            <v>0</v>
          </cell>
          <cell r="ET376">
            <v>0</v>
          </cell>
          <cell r="EU376">
            <v>0</v>
          </cell>
          <cell r="EV376" t="str">
            <v/>
          </cell>
          <cell r="EX376">
            <v>0</v>
          </cell>
          <cell r="EY376">
            <v>0</v>
          </cell>
          <cell r="EZ376">
            <v>0</v>
          </cell>
          <cell r="FA376">
            <v>0</v>
          </cell>
          <cell r="FB376">
            <v>0</v>
          </cell>
          <cell r="FC376">
            <v>0</v>
          </cell>
          <cell r="FD376">
            <v>0</v>
          </cell>
          <cell r="FE376">
            <v>0</v>
          </cell>
          <cell r="FF376" t="str">
            <v/>
          </cell>
          <cell r="FH376">
            <v>0</v>
          </cell>
          <cell r="FI376">
            <v>0</v>
          </cell>
          <cell r="FJ376">
            <v>0</v>
          </cell>
          <cell r="FK376">
            <v>0</v>
          </cell>
          <cell r="FL376">
            <v>0</v>
          </cell>
          <cell r="FM376">
            <v>0</v>
          </cell>
          <cell r="FN376">
            <v>0</v>
          </cell>
          <cell r="FO376">
            <v>0</v>
          </cell>
          <cell r="FR376">
            <v>0</v>
          </cell>
          <cell r="FS376">
            <v>0</v>
          </cell>
          <cell r="FT376">
            <v>0</v>
          </cell>
          <cell r="FU376">
            <v>0</v>
          </cell>
          <cell r="FV376">
            <v>0</v>
          </cell>
          <cell r="FW376">
            <v>0</v>
          </cell>
          <cell r="FX376">
            <v>0</v>
          </cell>
          <cell r="FY376">
            <v>0</v>
          </cell>
          <cell r="GB376">
            <v>0</v>
          </cell>
          <cell r="GC376">
            <v>0</v>
          </cell>
          <cell r="GD376">
            <v>0</v>
          </cell>
          <cell r="GE376">
            <v>0</v>
          </cell>
          <cell r="GF376">
            <v>0</v>
          </cell>
          <cell r="GG376">
            <v>0</v>
          </cell>
          <cell r="GH376">
            <v>0</v>
          </cell>
          <cell r="GI376">
            <v>0</v>
          </cell>
          <cell r="GL376">
            <v>0</v>
          </cell>
          <cell r="GM376">
            <v>0</v>
          </cell>
          <cell r="GN376">
            <v>0</v>
          </cell>
          <cell r="GO376">
            <v>0</v>
          </cell>
          <cell r="GP376">
            <v>0</v>
          </cell>
          <cell r="GQ376">
            <v>0</v>
          </cell>
          <cell r="GR376">
            <v>0</v>
          </cell>
          <cell r="GS376">
            <v>0</v>
          </cell>
          <cell r="GU376" t="str">
            <v>Repas Bœuf + Légumes  + Riz</v>
          </cell>
        </row>
        <row r="377">
          <cell r="E377" t="str">
            <v>Repas Bœuf + Salade</v>
          </cell>
          <cell r="F377" t="str">
            <v>La préparation est libre: épices, cuisson. Adaptée Grillage ou four ou autre</v>
          </cell>
          <cell r="H377">
            <v>392.79999999999995</v>
          </cell>
          <cell r="I377">
            <v>31.97</v>
          </cell>
          <cell r="J377">
            <v>18.190000000000001</v>
          </cell>
          <cell r="K377">
            <v>23.09</v>
          </cell>
          <cell r="L377" t="str">
            <v xml:space="preserve">Viande de bœuf </v>
          </cell>
          <cell r="M377">
            <v>125</v>
          </cell>
          <cell r="N377">
            <v>167.5</v>
          </cell>
          <cell r="O377">
            <v>26.75</v>
          </cell>
          <cell r="P377">
            <v>6.75</v>
          </cell>
          <cell r="Q377">
            <v>0</v>
          </cell>
          <cell r="R377">
            <v>134</v>
          </cell>
          <cell r="S377">
            <v>21.4</v>
          </cell>
          <cell r="T377">
            <v>5.4</v>
          </cell>
          <cell r="U377">
            <v>0</v>
          </cell>
          <cell r="V377" t="str">
            <v>Laitue</v>
          </cell>
          <cell r="W377">
            <v>50</v>
          </cell>
          <cell r="X377">
            <v>8</v>
          </cell>
          <cell r="Y377">
            <v>0.6</v>
          </cell>
          <cell r="Z377">
            <v>0.15</v>
          </cell>
          <cell r="AA377">
            <v>0.65</v>
          </cell>
          <cell r="AB377">
            <v>16</v>
          </cell>
          <cell r="AC377">
            <v>1.2</v>
          </cell>
          <cell r="AD377">
            <v>0.3</v>
          </cell>
          <cell r="AE377">
            <v>1.3</v>
          </cell>
          <cell r="AF377" t="str">
            <v>Huile De Colza</v>
          </cell>
          <cell r="AG377">
            <v>10</v>
          </cell>
          <cell r="AH377">
            <v>80.900000000000006</v>
          </cell>
          <cell r="AI377">
            <v>0</v>
          </cell>
          <cell r="AJ377">
            <v>8.99</v>
          </cell>
          <cell r="AK377">
            <v>0</v>
          </cell>
          <cell r="AL377">
            <v>809</v>
          </cell>
          <cell r="AM377">
            <v>0</v>
          </cell>
          <cell r="AN377">
            <v>89.9</v>
          </cell>
          <cell r="AO377">
            <v>0</v>
          </cell>
          <cell r="AP377" t="str">
            <v>Vinaigre</v>
          </cell>
          <cell r="AQ377">
            <v>20</v>
          </cell>
          <cell r="AR377">
            <v>4.4000000000000004</v>
          </cell>
          <cell r="AS377">
            <v>0.02</v>
          </cell>
          <cell r="AT377">
            <v>0</v>
          </cell>
          <cell r="AU377">
            <v>0.14000000000000001</v>
          </cell>
          <cell r="AV377">
            <v>22</v>
          </cell>
          <cell r="AW377">
            <v>0.1</v>
          </cell>
          <cell r="AX377">
            <v>0</v>
          </cell>
          <cell r="AY377">
            <v>0.7</v>
          </cell>
          <cell r="AZ377" t="str">
            <v>Pain</v>
          </cell>
          <cell r="BA377">
            <v>50</v>
          </cell>
          <cell r="BB377">
            <v>132</v>
          </cell>
          <cell r="BC377">
            <v>4.5999999999999996</v>
          </cell>
          <cell r="BD377">
            <v>2.2999999999999998</v>
          </cell>
          <cell r="BE377">
            <v>22.3</v>
          </cell>
          <cell r="BF377">
            <v>264</v>
          </cell>
          <cell r="BG377">
            <v>9.1999999999999993</v>
          </cell>
          <cell r="BH377">
            <v>4.5999999999999996</v>
          </cell>
          <cell r="BI377">
            <v>44.6</v>
          </cell>
          <cell r="BJ377" t="str">
            <v>Épices</v>
          </cell>
          <cell r="BL377">
            <v>0</v>
          </cell>
          <cell r="BM377">
            <v>0</v>
          </cell>
          <cell r="BN377">
            <v>0</v>
          </cell>
          <cell r="BO377">
            <v>0</v>
          </cell>
          <cell r="BP377">
            <v>0</v>
          </cell>
          <cell r="BQ377">
            <v>0</v>
          </cell>
          <cell r="BR377">
            <v>0</v>
          </cell>
          <cell r="BS377">
            <v>0</v>
          </cell>
          <cell r="BT377" t="str">
            <v/>
          </cell>
          <cell r="BV377">
            <v>0</v>
          </cell>
          <cell r="BW377">
            <v>0</v>
          </cell>
          <cell r="BX377">
            <v>0</v>
          </cell>
          <cell r="BY377">
            <v>0</v>
          </cell>
          <cell r="BZ377">
            <v>0</v>
          </cell>
          <cell r="CA377">
            <v>0</v>
          </cell>
          <cell r="CB377">
            <v>0</v>
          </cell>
          <cell r="CC377">
            <v>0</v>
          </cell>
          <cell r="CD377" t="str">
            <v/>
          </cell>
          <cell r="CF377">
            <v>0</v>
          </cell>
          <cell r="CG377">
            <v>0</v>
          </cell>
          <cell r="CH377">
            <v>0</v>
          </cell>
          <cell r="CI377">
            <v>0</v>
          </cell>
          <cell r="CJ377">
            <v>0</v>
          </cell>
          <cell r="CK377">
            <v>0</v>
          </cell>
          <cell r="CL377">
            <v>0</v>
          </cell>
          <cell r="CM377">
            <v>0</v>
          </cell>
          <cell r="CN377" t="str">
            <v/>
          </cell>
          <cell r="CP377">
            <v>0</v>
          </cell>
          <cell r="CQ377">
            <v>0</v>
          </cell>
          <cell r="CR377">
            <v>0</v>
          </cell>
          <cell r="CS377">
            <v>0</v>
          </cell>
          <cell r="CT377">
            <v>0</v>
          </cell>
          <cell r="CU377">
            <v>0</v>
          </cell>
          <cell r="CV377">
            <v>0</v>
          </cell>
          <cell r="CW377">
            <v>0</v>
          </cell>
          <cell r="CX377" t="str">
            <v/>
          </cell>
          <cell r="CZ377">
            <v>0</v>
          </cell>
          <cell r="DA377">
            <v>0</v>
          </cell>
          <cell r="DB377">
            <v>0</v>
          </cell>
          <cell r="DC377">
            <v>0</v>
          </cell>
          <cell r="DD377">
            <v>0</v>
          </cell>
          <cell r="DE377">
            <v>0</v>
          </cell>
          <cell r="DF377">
            <v>0</v>
          </cell>
          <cell r="DG377">
            <v>0</v>
          </cell>
          <cell r="DH377" t="str">
            <v/>
          </cell>
          <cell r="DJ377">
            <v>0</v>
          </cell>
          <cell r="DK377">
            <v>0</v>
          </cell>
          <cell r="DL377">
            <v>0</v>
          </cell>
          <cell r="DM377">
            <v>0</v>
          </cell>
          <cell r="DN377">
            <v>0</v>
          </cell>
          <cell r="DO377">
            <v>0</v>
          </cell>
          <cell r="DP377">
            <v>0</v>
          </cell>
          <cell r="DQ377">
            <v>0</v>
          </cell>
          <cell r="DR377" t="str">
            <v/>
          </cell>
          <cell r="DT377">
            <v>0</v>
          </cell>
          <cell r="DU377">
            <v>0</v>
          </cell>
          <cell r="DV377">
            <v>0</v>
          </cell>
          <cell r="DW377">
            <v>0</v>
          </cell>
          <cell r="DX377">
            <v>0</v>
          </cell>
          <cell r="DY377">
            <v>0</v>
          </cell>
          <cell r="DZ377">
            <v>0</v>
          </cell>
          <cell r="EA377">
            <v>0</v>
          </cell>
          <cell r="EB377" t="str">
            <v/>
          </cell>
          <cell r="ED377">
            <v>0</v>
          </cell>
          <cell r="EE377">
            <v>0</v>
          </cell>
          <cell r="EF377">
            <v>0</v>
          </cell>
          <cell r="EG377">
            <v>0</v>
          </cell>
          <cell r="EH377">
            <v>0</v>
          </cell>
          <cell r="EI377">
            <v>0</v>
          </cell>
          <cell r="EJ377">
            <v>0</v>
          </cell>
          <cell r="EK377">
            <v>0</v>
          </cell>
          <cell r="EL377" t="str">
            <v/>
          </cell>
          <cell r="EN377">
            <v>0</v>
          </cell>
          <cell r="EO377">
            <v>0</v>
          </cell>
          <cell r="EP377">
            <v>0</v>
          </cell>
          <cell r="EQ377">
            <v>0</v>
          </cell>
          <cell r="ER377">
            <v>0</v>
          </cell>
          <cell r="ES377">
            <v>0</v>
          </cell>
          <cell r="ET377">
            <v>0</v>
          </cell>
          <cell r="EU377">
            <v>0</v>
          </cell>
          <cell r="EV377" t="str">
            <v/>
          </cell>
          <cell r="EX377">
            <v>0</v>
          </cell>
          <cell r="EY377">
            <v>0</v>
          </cell>
          <cell r="EZ377">
            <v>0</v>
          </cell>
          <cell r="FA377">
            <v>0</v>
          </cell>
          <cell r="FB377">
            <v>0</v>
          </cell>
          <cell r="FC377">
            <v>0</v>
          </cell>
          <cell r="FD377">
            <v>0</v>
          </cell>
          <cell r="FE377">
            <v>0</v>
          </cell>
          <cell r="FF377" t="str">
            <v/>
          </cell>
          <cell r="FH377">
            <v>0</v>
          </cell>
          <cell r="FI377">
            <v>0</v>
          </cell>
          <cell r="FJ377">
            <v>0</v>
          </cell>
          <cell r="FK377">
            <v>0</v>
          </cell>
          <cell r="FL377">
            <v>0</v>
          </cell>
          <cell r="FM377">
            <v>0</v>
          </cell>
          <cell r="FN377">
            <v>0</v>
          </cell>
          <cell r="FO377">
            <v>0</v>
          </cell>
          <cell r="FR377">
            <v>0</v>
          </cell>
          <cell r="FS377">
            <v>0</v>
          </cell>
          <cell r="FT377">
            <v>0</v>
          </cell>
          <cell r="FU377">
            <v>0</v>
          </cell>
          <cell r="FV377">
            <v>0</v>
          </cell>
          <cell r="FW377">
            <v>0</v>
          </cell>
          <cell r="FX377">
            <v>0</v>
          </cell>
          <cell r="FY377">
            <v>0</v>
          </cell>
          <cell r="GB377">
            <v>0</v>
          </cell>
          <cell r="GC377">
            <v>0</v>
          </cell>
          <cell r="GD377">
            <v>0</v>
          </cell>
          <cell r="GE377">
            <v>0</v>
          </cell>
          <cell r="GF377">
            <v>0</v>
          </cell>
          <cell r="GG377">
            <v>0</v>
          </cell>
          <cell r="GH377">
            <v>0</v>
          </cell>
          <cell r="GI377">
            <v>0</v>
          </cell>
          <cell r="GL377">
            <v>0</v>
          </cell>
          <cell r="GM377">
            <v>0</v>
          </cell>
          <cell r="GN377">
            <v>0</v>
          </cell>
          <cell r="GO377">
            <v>0</v>
          </cell>
          <cell r="GP377">
            <v>0</v>
          </cell>
          <cell r="GQ377">
            <v>0</v>
          </cell>
          <cell r="GR377">
            <v>0</v>
          </cell>
          <cell r="GS377">
            <v>0</v>
          </cell>
          <cell r="GU377" t="str">
            <v>Repas Bœuf + Salade</v>
          </cell>
        </row>
        <row r="378">
          <cell r="E378" t="str">
            <v>Repas Lapin + Légumes</v>
          </cell>
          <cell r="F378" t="str">
            <v>La préparation est libre: épices, cuisson. Adaptée Grillage ou four ou autre</v>
          </cell>
          <cell r="H378">
            <v>410.04999999999995</v>
          </cell>
          <cell r="I378">
            <v>37.595000000000006</v>
          </cell>
          <cell r="J378">
            <v>13.765000000000001</v>
          </cell>
          <cell r="K378">
            <v>29.84</v>
          </cell>
          <cell r="L378" t="str">
            <v xml:space="preserve">Lapin filet </v>
          </cell>
          <cell r="M378">
            <v>125</v>
          </cell>
          <cell r="N378">
            <v>138.75</v>
          </cell>
          <cell r="O378">
            <v>30.375</v>
          </cell>
          <cell r="P378">
            <v>1.875</v>
          </cell>
          <cell r="Q378">
            <v>0</v>
          </cell>
          <cell r="R378">
            <v>111</v>
          </cell>
          <cell r="S378">
            <v>24.3</v>
          </cell>
          <cell r="T378">
            <v>1.5</v>
          </cell>
          <cell r="U378">
            <v>0</v>
          </cell>
          <cell r="V378" t="str">
            <v>Légumes</v>
          </cell>
          <cell r="W378">
            <v>200</v>
          </cell>
          <cell r="X378">
            <v>54</v>
          </cell>
          <cell r="Y378">
            <v>2.6</v>
          </cell>
          <cell r="Z378">
            <v>0.6</v>
          </cell>
          <cell r="AA378">
            <v>7.4</v>
          </cell>
          <cell r="AB378">
            <v>27</v>
          </cell>
          <cell r="AC378">
            <v>1.3</v>
          </cell>
          <cell r="AD378">
            <v>0.3</v>
          </cell>
          <cell r="AE378">
            <v>3.7</v>
          </cell>
          <cell r="AF378" t="str">
            <v>Huile De Colza</v>
          </cell>
          <cell r="AG378">
            <v>10</v>
          </cell>
          <cell r="AH378">
            <v>80.900000000000006</v>
          </cell>
          <cell r="AI378">
            <v>0</v>
          </cell>
          <cell r="AJ378">
            <v>8.99</v>
          </cell>
          <cell r="AK378">
            <v>0</v>
          </cell>
          <cell r="AL378">
            <v>809</v>
          </cell>
          <cell r="AM378">
            <v>0</v>
          </cell>
          <cell r="AN378">
            <v>89.9</v>
          </cell>
          <cell r="AO378">
            <v>0</v>
          </cell>
          <cell r="AP378" t="str">
            <v>Vinaigre</v>
          </cell>
          <cell r="AQ378">
            <v>20</v>
          </cell>
          <cell r="AR378">
            <v>4.4000000000000004</v>
          </cell>
          <cell r="AS378">
            <v>0.02</v>
          </cell>
          <cell r="AT378">
            <v>0</v>
          </cell>
          <cell r="AU378">
            <v>0.14000000000000001</v>
          </cell>
          <cell r="AV378">
            <v>22</v>
          </cell>
          <cell r="AW378">
            <v>0.1</v>
          </cell>
          <cell r="AX378">
            <v>0</v>
          </cell>
          <cell r="AY378">
            <v>0.7</v>
          </cell>
          <cell r="AZ378" t="str">
            <v>Pain</v>
          </cell>
          <cell r="BA378">
            <v>50</v>
          </cell>
          <cell r="BB378">
            <v>132</v>
          </cell>
          <cell r="BC378">
            <v>4.5999999999999996</v>
          </cell>
          <cell r="BD378">
            <v>2.2999999999999998</v>
          </cell>
          <cell r="BE378">
            <v>22.3</v>
          </cell>
          <cell r="BF378">
            <v>264</v>
          </cell>
          <cell r="BG378">
            <v>9.1999999999999993</v>
          </cell>
          <cell r="BH378">
            <v>4.5999999999999996</v>
          </cell>
          <cell r="BI378">
            <v>44.6</v>
          </cell>
          <cell r="BJ378" t="str">
            <v>Épices</v>
          </cell>
          <cell r="BL378">
            <v>0</v>
          </cell>
          <cell r="BM378">
            <v>0</v>
          </cell>
          <cell r="BN378">
            <v>0</v>
          </cell>
          <cell r="BO378">
            <v>0</v>
          </cell>
          <cell r="BP378">
            <v>0</v>
          </cell>
          <cell r="BQ378">
            <v>0</v>
          </cell>
          <cell r="BR378">
            <v>0</v>
          </cell>
          <cell r="BS378">
            <v>0</v>
          </cell>
          <cell r="BT378" t="str">
            <v/>
          </cell>
          <cell r="BV378">
            <v>0</v>
          </cell>
          <cell r="BW378">
            <v>0</v>
          </cell>
          <cell r="BX378">
            <v>0</v>
          </cell>
          <cell r="BY378">
            <v>0</v>
          </cell>
          <cell r="BZ378">
            <v>0</v>
          </cell>
          <cell r="CA378">
            <v>0</v>
          </cell>
          <cell r="CB378">
            <v>0</v>
          </cell>
          <cell r="CC378">
            <v>0</v>
          </cell>
          <cell r="CD378" t="str">
            <v/>
          </cell>
          <cell r="CF378">
            <v>0</v>
          </cell>
          <cell r="CG378">
            <v>0</v>
          </cell>
          <cell r="CH378">
            <v>0</v>
          </cell>
          <cell r="CI378">
            <v>0</v>
          </cell>
          <cell r="CJ378">
            <v>0</v>
          </cell>
          <cell r="CK378">
            <v>0</v>
          </cell>
          <cell r="CL378">
            <v>0</v>
          </cell>
          <cell r="CM378">
            <v>0</v>
          </cell>
          <cell r="CN378" t="str">
            <v/>
          </cell>
          <cell r="CP378">
            <v>0</v>
          </cell>
          <cell r="CQ378">
            <v>0</v>
          </cell>
          <cell r="CR378">
            <v>0</v>
          </cell>
          <cell r="CS378">
            <v>0</v>
          </cell>
          <cell r="CT378">
            <v>0</v>
          </cell>
          <cell r="CU378">
            <v>0</v>
          </cell>
          <cell r="CV378">
            <v>0</v>
          </cell>
          <cell r="CW378">
            <v>0</v>
          </cell>
          <cell r="CX378" t="str">
            <v/>
          </cell>
          <cell r="CZ378">
            <v>0</v>
          </cell>
          <cell r="DA378">
            <v>0</v>
          </cell>
          <cell r="DB378">
            <v>0</v>
          </cell>
          <cell r="DC378">
            <v>0</v>
          </cell>
          <cell r="DD378">
            <v>0</v>
          </cell>
          <cell r="DE378">
            <v>0</v>
          </cell>
          <cell r="DF378">
            <v>0</v>
          </cell>
          <cell r="DG378">
            <v>0</v>
          </cell>
          <cell r="DH378" t="str">
            <v/>
          </cell>
          <cell r="DJ378">
            <v>0</v>
          </cell>
          <cell r="DK378">
            <v>0</v>
          </cell>
          <cell r="DL378">
            <v>0</v>
          </cell>
          <cell r="DM378">
            <v>0</v>
          </cell>
          <cell r="DN378">
            <v>0</v>
          </cell>
          <cell r="DO378">
            <v>0</v>
          </cell>
          <cell r="DP378">
            <v>0</v>
          </cell>
          <cell r="DQ378">
            <v>0</v>
          </cell>
          <cell r="DR378" t="str">
            <v/>
          </cell>
          <cell r="DT378">
            <v>0</v>
          </cell>
          <cell r="DU378">
            <v>0</v>
          </cell>
          <cell r="DV378">
            <v>0</v>
          </cell>
          <cell r="DW378">
            <v>0</v>
          </cell>
          <cell r="DX378">
            <v>0</v>
          </cell>
          <cell r="DY378">
            <v>0</v>
          </cell>
          <cell r="DZ378">
            <v>0</v>
          </cell>
          <cell r="EA378">
            <v>0</v>
          </cell>
          <cell r="EB378" t="str">
            <v/>
          </cell>
          <cell r="ED378">
            <v>0</v>
          </cell>
          <cell r="EE378">
            <v>0</v>
          </cell>
          <cell r="EF378">
            <v>0</v>
          </cell>
          <cell r="EG378">
            <v>0</v>
          </cell>
          <cell r="EH378">
            <v>0</v>
          </cell>
          <cell r="EI378">
            <v>0</v>
          </cell>
          <cell r="EJ378">
            <v>0</v>
          </cell>
          <cell r="EK378">
            <v>0</v>
          </cell>
          <cell r="EL378" t="str">
            <v/>
          </cell>
          <cell r="EN378">
            <v>0</v>
          </cell>
          <cell r="EO378">
            <v>0</v>
          </cell>
          <cell r="EP378">
            <v>0</v>
          </cell>
          <cell r="EQ378">
            <v>0</v>
          </cell>
          <cell r="ER378">
            <v>0</v>
          </cell>
          <cell r="ES378">
            <v>0</v>
          </cell>
          <cell r="ET378">
            <v>0</v>
          </cell>
          <cell r="EU378">
            <v>0</v>
          </cell>
          <cell r="EV378" t="str">
            <v/>
          </cell>
          <cell r="EX378">
            <v>0</v>
          </cell>
          <cell r="EY378">
            <v>0</v>
          </cell>
          <cell r="EZ378">
            <v>0</v>
          </cell>
          <cell r="FA378">
            <v>0</v>
          </cell>
          <cell r="FB378">
            <v>0</v>
          </cell>
          <cell r="FC378">
            <v>0</v>
          </cell>
          <cell r="FD378">
            <v>0</v>
          </cell>
          <cell r="FE378">
            <v>0</v>
          </cell>
          <cell r="FF378" t="str">
            <v/>
          </cell>
          <cell r="FH378">
            <v>0</v>
          </cell>
          <cell r="FI378">
            <v>0</v>
          </cell>
          <cell r="FJ378">
            <v>0</v>
          </cell>
          <cell r="FK378">
            <v>0</v>
          </cell>
          <cell r="FL378">
            <v>0</v>
          </cell>
          <cell r="FM378">
            <v>0</v>
          </cell>
          <cell r="FN378">
            <v>0</v>
          </cell>
          <cell r="FO378">
            <v>0</v>
          </cell>
          <cell r="FR378">
            <v>0</v>
          </cell>
          <cell r="FS378">
            <v>0</v>
          </cell>
          <cell r="FT378">
            <v>0</v>
          </cell>
          <cell r="FU378">
            <v>0</v>
          </cell>
          <cell r="FV378">
            <v>0</v>
          </cell>
          <cell r="FW378">
            <v>0</v>
          </cell>
          <cell r="FX378">
            <v>0</v>
          </cell>
          <cell r="FY378">
            <v>0</v>
          </cell>
          <cell r="GB378">
            <v>0</v>
          </cell>
          <cell r="GC378">
            <v>0</v>
          </cell>
          <cell r="GD378">
            <v>0</v>
          </cell>
          <cell r="GE378">
            <v>0</v>
          </cell>
          <cell r="GF378">
            <v>0</v>
          </cell>
          <cell r="GG378">
            <v>0</v>
          </cell>
          <cell r="GH378">
            <v>0</v>
          </cell>
          <cell r="GI378">
            <v>0</v>
          </cell>
          <cell r="GL378">
            <v>0</v>
          </cell>
          <cell r="GM378">
            <v>0</v>
          </cell>
          <cell r="GN378">
            <v>0</v>
          </cell>
          <cell r="GO378">
            <v>0</v>
          </cell>
          <cell r="GP378">
            <v>0</v>
          </cell>
          <cell r="GQ378">
            <v>0</v>
          </cell>
          <cell r="GR378">
            <v>0</v>
          </cell>
          <cell r="GS378">
            <v>0</v>
          </cell>
          <cell r="GU378" t="str">
            <v>Repas Lapin + Légumes</v>
          </cell>
        </row>
        <row r="379">
          <cell r="E379" t="str">
            <v>Repas Lapin + Légumes + Pasta</v>
          </cell>
          <cell r="F379" t="str">
            <v>La préparation est libre: épices, cuisson. Adaptée Grillage ou four ou autre</v>
          </cell>
          <cell r="H379">
            <v>441.1</v>
          </cell>
          <cell r="I379">
            <v>42.894999999999996</v>
          </cell>
          <cell r="J379">
            <v>11.994999999999999</v>
          </cell>
          <cell r="K379">
            <v>35.909999999999997</v>
          </cell>
          <cell r="L379" t="str">
            <v xml:space="preserve">Lapin filet </v>
          </cell>
          <cell r="M379">
            <v>125</v>
          </cell>
          <cell r="N379">
            <v>138.75</v>
          </cell>
          <cell r="O379">
            <v>30.375</v>
          </cell>
          <cell r="P379">
            <v>1.875</v>
          </cell>
          <cell r="Q379">
            <v>0</v>
          </cell>
          <cell r="R379">
            <v>111</v>
          </cell>
          <cell r="S379">
            <v>24.3</v>
          </cell>
          <cell r="T379">
            <v>1.5</v>
          </cell>
          <cell r="U379">
            <v>0</v>
          </cell>
          <cell r="V379" t="str">
            <v>Pâtes Aux Oeufs</v>
          </cell>
          <cell r="W379">
            <v>40</v>
          </cell>
          <cell r="X379">
            <v>146</v>
          </cell>
          <cell r="Y379">
            <v>5.32</v>
          </cell>
          <cell r="Z379">
            <v>1.1200000000000001</v>
          </cell>
          <cell r="AA379">
            <v>27.96</v>
          </cell>
          <cell r="AB379">
            <v>365</v>
          </cell>
          <cell r="AC379">
            <v>13.3</v>
          </cell>
          <cell r="AD379">
            <v>2.8</v>
          </cell>
          <cell r="AE379">
            <v>69.900000000000006</v>
          </cell>
          <cell r="AF379" t="str">
            <v>Légumes</v>
          </cell>
          <cell r="AG379">
            <v>200</v>
          </cell>
          <cell r="AH379">
            <v>54</v>
          </cell>
          <cell r="AI379">
            <v>2.6</v>
          </cell>
          <cell r="AJ379">
            <v>0.6</v>
          </cell>
          <cell r="AK379">
            <v>7.4</v>
          </cell>
          <cell r="AL379">
            <v>27</v>
          </cell>
          <cell r="AM379">
            <v>1.3</v>
          </cell>
          <cell r="AN379">
            <v>0.3</v>
          </cell>
          <cell r="AO379">
            <v>3.7</v>
          </cell>
          <cell r="AP379" t="str">
            <v>Gruyère</v>
          </cell>
          <cell r="AQ379">
            <v>15</v>
          </cell>
          <cell r="AR379">
            <v>59.85</v>
          </cell>
          <cell r="AS379">
            <v>4.05</v>
          </cell>
          <cell r="AT379">
            <v>4.8</v>
          </cell>
          <cell r="AU379">
            <v>0</v>
          </cell>
          <cell r="AV379">
            <v>399</v>
          </cell>
          <cell r="AW379">
            <v>27</v>
          </cell>
          <cell r="AX379">
            <v>32</v>
          </cell>
          <cell r="AY379">
            <v>0</v>
          </cell>
          <cell r="AZ379" t="str">
            <v>Crème Rama 7%</v>
          </cell>
          <cell r="BA379">
            <v>50</v>
          </cell>
          <cell r="BB379">
            <v>42.5</v>
          </cell>
          <cell r="BC379">
            <v>0.55000000000000004</v>
          </cell>
          <cell r="BD379">
            <v>3.6</v>
          </cell>
          <cell r="BE379">
            <v>0.55000000000000004</v>
          </cell>
          <cell r="BF379">
            <v>85</v>
          </cell>
          <cell r="BG379">
            <v>1.1000000000000001</v>
          </cell>
          <cell r="BH379">
            <v>7.2</v>
          </cell>
          <cell r="BI379">
            <v>1.1000000000000001</v>
          </cell>
          <cell r="BJ379" t="str">
            <v>Épices</v>
          </cell>
          <cell r="BL379">
            <v>0</v>
          </cell>
          <cell r="BM379">
            <v>0</v>
          </cell>
          <cell r="BN379">
            <v>0</v>
          </cell>
          <cell r="BO379">
            <v>0</v>
          </cell>
          <cell r="BP379">
            <v>0</v>
          </cell>
          <cell r="BQ379">
            <v>0</v>
          </cell>
          <cell r="BR379">
            <v>0</v>
          </cell>
          <cell r="BS379">
            <v>0</v>
          </cell>
          <cell r="BT379" t="str">
            <v/>
          </cell>
          <cell r="BV379">
            <v>0</v>
          </cell>
          <cell r="BW379">
            <v>0</v>
          </cell>
          <cell r="BX379">
            <v>0</v>
          </cell>
          <cell r="BY379">
            <v>0</v>
          </cell>
          <cell r="BZ379">
            <v>0</v>
          </cell>
          <cell r="CA379">
            <v>0</v>
          </cell>
          <cell r="CB379">
            <v>0</v>
          </cell>
          <cell r="CC379">
            <v>0</v>
          </cell>
          <cell r="CD379" t="str">
            <v/>
          </cell>
          <cell r="CF379">
            <v>0</v>
          </cell>
          <cell r="CG379">
            <v>0</v>
          </cell>
          <cell r="CH379">
            <v>0</v>
          </cell>
          <cell r="CI379">
            <v>0</v>
          </cell>
          <cell r="CJ379">
            <v>0</v>
          </cell>
          <cell r="CK379">
            <v>0</v>
          </cell>
          <cell r="CL379">
            <v>0</v>
          </cell>
          <cell r="CM379">
            <v>0</v>
          </cell>
          <cell r="CN379" t="str">
            <v/>
          </cell>
          <cell r="CP379">
            <v>0</v>
          </cell>
          <cell r="CQ379">
            <v>0</v>
          </cell>
          <cell r="CR379">
            <v>0</v>
          </cell>
          <cell r="CS379">
            <v>0</v>
          </cell>
          <cell r="CT379">
            <v>0</v>
          </cell>
          <cell r="CU379">
            <v>0</v>
          </cell>
          <cell r="CV379">
            <v>0</v>
          </cell>
          <cell r="CW379">
            <v>0</v>
          </cell>
          <cell r="CX379" t="str">
            <v/>
          </cell>
          <cell r="CZ379">
            <v>0</v>
          </cell>
          <cell r="DA379">
            <v>0</v>
          </cell>
          <cell r="DB379">
            <v>0</v>
          </cell>
          <cell r="DC379">
            <v>0</v>
          </cell>
          <cell r="DD379">
            <v>0</v>
          </cell>
          <cell r="DE379">
            <v>0</v>
          </cell>
          <cell r="DF379">
            <v>0</v>
          </cell>
          <cell r="DG379">
            <v>0</v>
          </cell>
          <cell r="DH379" t="str">
            <v/>
          </cell>
          <cell r="DJ379">
            <v>0</v>
          </cell>
          <cell r="DK379">
            <v>0</v>
          </cell>
          <cell r="DL379">
            <v>0</v>
          </cell>
          <cell r="DM379">
            <v>0</v>
          </cell>
          <cell r="DN379">
            <v>0</v>
          </cell>
          <cell r="DO379">
            <v>0</v>
          </cell>
          <cell r="DP379">
            <v>0</v>
          </cell>
          <cell r="DQ379">
            <v>0</v>
          </cell>
          <cell r="DR379" t="str">
            <v/>
          </cell>
          <cell r="DT379">
            <v>0</v>
          </cell>
          <cell r="DU379">
            <v>0</v>
          </cell>
          <cell r="DV379">
            <v>0</v>
          </cell>
          <cell r="DW379">
            <v>0</v>
          </cell>
          <cell r="DX379">
            <v>0</v>
          </cell>
          <cell r="DY379">
            <v>0</v>
          </cell>
          <cell r="DZ379">
            <v>0</v>
          </cell>
          <cell r="EA379">
            <v>0</v>
          </cell>
          <cell r="EB379" t="str">
            <v/>
          </cell>
          <cell r="ED379">
            <v>0</v>
          </cell>
          <cell r="EE379">
            <v>0</v>
          </cell>
          <cell r="EF379">
            <v>0</v>
          </cell>
          <cell r="EG379">
            <v>0</v>
          </cell>
          <cell r="EH379">
            <v>0</v>
          </cell>
          <cell r="EI379">
            <v>0</v>
          </cell>
          <cell r="EJ379">
            <v>0</v>
          </cell>
          <cell r="EK379">
            <v>0</v>
          </cell>
          <cell r="EL379" t="str">
            <v/>
          </cell>
          <cell r="EN379">
            <v>0</v>
          </cell>
          <cell r="EO379">
            <v>0</v>
          </cell>
          <cell r="EP379">
            <v>0</v>
          </cell>
          <cell r="EQ379">
            <v>0</v>
          </cell>
          <cell r="ER379">
            <v>0</v>
          </cell>
          <cell r="ES379">
            <v>0</v>
          </cell>
          <cell r="ET379">
            <v>0</v>
          </cell>
          <cell r="EU379">
            <v>0</v>
          </cell>
          <cell r="EV379" t="str">
            <v/>
          </cell>
          <cell r="EX379">
            <v>0</v>
          </cell>
          <cell r="EY379">
            <v>0</v>
          </cell>
          <cell r="EZ379">
            <v>0</v>
          </cell>
          <cell r="FA379">
            <v>0</v>
          </cell>
          <cell r="FB379">
            <v>0</v>
          </cell>
          <cell r="FC379">
            <v>0</v>
          </cell>
          <cell r="FD379">
            <v>0</v>
          </cell>
          <cell r="FE379">
            <v>0</v>
          </cell>
          <cell r="FF379" t="str">
            <v/>
          </cell>
          <cell r="FH379">
            <v>0</v>
          </cell>
          <cell r="FI379">
            <v>0</v>
          </cell>
          <cell r="FJ379">
            <v>0</v>
          </cell>
          <cell r="FK379">
            <v>0</v>
          </cell>
          <cell r="FL379">
            <v>0</v>
          </cell>
          <cell r="FM379">
            <v>0</v>
          </cell>
          <cell r="FN379">
            <v>0</v>
          </cell>
          <cell r="FO379">
            <v>0</v>
          </cell>
          <cell r="FR379">
            <v>0</v>
          </cell>
          <cell r="FS379">
            <v>0</v>
          </cell>
          <cell r="FT379">
            <v>0</v>
          </cell>
          <cell r="FU379">
            <v>0</v>
          </cell>
          <cell r="FV379">
            <v>0</v>
          </cell>
          <cell r="FW379">
            <v>0</v>
          </cell>
          <cell r="FX379">
            <v>0</v>
          </cell>
          <cell r="FY379">
            <v>0</v>
          </cell>
          <cell r="GB379">
            <v>0</v>
          </cell>
          <cell r="GC379">
            <v>0</v>
          </cell>
          <cell r="GD379">
            <v>0</v>
          </cell>
          <cell r="GE379">
            <v>0</v>
          </cell>
          <cell r="GF379">
            <v>0</v>
          </cell>
          <cell r="GG379">
            <v>0</v>
          </cell>
          <cell r="GH379">
            <v>0</v>
          </cell>
          <cell r="GI379">
            <v>0</v>
          </cell>
          <cell r="GL379">
            <v>0</v>
          </cell>
          <cell r="GM379">
            <v>0</v>
          </cell>
          <cell r="GN379">
            <v>0</v>
          </cell>
          <cell r="GO379">
            <v>0</v>
          </cell>
          <cell r="GP379">
            <v>0</v>
          </cell>
          <cell r="GQ379">
            <v>0</v>
          </cell>
          <cell r="GR379">
            <v>0</v>
          </cell>
          <cell r="GS379">
            <v>0</v>
          </cell>
          <cell r="GU379" t="str">
            <v>Repas Lapin + Légumes + Pasta</v>
          </cell>
        </row>
        <row r="380">
          <cell r="E380" t="str">
            <v>Repas Lapin + Légumes + Polenta</v>
          </cell>
          <cell r="F380" t="str">
            <v>La préparation est libre: épices, cuisson. Adaptée Grillage ou four ou autre</v>
          </cell>
          <cell r="H380">
            <v>392.6</v>
          </cell>
          <cell r="I380">
            <v>40.545000000000002</v>
          </cell>
          <cell r="J380">
            <v>7.7149999999999999</v>
          </cell>
          <cell r="K380">
            <v>36.92</v>
          </cell>
          <cell r="L380" t="str">
            <v xml:space="preserve">Lapin filet </v>
          </cell>
          <cell r="M380">
            <v>125</v>
          </cell>
          <cell r="N380">
            <v>138.75</v>
          </cell>
          <cell r="O380">
            <v>30.375</v>
          </cell>
          <cell r="P380">
            <v>1.875</v>
          </cell>
          <cell r="Q380">
            <v>0</v>
          </cell>
          <cell r="R380">
            <v>111</v>
          </cell>
          <cell r="S380">
            <v>24.3</v>
          </cell>
          <cell r="T380">
            <v>1.5</v>
          </cell>
          <cell r="U380">
            <v>0</v>
          </cell>
          <cell r="V380" t="str">
            <v>Légumes</v>
          </cell>
          <cell r="W380">
            <v>200</v>
          </cell>
          <cell r="X380">
            <v>54</v>
          </cell>
          <cell r="Y380">
            <v>2.6</v>
          </cell>
          <cell r="Z380">
            <v>0.6</v>
          </cell>
          <cell r="AA380">
            <v>7.4</v>
          </cell>
          <cell r="AB380">
            <v>27</v>
          </cell>
          <cell r="AC380">
            <v>1.3</v>
          </cell>
          <cell r="AD380">
            <v>0.3</v>
          </cell>
          <cell r="AE380">
            <v>3.7</v>
          </cell>
          <cell r="AF380" t="str">
            <v>Polenta Sec</v>
          </cell>
          <cell r="AG380">
            <v>40</v>
          </cell>
          <cell r="AH380">
            <v>140</v>
          </cell>
          <cell r="AI380">
            <v>3.52</v>
          </cell>
          <cell r="AJ380">
            <v>0.44</v>
          </cell>
          <cell r="AK380">
            <v>29.52</v>
          </cell>
          <cell r="AL380">
            <v>350</v>
          </cell>
          <cell r="AM380">
            <v>8.8000000000000007</v>
          </cell>
          <cell r="AN380">
            <v>1.1000000000000001</v>
          </cell>
          <cell r="AO380">
            <v>73.8</v>
          </cell>
          <cell r="AP380" t="str">
            <v>Gruyère</v>
          </cell>
          <cell r="AQ380">
            <v>15</v>
          </cell>
          <cell r="AR380">
            <v>59.85</v>
          </cell>
          <cell r="AS380">
            <v>4.05</v>
          </cell>
          <cell r="AT380">
            <v>4.8</v>
          </cell>
          <cell r="AU380">
            <v>0</v>
          </cell>
          <cell r="AV380">
            <v>399</v>
          </cell>
          <cell r="AW380">
            <v>27</v>
          </cell>
          <cell r="AX380">
            <v>32</v>
          </cell>
          <cell r="AY380">
            <v>0</v>
          </cell>
          <cell r="AZ380" t="str">
            <v>Epices</v>
          </cell>
          <cell r="BB380">
            <v>0</v>
          </cell>
          <cell r="BC380">
            <v>0</v>
          </cell>
          <cell r="BD380">
            <v>0</v>
          </cell>
          <cell r="BE380">
            <v>0</v>
          </cell>
          <cell r="BF380">
            <v>0</v>
          </cell>
          <cell r="BG380">
            <v>0</v>
          </cell>
          <cell r="BH380">
            <v>0</v>
          </cell>
          <cell r="BI380">
            <v>0</v>
          </cell>
          <cell r="BJ380" t="str">
            <v/>
          </cell>
          <cell r="BL380">
            <v>0</v>
          </cell>
          <cell r="BM380">
            <v>0</v>
          </cell>
          <cell r="BN380">
            <v>0</v>
          </cell>
          <cell r="BO380">
            <v>0</v>
          </cell>
          <cell r="BP380">
            <v>0</v>
          </cell>
          <cell r="BQ380">
            <v>0</v>
          </cell>
          <cell r="BR380">
            <v>0</v>
          </cell>
          <cell r="BS380">
            <v>0</v>
          </cell>
          <cell r="BT380" t="str">
            <v/>
          </cell>
          <cell r="BV380">
            <v>0</v>
          </cell>
          <cell r="BW380">
            <v>0</v>
          </cell>
          <cell r="BX380">
            <v>0</v>
          </cell>
          <cell r="BY380">
            <v>0</v>
          </cell>
          <cell r="BZ380">
            <v>0</v>
          </cell>
          <cell r="CA380">
            <v>0</v>
          </cell>
          <cell r="CB380">
            <v>0</v>
          </cell>
          <cell r="CC380">
            <v>0</v>
          </cell>
          <cell r="CD380" t="str">
            <v/>
          </cell>
          <cell r="CF380">
            <v>0</v>
          </cell>
          <cell r="CG380">
            <v>0</v>
          </cell>
          <cell r="CH380">
            <v>0</v>
          </cell>
          <cell r="CI380">
            <v>0</v>
          </cell>
          <cell r="CJ380">
            <v>0</v>
          </cell>
          <cell r="CK380">
            <v>0</v>
          </cell>
          <cell r="CL380">
            <v>0</v>
          </cell>
          <cell r="CM380">
            <v>0</v>
          </cell>
          <cell r="CN380" t="str">
            <v/>
          </cell>
          <cell r="CP380">
            <v>0</v>
          </cell>
          <cell r="CQ380">
            <v>0</v>
          </cell>
          <cell r="CR380">
            <v>0</v>
          </cell>
          <cell r="CS380">
            <v>0</v>
          </cell>
          <cell r="CT380">
            <v>0</v>
          </cell>
          <cell r="CU380">
            <v>0</v>
          </cell>
          <cell r="CV380">
            <v>0</v>
          </cell>
          <cell r="CW380">
            <v>0</v>
          </cell>
          <cell r="CX380" t="str">
            <v/>
          </cell>
          <cell r="CZ380">
            <v>0</v>
          </cell>
          <cell r="DA380">
            <v>0</v>
          </cell>
          <cell r="DB380">
            <v>0</v>
          </cell>
          <cell r="DC380">
            <v>0</v>
          </cell>
          <cell r="DD380">
            <v>0</v>
          </cell>
          <cell r="DE380">
            <v>0</v>
          </cell>
          <cell r="DF380">
            <v>0</v>
          </cell>
          <cell r="DG380">
            <v>0</v>
          </cell>
          <cell r="DH380" t="str">
            <v/>
          </cell>
          <cell r="DJ380">
            <v>0</v>
          </cell>
          <cell r="DK380">
            <v>0</v>
          </cell>
          <cell r="DL380">
            <v>0</v>
          </cell>
          <cell r="DM380">
            <v>0</v>
          </cell>
          <cell r="DN380">
            <v>0</v>
          </cell>
          <cell r="DO380">
            <v>0</v>
          </cell>
          <cell r="DP380">
            <v>0</v>
          </cell>
          <cell r="DQ380">
            <v>0</v>
          </cell>
          <cell r="DR380" t="str">
            <v/>
          </cell>
          <cell r="DT380">
            <v>0</v>
          </cell>
          <cell r="DU380">
            <v>0</v>
          </cell>
          <cell r="DV380">
            <v>0</v>
          </cell>
          <cell r="DW380">
            <v>0</v>
          </cell>
          <cell r="DX380">
            <v>0</v>
          </cell>
          <cell r="DY380">
            <v>0</v>
          </cell>
          <cell r="DZ380">
            <v>0</v>
          </cell>
          <cell r="EA380">
            <v>0</v>
          </cell>
          <cell r="EB380" t="str">
            <v/>
          </cell>
          <cell r="ED380">
            <v>0</v>
          </cell>
          <cell r="EE380">
            <v>0</v>
          </cell>
          <cell r="EF380">
            <v>0</v>
          </cell>
          <cell r="EG380">
            <v>0</v>
          </cell>
          <cell r="EH380">
            <v>0</v>
          </cell>
          <cell r="EI380">
            <v>0</v>
          </cell>
          <cell r="EJ380">
            <v>0</v>
          </cell>
          <cell r="EK380">
            <v>0</v>
          </cell>
          <cell r="EL380" t="str">
            <v/>
          </cell>
          <cell r="EN380">
            <v>0</v>
          </cell>
          <cell r="EO380">
            <v>0</v>
          </cell>
          <cell r="EP380">
            <v>0</v>
          </cell>
          <cell r="EQ380">
            <v>0</v>
          </cell>
          <cell r="ER380">
            <v>0</v>
          </cell>
          <cell r="ES380">
            <v>0</v>
          </cell>
          <cell r="ET380">
            <v>0</v>
          </cell>
          <cell r="EU380">
            <v>0</v>
          </cell>
          <cell r="EV380" t="str">
            <v/>
          </cell>
          <cell r="EX380">
            <v>0</v>
          </cell>
          <cell r="EY380">
            <v>0</v>
          </cell>
          <cell r="EZ380">
            <v>0</v>
          </cell>
          <cell r="FA380">
            <v>0</v>
          </cell>
          <cell r="FB380">
            <v>0</v>
          </cell>
          <cell r="FC380">
            <v>0</v>
          </cell>
          <cell r="FD380">
            <v>0</v>
          </cell>
          <cell r="FE380">
            <v>0</v>
          </cell>
          <cell r="FF380" t="str">
            <v/>
          </cell>
          <cell r="FH380">
            <v>0</v>
          </cell>
          <cell r="FI380">
            <v>0</v>
          </cell>
          <cell r="FJ380">
            <v>0</v>
          </cell>
          <cell r="FK380">
            <v>0</v>
          </cell>
          <cell r="FL380">
            <v>0</v>
          </cell>
          <cell r="FM380">
            <v>0</v>
          </cell>
          <cell r="FN380">
            <v>0</v>
          </cell>
          <cell r="FO380">
            <v>0</v>
          </cell>
          <cell r="FR380">
            <v>0</v>
          </cell>
          <cell r="FS380">
            <v>0</v>
          </cell>
          <cell r="FT380">
            <v>0</v>
          </cell>
          <cell r="FU380">
            <v>0</v>
          </cell>
          <cell r="FV380">
            <v>0</v>
          </cell>
          <cell r="FW380">
            <v>0</v>
          </cell>
          <cell r="FX380">
            <v>0</v>
          </cell>
          <cell r="FY380">
            <v>0</v>
          </cell>
          <cell r="GB380">
            <v>0</v>
          </cell>
          <cell r="GC380">
            <v>0</v>
          </cell>
          <cell r="GD380">
            <v>0</v>
          </cell>
          <cell r="GE380">
            <v>0</v>
          </cell>
          <cell r="GF380">
            <v>0</v>
          </cell>
          <cell r="GG380">
            <v>0</v>
          </cell>
          <cell r="GH380">
            <v>0</v>
          </cell>
          <cell r="GI380">
            <v>0</v>
          </cell>
          <cell r="GL380">
            <v>0</v>
          </cell>
          <cell r="GM380">
            <v>0</v>
          </cell>
          <cell r="GN380">
            <v>0</v>
          </cell>
          <cell r="GO380">
            <v>0</v>
          </cell>
          <cell r="GP380">
            <v>0</v>
          </cell>
          <cell r="GQ380">
            <v>0</v>
          </cell>
          <cell r="GR380">
            <v>0</v>
          </cell>
          <cell r="GS380">
            <v>0</v>
          </cell>
          <cell r="GU380" t="str">
            <v>Repas Lapin + Légumes + Polenta</v>
          </cell>
        </row>
        <row r="381">
          <cell r="E381" t="str">
            <v>Repas Lapin + Légumes + Pomme De Terre</v>
          </cell>
          <cell r="F381" t="str">
            <v>La préparation est libre: épices, cuisson. Adaptée Grillage ou four ou autre</v>
          </cell>
          <cell r="H381">
            <v>430.15</v>
          </cell>
          <cell r="I381">
            <v>36.524999999999999</v>
          </cell>
          <cell r="J381">
            <v>15.215</v>
          </cell>
          <cell r="K381">
            <v>31.349999999999998</v>
          </cell>
          <cell r="L381" t="str">
            <v xml:space="preserve">Lapin filet </v>
          </cell>
          <cell r="M381">
            <v>125</v>
          </cell>
          <cell r="N381">
            <v>138.75</v>
          </cell>
          <cell r="O381">
            <v>30.375</v>
          </cell>
          <cell r="P381">
            <v>1.875</v>
          </cell>
          <cell r="Q381">
            <v>0</v>
          </cell>
          <cell r="R381">
            <v>111</v>
          </cell>
          <cell r="S381">
            <v>24.3</v>
          </cell>
          <cell r="T381">
            <v>1.5</v>
          </cell>
          <cell r="U381">
            <v>0</v>
          </cell>
          <cell r="V381" t="str">
            <v>Légumes</v>
          </cell>
          <cell r="W381">
            <v>200</v>
          </cell>
          <cell r="X381">
            <v>54</v>
          </cell>
          <cell r="Y381">
            <v>2.6</v>
          </cell>
          <cell r="Z381">
            <v>0.6</v>
          </cell>
          <cell r="AA381">
            <v>7.4</v>
          </cell>
          <cell r="AB381">
            <v>27</v>
          </cell>
          <cell r="AC381">
            <v>1.3</v>
          </cell>
          <cell r="AD381">
            <v>0.3</v>
          </cell>
          <cell r="AE381">
            <v>3.7</v>
          </cell>
          <cell r="AF381" t="str">
            <v>Pomme De Terre</v>
          </cell>
          <cell r="AG381">
            <v>150</v>
          </cell>
          <cell r="AH381">
            <v>114</v>
          </cell>
          <cell r="AI381">
            <v>3</v>
          </cell>
          <cell r="AJ381">
            <v>0.15</v>
          </cell>
          <cell r="AK381">
            <v>23.4</v>
          </cell>
          <cell r="AL381">
            <v>76</v>
          </cell>
          <cell r="AM381">
            <v>2</v>
          </cell>
          <cell r="AN381">
            <v>0.1</v>
          </cell>
          <cell r="AO381">
            <v>15.6</v>
          </cell>
          <cell r="AP381" t="str">
            <v>Huile De Colza</v>
          </cell>
          <cell r="AQ381">
            <v>10</v>
          </cell>
          <cell r="AR381">
            <v>80.900000000000006</v>
          </cell>
          <cell r="AS381">
            <v>0</v>
          </cell>
          <cell r="AT381">
            <v>8.99</v>
          </cell>
          <cell r="AU381">
            <v>0</v>
          </cell>
          <cell r="AV381">
            <v>809</v>
          </cell>
          <cell r="AW381">
            <v>0</v>
          </cell>
          <cell r="AX381">
            <v>89.9</v>
          </cell>
          <cell r="AY381">
            <v>0</v>
          </cell>
          <cell r="AZ381" t="str">
            <v>Crème Rama 7%</v>
          </cell>
          <cell r="BA381">
            <v>50</v>
          </cell>
          <cell r="BB381">
            <v>42.5</v>
          </cell>
          <cell r="BC381">
            <v>0.55000000000000004</v>
          </cell>
          <cell r="BD381">
            <v>3.6</v>
          </cell>
          <cell r="BE381">
            <v>0.55000000000000004</v>
          </cell>
          <cell r="BF381">
            <v>85</v>
          </cell>
          <cell r="BG381">
            <v>1.1000000000000001</v>
          </cell>
          <cell r="BH381">
            <v>7.2</v>
          </cell>
          <cell r="BI381">
            <v>1.1000000000000001</v>
          </cell>
          <cell r="BJ381" t="str">
            <v>Épices</v>
          </cell>
          <cell r="BL381">
            <v>0</v>
          </cell>
          <cell r="BM381">
            <v>0</v>
          </cell>
          <cell r="BN381">
            <v>0</v>
          </cell>
          <cell r="BO381">
            <v>0</v>
          </cell>
          <cell r="BP381">
            <v>0</v>
          </cell>
          <cell r="BQ381">
            <v>0</v>
          </cell>
          <cell r="BR381">
            <v>0</v>
          </cell>
          <cell r="BS381">
            <v>0</v>
          </cell>
          <cell r="BT381" t="str">
            <v/>
          </cell>
          <cell r="BV381">
            <v>0</v>
          </cell>
          <cell r="BW381">
            <v>0</v>
          </cell>
          <cell r="BX381">
            <v>0</v>
          </cell>
          <cell r="BY381">
            <v>0</v>
          </cell>
          <cell r="BZ381">
            <v>0</v>
          </cell>
          <cell r="CA381">
            <v>0</v>
          </cell>
          <cell r="CB381">
            <v>0</v>
          </cell>
          <cell r="CC381">
            <v>0</v>
          </cell>
          <cell r="CD381" t="str">
            <v/>
          </cell>
          <cell r="CF381">
            <v>0</v>
          </cell>
          <cell r="CG381">
            <v>0</v>
          </cell>
          <cell r="CH381">
            <v>0</v>
          </cell>
          <cell r="CI381">
            <v>0</v>
          </cell>
          <cell r="CJ381">
            <v>0</v>
          </cell>
          <cell r="CK381">
            <v>0</v>
          </cell>
          <cell r="CL381">
            <v>0</v>
          </cell>
          <cell r="CM381">
            <v>0</v>
          </cell>
          <cell r="CN381" t="str">
            <v/>
          </cell>
          <cell r="CP381">
            <v>0</v>
          </cell>
          <cell r="CQ381">
            <v>0</v>
          </cell>
          <cell r="CR381">
            <v>0</v>
          </cell>
          <cell r="CS381">
            <v>0</v>
          </cell>
          <cell r="CT381">
            <v>0</v>
          </cell>
          <cell r="CU381">
            <v>0</v>
          </cell>
          <cell r="CV381">
            <v>0</v>
          </cell>
          <cell r="CW381">
            <v>0</v>
          </cell>
          <cell r="CX381" t="str">
            <v/>
          </cell>
          <cell r="CZ381">
            <v>0</v>
          </cell>
          <cell r="DA381">
            <v>0</v>
          </cell>
          <cell r="DB381">
            <v>0</v>
          </cell>
          <cell r="DC381">
            <v>0</v>
          </cell>
          <cell r="DD381">
            <v>0</v>
          </cell>
          <cell r="DE381">
            <v>0</v>
          </cell>
          <cell r="DF381">
            <v>0</v>
          </cell>
          <cell r="DG381">
            <v>0</v>
          </cell>
          <cell r="DH381" t="str">
            <v/>
          </cell>
          <cell r="DJ381">
            <v>0</v>
          </cell>
          <cell r="DK381">
            <v>0</v>
          </cell>
          <cell r="DL381">
            <v>0</v>
          </cell>
          <cell r="DM381">
            <v>0</v>
          </cell>
          <cell r="DN381">
            <v>0</v>
          </cell>
          <cell r="DO381">
            <v>0</v>
          </cell>
          <cell r="DP381">
            <v>0</v>
          </cell>
          <cell r="DQ381">
            <v>0</v>
          </cell>
          <cell r="DR381" t="str">
            <v/>
          </cell>
          <cell r="DT381">
            <v>0</v>
          </cell>
          <cell r="DU381">
            <v>0</v>
          </cell>
          <cell r="DV381">
            <v>0</v>
          </cell>
          <cell r="DW381">
            <v>0</v>
          </cell>
          <cell r="DX381">
            <v>0</v>
          </cell>
          <cell r="DY381">
            <v>0</v>
          </cell>
          <cell r="DZ381">
            <v>0</v>
          </cell>
          <cell r="EA381">
            <v>0</v>
          </cell>
          <cell r="EB381" t="str">
            <v/>
          </cell>
          <cell r="ED381">
            <v>0</v>
          </cell>
          <cell r="EE381">
            <v>0</v>
          </cell>
          <cell r="EF381">
            <v>0</v>
          </cell>
          <cell r="EG381">
            <v>0</v>
          </cell>
          <cell r="EH381">
            <v>0</v>
          </cell>
          <cell r="EI381">
            <v>0</v>
          </cell>
          <cell r="EJ381">
            <v>0</v>
          </cell>
          <cell r="EK381">
            <v>0</v>
          </cell>
          <cell r="EL381" t="str">
            <v/>
          </cell>
          <cell r="EN381">
            <v>0</v>
          </cell>
          <cell r="EO381">
            <v>0</v>
          </cell>
          <cell r="EP381">
            <v>0</v>
          </cell>
          <cell r="EQ381">
            <v>0</v>
          </cell>
          <cell r="ER381">
            <v>0</v>
          </cell>
          <cell r="ES381">
            <v>0</v>
          </cell>
          <cell r="ET381">
            <v>0</v>
          </cell>
          <cell r="EU381">
            <v>0</v>
          </cell>
          <cell r="EV381" t="str">
            <v/>
          </cell>
          <cell r="EX381">
            <v>0</v>
          </cell>
          <cell r="EY381">
            <v>0</v>
          </cell>
          <cell r="EZ381">
            <v>0</v>
          </cell>
          <cell r="FA381">
            <v>0</v>
          </cell>
          <cell r="FB381">
            <v>0</v>
          </cell>
          <cell r="FC381">
            <v>0</v>
          </cell>
          <cell r="FD381">
            <v>0</v>
          </cell>
          <cell r="FE381">
            <v>0</v>
          </cell>
          <cell r="FF381" t="str">
            <v/>
          </cell>
          <cell r="FH381">
            <v>0</v>
          </cell>
          <cell r="FI381">
            <v>0</v>
          </cell>
          <cell r="FJ381">
            <v>0</v>
          </cell>
          <cell r="FK381">
            <v>0</v>
          </cell>
          <cell r="FL381">
            <v>0</v>
          </cell>
          <cell r="FM381">
            <v>0</v>
          </cell>
          <cell r="FN381">
            <v>0</v>
          </cell>
          <cell r="FO381">
            <v>0</v>
          </cell>
          <cell r="FR381">
            <v>0</v>
          </cell>
          <cell r="FS381">
            <v>0</v>
          </cell>
          <cell r="FT381">
            <v>0</v>
          </cell>
          <cell r="FU381">
            <v>0</v>
          </cell>
          <cell r="FV381">
            <v>0</v>
          </cell>
          <cell r="FW381">
            <v>0</v>
          </cell>
          <cell r="FX381">
            <v>0</v>
          </cell>
          <cell r="FY381">
            <v>0</v>
          </cell>
          <cell r="GB381">
            <v>0</v>
          </cell>
          <cell r="GC381">
            <v>0</v>
          </cell>
          <cell r="GD381">
            <v>0</v>
          </cell>
          <cell r="GE381">
            <v>0</v>
          </cell>
          <cell r="GF381">
            <v>0</v>
          </cell>
          <cell r="GG381">
            <v>0</v>
          </cell>
          <cell r="GH381">
            <v>0</v>
          </cell>
          <cell r="GI381">
            <v>0</v>
          </cell>
          <cell r="GL381">
            <v>0</v>
          </cell>
          <cell r="GM381">
            <v>0</v>
          </cell>
          <cell r="GN381">
            <v>0</v>
          </cell>
          <cell r="GO381">
            <v>0</v>
          </cell>
          <cell r="GP381">
            <v>0</v>
          </cell>
          <cell r="GQ381">
            <v>0</v>
          </cell>
          <cell r="GR381">
            <v>0</v>
          </cell>
          <cell r="GS381">
            <v>0</v>
          </cell>
          <cell r="GU381" t="str">
            <v>Repas Lapin + Légumes + Pomme De Terre</v>
          </cell>
        </row>
        <row r="382">
          <cell r="E382" t="str">
            <v>Repas Lapin + Légumes + Riz</v>
          </cell>
          <cell r="F382" t="str">
            <v>La préparation est libre: épices, cuisson. Adaptée Grillage ou four ou autre</v>
          </cell>
          <cell r="H382">
            <v>454.95000000000005</v>
          </cell>
          <cell r="I382">
            <v>37.524999999999999</v>
          </cell>
          <cell r="J382">
            <v>15.265000000000001</v>
          </cell>
          <cell r="K382">
            <v>37.949999999999996</v>
          </cell>
          <cell r="L382" t="str">
            <v xml:space="preserve">Lapin filet </v>
          </cell>
          <cell r="M382">
            <v>125</v>
          </cell>
          <cell r="N382">
            <v>138.75</v>
          </cell>
          <cell r="O382">
            <v>30.375</v>
          </cell>
          <cell r="P382">
            <v>1.875</v>
          </cell>
          <cell r="Q382">
            <v>0</v>
          </cell>
          <cell r="R382">
            <v>111</v>
          </cell>
          <cell r="S382">
            <v>24.3</v>
          </cell>
          <cell r="T382">
            <v>1.5</v>
          </cell>
          <cell r="U382">
            <v>0</v>
          </cell>
          <cell r="V382" t="str">
            <v>Légumes</v>
          </cell>
          <cell r="W382">
            <v>200</v>
          </cell>
          <cell r="X382">
            <v>54</v>
          </cell>
          <cell r="Y382">
            <v>2.6</v>
          </cell>
          <cell r="Z382">
            <v>0.6</v>
          </cell>
          <cell r="AA382">
            <v>7.4</v>
          </cell>
          <cell r="AB382">
            <v>27</v>
          </cell>
          <cell r="AC382">
            <v>1.3</v>
          </cell>
          <cell r="AD382">
            <v>0.3</v>
          </cell>
          <cell r="AE382">
            <v>3.7</v>
          </cell>
          <cell r="AF382" t="str">
            <v>Riz Basmati</v>
          </cell>
          <cell r="AG382">
            <v>40</v>
          </cell>
          <cell r="AH382">
            <v>138.80000000000001</v>
          </cell>
          <cell r="AI382">
            <v>4</v>
          </cell>
          <cell r="AJ382">
            <v>0.2</v>
          </cell>
          <cell r="AK382">
            <v>30</v>
          </cell>
          <cell r="AL382">
            <v>347</v>
          </cell>
          <cell r="AM382">
            <v>10</v>
          </cell>
          <cell r="AN382">
            <v>0.5</v>
          </cell>
          <cell r="AO382">
            <v>75</v>
          </cell>
          <cell r="AP382" t="str">
            <v>Huile De Colza</v>
          </cell>
          <cell r="AQ382">
            <v>10</v>
          </cell>
          <cell r="AR382">
            <v>80.900000000000006</v>
          </cell>
          <cell r="AS382">
            <v>0</v>
          </cell>
          <cell r="AT382">
            <v>8.99</v>
          </cell>
          <cell r="AU382">
            <v>0</v>
          </cell>
          <cell r="AV382">
            <v>809</v>
          </cell>
          <cell r="AW382">
            <v>0</v>
          </cell>
          <cell r="AX382">
            <v>89.9</v>
          </cell>
          <cell r="AY382">
            <v>0</v>
          </cell>
          <cell r="AZ382" t="str">
            <v>Crème Rama 7%</v>
          </cell>
          <cell r="BA382">
            <v>50</v>
          </cell>
          <cell r="BB382">
            <v>42.5</v>
          </cell>
          <cell r="BC382">
            <v>0.55000000000000004</v>
          </cell>
          <cell r="BD382">
            <v>3.6</v>
          </cell>
          <cell r="BE382">
            <v>0.55000000000000004</v>
          </cell>
          <cell r="BF382">
            <v>85</v>
          </cell>
          <cell r="BG382">
            <v>1.1000000000000001</v>
          </cell>
          <cell r="BH382">
            <v>7.2</v>
          </cell>
          <cell r="BI382">
            <v>1.1000000000000001</v>
          </cell>
          <cell r="BJ382" t="str">
            <v>Épices</v>
          </cell>
          <cell r="BL382">
            <v>0</v>
          </cell>
          <cell r="BM382">
            <v>0</v>
          </cell>
          <cell r="BN382">
            <v>0</v>
          </cell>
          <cell r="BO382">
            <v>0</v>
          </cell>
          <cell r="BP382">
            <v>0</v>
          </cell>
          <cell r="BQ382">
            <v>0</v>
          </cell>
          <cell r="BR382">
            <v>0</v>
          </cell>
          <cell r="BS382">
            <v>0</v>
          </cell>
          <cell r="BT382" t="str">
            <v/>
          </cell>
          <cell r="BV382">
            <v>0</v>
          </cell>
          <cell r="BW382">
            <v>0</v>
          </cell>
          <cell r="BX382">
            <v>0</v>
          </cell>
          <cell r="BY382">
            <v>0</v>
          </cell>
          <cell r="BZ382">
            <v>0</v>
          </cell>
          <cell r="CA382">
            <v>0</v>
          </cell>
          <cell r="CB382">
            <v>0</v>
          </cell>
          <cell r="CC382">
            <v>0</v>
          </cell>
          <cell r="CD382" t="str">
            <v/>
          </cell>
          <cell r="CF382">
            <v>0</v>
          </cell>
          <cell r="CG382">
            <v>0</v>
          </cell>
          <cell r="CH382">
            <v>0</v>
          </cell>
          <cell r="CI382">
            <v>0</v>
          </cell>
          <cell r="CJ382">
            <v>0</v>
          </cell>
          <cell r="CK382">
            <v>0</v>
          </cell>
          <cell r="CL382">
            <v>0</v>
          </cell>
          <cell r="CM382">
            <v>0</v>
          </cell>
          <cell r="CN382" t="str">
            <v/>
          </cell>
          <cell r="CP382">
            <v>0</v>
          </cell>
          <cell r="CQ382">
            <v>0</v>
          </cell>
          <cell r="CR382">
            <v>0</v>
          </cell>
          <cell r="CS382">
            <v>0</v>
          </cell>
          <cell r="CT382">
            <v>0</v>
          </cell>
          <cell r="CU382">
            <v>0</v>
          </cell>
          <cell r="CV382">
            <v>0</v>
          </cell>
          <cell r="CW382">
            <v>0</v>
          </cell>
          <cell r="CX382" t="str">
            <v/>
          </cell>
          <cell r="CZ382">
            <v>0</v>
          </cell>
          <cell r="DA382">
            <v>0</v>
          </cell>
          <cell r="DB382">
            <v>0</v>
          </cell>
          <cell r="DC382">
            <v>0</v>
          </cell>
          <cell r="DD382">
            <v>0</v>
          </cell>
          <cell r="DE382">
            <v>0</v>
          </cell>
          <cell r="DF382">
            <v>0</v>
          </cell>
          <cell r="DG382">
            <v>0</v>
          </cell>
          <cell r="DH382" t="str">
            <v/>
          </cell>
          <cell r="DJ382">
            <v>0</v>
          </cell>
          <cell r="DK382">
            <v>0</v>
          </cell>
          <cell r="DL382">
            <v>0</v>
          </cell>
          <cell r="DM382">
            <v>0</v>
          </cell>
          <cell r="DN382">
            <v>0</v>
          </cell>
          <cell r="DO382">
            <v>0</v>
          </cell>
          <cell r="DP382">
            <v>0</v>
          </cell>
          <cell r="DQ382">
            <v>0</v>
          </cell>
          <cell r="DR382" t="str">
            <v/>
          </cell>
          <cell r="DT382">
            <v>0</v>
          </cell>
          <cell r="DU382">
            <v>0</v>
          </cell>
          <cell r="DV382">
            <v>0</v>
          </cell>
          <cell r="DW382">
            <v>0</v>
          </cell>
          <cell r="DX382">
            <v>0</v>
          </cell>
          <cell r="DY382">
            <v>0</v>
          </cell>
          <cell r="DZ382">
            <v>0</v>
          </cell>
          <cell r="EA382">
            <v>0</v>
          </cell>
          <cell r="EB382" t="str">
            <v/>
          </cell>
          <cell r="ED382">
            <v>0</v>
          </cell>
          <cell r="EE382">
            <v>0</v>
          </cell>
          <cell r="EF382">
            <v>0</v>
          </cell>
          <cell r="EG382">
            <v>0</v>
          </cell>
          <cell r="EH382">
            <v>0</v>
          </cell>
          <cell r="EI382">
            <v>0</v>
          </cell>
          <cell r="EJ382">
            <v>0</v>
          </cell>
          <cell r="EK382">
            <v>0</v>
          </cell>
          <cell r="EL382" t="str">
            <v/>
          </cell>
          <cell r="EN382">
            <v>0</v>
          </cell>
          <cell r="EO382">
            <v>0</v>
          </cell>
          <cell r="EP382">
            <v>0</v>
          </cell>
          <cell r="EQ382">
            <v>0</v>
          </cell>
          <cell r="ER382">
            <v>0</v>
          </cell>
          <cell r="ES382">
            <v>0</v>
          </cell>
          <cell r="ET382">
            <v>0</v>
          </cell>
          <cell r="EU382">
            <v>0</v>
          </cell>
          <cell r="EV382" t="str">
            <v/>
          </cell>
          <cell r="EX382">
            <v>0</v>
          </cell>
          <cell r="EY382">
            <v>0</v>
          </cell>
          <cell r="EZ382">
            <v>0</v>
          </cell>
          <cell r="FA382">
            <v>0</v>
          </cell>
          <cell r="FB382">
            <v>0</v>
          </cell>
          <cell r="FC382">
            <v>0</v>
          </cell>
          <cell r="FD382">
            <v>0</v>
          </cell>
          <cell r="FE382">
            <v>0</v>
          </cell>
          <cell r="FF382" t="str">
            <v/>
          </cell>
          <cell r="FH382">
            <v>0</v>
          </cell>
          <cell r="FI382">
            <v>0</v>
          </cell>
          <cell r="FJ382">
            <v>0</v>
          </cell>
          <cell r="FK382">
            <v>0</v>
          </cell>
          <cell r="FL382">
            <v>0</v>
          </cell>
          <cell r="FM382">
            <v>0</v>
          </cell>
          <cell r="FN382">
            <v>0</v>
          </cell>
          <cell r="FO382">
            <v>0</v>
          </cell>
          <cell r="FR382">
            <v>0</v>
          </cell>
          <cell r="FS382">
            <v>0</v>
          </cell>
          <cell r="FT382">
            <v>0</v>
          </cell>
          <cell r="FU382">
            <v>0</v>
          </cell>
          <cell r="FV382">
            <v>0</v>
          </cell>
          <cell r="FW382">
            <v>0</v>
          </cell>
          <cell r="FX382">
            <v>0</v>
          </cell>
          <cell r="FY382">
            <v>0</v>
          </cell>
          <cell r="GB382">
            <v>0</v>
          </cell>
          <cell r="GC382">
            <v>0</v>
          </cell>
          <cell r="GD382">
            <v>0</v>
          </cell>
          <cell r="GE382">
            <v>0</v>
          </cell>
          <cell r="GF382">
            <v>0</v>
          </cell>
          <cell r="GG382">
            <v>0</v>
          </cell>
          <cell r="GH382">
            <v>0</v>
          </cell>
          <cell r="GI382">
            <v>0</v>
          </cell>
          <cell r="GL382">
            <v>0</v>
          </cell>
          <cell r="GM382">
            <v>0</v>
          </cell>
          <cell r="GN382">
            <v>0</v>
          </cell>
          <cell r="GO382">
            <v>0</v>
          </cell>
          <cell r="GP382">
            <v>0</v>
          </cell>
          <cell r="GQ382">
            <v>0</v>
          </cell>
          <cell r="GR382">
            <v>0</v>
          </cell>
          <cell r="GS382">
            <v>0</v>
          </cell>
          <cell r="GU382" t="str">
            <v>Repas Lapin + Légumes + Riz</v>
          </cell>
        </row>
        <row r="383">
          <cell r="E383" t="str">
            <v>Repas Lapin + Salade</v>
          </cell>
          <cell r="F383" t="str">
            <v>La préparation est libre: épices, cuisson. Adaptée Grillage ou four ou autre</v>
          </cell>
          <cell r="H383">
            <v>364.05</v>
          </cell>
          <cell r="I383">
            <v>35.594999999999999</v>
          </cell>
          <cell r="J383">
            <v>13.315000000000001</v>
          </cell>
          <cell r="K383">
            <v>23.09</v>
          </cell>
          <cell r="L383" t="str">
            <v xml:space="preserve">Lapin filet </v>
          </cell>
          <cell r="M383">
            <v>125</v>
          </cell>
          <cell r="N383">
            <v>138.75</v>
          </cell>
          <cell r="O383">
            <v>30.375</v>
          </cell>
          <cell r="P383">
            <v>1.875</v>
          </cell>
          <cell r="Q383">
            <v>0</v>
          </cell>
          <cell r="R383">
            <v>111</v>
          </cell>
          <cell r="S383">
            <v>24.3</v>
          </cell>
          <cell r="T383">
            <v>1.5</v>
          </cell>
          <cell r="U383">
            <v>0</v>
          </cell>
          <cell r="V383" t="str">
            <v>Laitue</v>
          </cell>
          <cell r="W383">
            <v>50</v>
          </cell>
          <cell r="X383">
            <v>8</v>
          </cell>
          <cell r="Y383">
            <v>0.6</v>
          </cell>
          <cell r="Z383">
            <v>0.15</v>
          </cell>
          <cell r="AA383">
            <v>0.65</v>
          </cell>
          <cell r="AB383">
            <v>16</v>
          </cell>
          <cell r="AC383">
            <v>1.2</v>
          </cell>
          <cell r="AD383">
            <v>0.3</v>
          </cell>
          <cell r="AE383">
            <v>1.3</v>
          </cell>
          <cell r="AF383" t="str">
            <v>Huile De Colza</v>
          </cell>
          <cell r="AG383">
            <v>10</v>
          </cell>
          <cell r="AH383">
            <v>80.900000000000006</v>
          </cell>
          <cell r="AI383">
            <v>0</v>
          </cell>
          <cell r="AJ383">
            <v>8.99</v>
          </cell>
          <cell r="AK383">
            <v>0</v>
          </cell>
          <cell r="AL383">
            <v>809</v>
          </cell>
          <cell r="AM383">
            <v>0</v>
          </cell>
          <cell r="AN383">
            <v>89.9</v>
          </cell>
          <cell r="AO383">
            <v>0</v>
          </cell>
          <cell r="AP383" t="str">
            <v>Vinaigre</v>
          </cell>
          <cell r="AQ383">
            <v>20</v>
          </cell>
          <cell r="AR383">
            <v>4.4000000000000004</v>
          </cell>
          <cell r="AS383">
            <v>0.02</v>
          </cell>
          <cell r="AT383">
            <v>0</v>
          </cell>
          <cell r="AU383">
            <v>0.14000000000000001</v>
          </cell>
          <cell r="AV383">
            <v>22</v>
          </cell>
          <cell r="AW383">
            <v>0.1</v>
          </cell>
          <cell r="AX383">
            <v>0</v>
          </cell>
          <cell r="AY383">
            <v>0.7</v>
          </cell>
          <cell r="AZ383" t="str">
            <v>Pain</v>
          </cell>
          <cell r="BA383">
            <v>50</v>
          </cell>
          <cell r="BB383">
            <v>132</v>
          </cell>
          <cell r="BC383">
            <v>4.5999999999999996</v>
          </cell>
          <cell r="BD383">
            <v>2.2999999999999998</v>
          </cell>
          <cell r="BE383">
            <v>22.3</v>
          </cell>
          <cell r="BF383">
            <v>264</v>
          </cell>
          <cell r="BG383">
            <v>9.1999999999999993</v>
          </cell>
          <cell r="BH383">
            <v>4.5999999999999996</v>
          </cell>
          <cell r="BI383">
            <v>44.6</v>
          </cell>
          <cell r="BJ383" t="str">
            <v>Épices</v>
          </cell>
          <cell r="BL383">
            <v>0</v>
          </cell>
          <cell r="BM383">
            <v>0</v>
          </cell>
          <cell r="BN383">
            <v>0</v>
          </cell>
          <cell r="BO383">
            <v>0</v>
          </cell>
          <cell r="BP383">
            <v>0</v>
          </cell>
          <cell r="BQ383">
            <v>0</v>
          </cell>
          <cell r="BR383">
            <v>0</v>
          </cell>
          <cell r="BS383">
            <v>0</v>
          </cell>
          <cell r="BT383" t="str">
            <v/>
          </cell>
          <cell r="BV383">
            <v>0</v>
          </cell>
          <cell r="BW383">
            <v>0</v>
          </cell>
          <cell r="BX383">
            <v>0</v>
          </cell>
          <cell r="BY383">
            <v>0</v>
          </cell>
          <cell r="BZ383">
            <v>0</v>
          </cell>
          <cell r="CA383">
            <v>0</v>
          </cell>
          <cell r="CB383">
            <v>0</v>
          </cell>
          <cell r="CC383">
            <v>0</v>
          </cell>
          <cell r="CD383" t="str">
            <v/>
          </cell>
          <cell r="CF383">
            <v>0</v>
          </cell>
          <cell r="CG383">
            <v>0</v>
          </cell>
          <cell r="CH383">
            <v>0</v>
          </cell>
          <cell r="CI383">
            <v>0</v>
          </cell>
          <cell r="CJ383">
            <v>0</v>
          </cell>
          <cell r="CK383">
            <v>0</v>
          </cell>
          <cell r="CL383">
            <v>0</v>
          </cell>
          <cell r="CM383">
            <v>0</v>
          </cell>
          <cell r="CN383" t="str">
            <v/>
          </cell>
          <cell r="CP383">
            <v>0</v>
          </cell>
          <cell r="CQ383">
            <v>0</v>
          </cell>
          <cell r="CR383">
            <v>0</v>
          </cell>
          <cell r="CS383">
            <v>0</v>
          </cell>
          <cell r="CT383">
            <v>0</v>
          </cell>
          <cell r="CU383">
            <v>0</v>
          </cell>
          <cell r="CV383">
            <v>0</v>
          </cell>
          <cell r="CW383">
            <v>0</v>
          </cell>
          <cell r="CX383" t="str">
            <v/>
          </cell>
          <cell r="CZ383">
            <v>0</v>
          </cell>
          <cell r="DA383">
            <v>0</v>
          </cell>
          <cell r="DB383">
            <v>0</v>
          </cell>
          <cell r="DC383">
            <v>0</v>
          </cell>
          <cell r="DD383">
            <v>0</v>
          </cell>
          <cell r="DE383">
            <v>0</v>
          </cell>
          <cell r="DF383">
            <v>0</v>
          </cell>
          <cell r="DG383">
            <v>0</v>
          </cell>
          <cell r="DH383" t="str">
            <v/>
          </cell>
          <cell r="DJ383">
            <v>0</v>
          </cell>
          <cell r="DK383">
            <v>0</v>
          </cell>
          <cell r="DL383">
            <v>0</v>
          </cell>
          <cell r="DM383">
            <v>0</v>
          </cell>
          <cell r="DN383">
            <v>0</v>
          </cell>
          <cell r="DO383">
            <v>0</v>
          </cell>
          <cell r="DP383">
            <v>0</v>
          </cell>
          <cell r="DQ383">
            <v>0</v>
          </cell>
          <cell r="DR383" t="str">
            <v/>
          </cell>
          <cell r="DT383">
            <v>0</v>
          </cell>
          <cell r="DU383">
            <v>0</v>
          </cell>
          <cell r="DV383">
            <v>0</v>
          </cell>
          <cell r="DW383">
            <v>0</v>
          </cell>
          <cell r="DX383">
            <v>0</v>
          </cell>
          <cell r="DY383">
            <v>0</v>
          </cell>
          <cell r="DZ383">
            <v>0</v>
          </cell>
          <cell r="EA383">
            <v>0</v>
          </cell>
          <cell r="EB383" t="str">
            <v/>
          </cell>
          <cell r="ED383">
            <v>0</v>
          </cell>
          <cell r="EE383">
            <v>0</v>
          </cell>
          <cell r="EF383">
            <v>0</v>
          </cell>
          <cell r="EG383">
            <v>0</v>
          </cell>
          <cell r="EH383">
            <v>0</v>
          </cell>
          <cell r="EI383">
            <v>0</v>
          </cell>
          <cell r="EJ383">
            <v>0</v>
          </cell>
          <cell r="EK383">
            <v>0</v>
          </cell>
          <cell r="EL383" t="str">
            <v/>
          </cell>
          <cell r="EN383">
            <v>0</v>
          </cell>
          <cell r="EO383">
            <v>0</v>
          </cell>
          <cell r="EP383">
            <v>0</v>
          </cell>
          <cell r="EQ383">
            <v>0</v>
          </cell>
          <cell r="ER383">
            <v>0</v>
          </cell>
          <cell r="ES383">
            <v>0</v>
          </cell>
          <cell r="ET383">
            <v>0</v>
          </cell>
          <cell r="EU383">
            <v>0</v>
          </cell>
          <cell r="EV383" t="str">
            <v/>
          </cell>
          <cell r="EX383">
            <v>0</v>
          </cell>
          <cell r="EY383">
            <v>0</v>
          </cell>
          <cell r="EZ383">
            <v>0</v>
          </cell>
          <cell r="FA383">
            <v>0</v>
          </cell>
          <cell r="FB383">
            <v>0</v>
          </cell>
          <cell r="FC383">
            <v>0</v>
          </cell>
          <cell r="FD383">
            <v>0</v>
          </cell>
          <cell r="FE383">
            <v>0</v>
          </cell>
          <cell r="FF383" t="str">
            <v/>
          </cell>
          <cell r="FH383">
            <v>0</v>
          </cell>
          <cell r="FI383">
            <v>0</v>
          </cell>
          <cell r="FJ383">
            <v>0</v>
          </cell>
          <cell r="FK383">
            <v>0</v>
          </cell>
          <cell r="FL383">
            <v>0</v>
          </cell>
          <cell r="FM383">
            <v>0</v>
          </cell>
          <cell r="FN383">
            <v>0</v>
          </cell>
          <cell r="FO383">
            <v>0</v>
          </cell>
          <cell r="FR383">
            <v>0</v>
          </cell>
          <cell r="FS383">
            <v>0</v>
          </cell>
          <cell r="FT383">
            <v>0</v>
          </cell>
          <cell r="FU383">
            <v>0</v>
          </cell>
          <cell r="FV383">
            <v>0</v>
          </cell>
          <cell r="FW383">
            <v>0</v>
          </cell>
          <cell r="FX383">
            <v>0</v>
          </cell>
          <cell r="FY383">
            <v>0</v>
          </cell>
          <cell r="GB383">
            <v>0</v>
          </cell>
          <cell r="GC383">
            <v>0</v>
          </cell>
          <cell r="GD383">
            <v>0</v>
          </cell>
          <cell r="GE383">
            <v>0</v>
          </cell>
          <cell r="GF383">
            <v>0</v>
          </cell>
          <cell r="GG383">
            <v>0</v>
          </cell>
          <cell r="GH383">
            <v>0</v>
          </cell>
          <cell r="GI383">
            <v>0</v>
          </cell>
          <cell r="GL383">
            <v>0</v>
          </cell>
          <cell r="GM383">
            <v>0</v>
          </cell>
          <cell r="GN383">
            <v>0</v>
          </cell>
          <cell r="GO383">
            <v>0</v>
          </cell>
          <cell r="GP383">
            <v>0</v>
          </cell>
          <cell r="GQ383">
            <v>0</v>
          </cell>
          <cell r="GR383">
            <v>0</v>
          </cell>
          <cell r="GS383">
            <v>0</v>
          </cell>
          <cell r="GU383" t="str">
            <v>Repas Lapin + Salade</v>
          </cell>
        </row>
        <row r="384">
          <cell r="E384" t="str">
            <v>Repas Porc + Légumes</v>
          </cell>
          <cell r="F384" t="str">
            <v>La préparation est libre: épices, cuisson. Adaptée Grillage ou four ou autre</v>
          </cell>
          <cell r="H384">
            <v>471.29999999999995</v>
          </cell>
          <cell r="I384">
            <v>33.97</v>
          </cell>
          <cell r="J384">
            <v>22.265000000000001</v>
          </cell>
          <cell r="K384">
            <v>29.84</v>
          </cell>
          <cell r="L384" t="str">
            <v xml:space="preserve">Viande de porc </v>
          </cell>
          <cell r="M384">
            <v>125</v>
          </cell>
          <cell r="N384">
            <v>200</v>
          </cell>
          <cell r="O384">
            <v>26.75</v>
          </cell>
          <cell r="P384">
            <v>10.375</v>
          </cell>
          <cell r="Q384">
            <v>0</v>
          </cell>
          <cell r="R384">
            <v>160</v>
          </cell>
          <cell r="S384">
            <v>21.4</v>
          </cell>
          <cell r="T384">
            <v>8.3000000000000007</v>
          </cell>
          <cell r="U384">
            <v>0</v>
          </cell>
          <cell r="V384" t="str">
            <v>Légumes</v>
          </cell>
          <cell r="W384">
            <v>200</v>
          </cell>
          <cell r="X384">
            <v>54</v>
          </cell>
          <cell r="Y384">
            <v>2.6</v>
          </cell>
          <cell r="Z384">
            <v>0.6</v>
          </cell>
          <cell r="AA384">
            <v>7.4</v>
          </cell>
          <cell r="AB384">
            <v>27</v>
          </cell>
          <cell r="AC384">
            <v>1.3</v>
          </cell>
          <cell r="AD384">
            <v>0.3</v>
          </cell>
          <cell r="AE384">
            <v>3.7</v>
          </cell>
          <cell r="AF384" t="str">
            <v>Huile De Colza</v>
          </cell>
          <cell r="AG384">
            <v>10</v>
          </cell>
          <cell r="AH384">
            <v>80.900000000000006</v>
          </cell>
          <cell r="AI384">
            <v>0</v>
          </cell>
          <cell r="AJ384">
            <v>8.99</v>
          </cell>
          <cell r="AK384">
            <v>0</v>
          </cell>
          <cell r="AL384">
            <v>809</v>
          </cell>
          <cell r="AM384">
            <v>0</v>
          </cell>
          <cell r="AN384">
            <v>89.9</v>
          </cell>
          <cell r="AO384">
            <v>0</v>
          </cell>
          <cell r="AP384" t="str">
            <v>Vinaigre</v>
          </cell>
          <cell r="AQ384">
            <v>20</v>
          </cell>
          <cell r="AR384">
            <v>4.4000000000000004</v>
          </cell>
          <cell r="AS384">
            <v>0.02</v>
          </cell>
          <cell r="AT384">
            <v>0</v>
          </cell>
          <cell r="AU384">
            <v>0.14000000000000001</v>
          </cell>
          <cell r="AV384">
            <v>22</v>
          </cell>
          <cell r="AW384">
            <v>0.1</v>
          </cell>
          <cell r="AX384">
            <v>0</v>
          </cell>
          <cell r="AY384">
            <v>0.7</v>
          </cell>
          <cell r="AZ384" t="str">
            <v>Pain</v>
          </cell>
          <cell r="BA384">
            <v>50</v>
          </cell>
          <cell r="BB384">
            <v>132</v>
          </cell>
          <cell r="BC384">
            <v>4.5999999999999996</v>
          </cell>
          <cell r="BD384">
            <v>2.2999999999999998</v>
          </cell>
          <cell r="BE384">
            <v>22.3</v>
          </cell>
          <cell r="BF384">
            <v>264</v>
          </cell>
          <cell r="BG384">
            <v>9.1999999999999993</v>
          </cell>
          <cell r="BH384">
            <v>4.5999999999999996</v>
          </cell>
          <cell r="BI384">
            <v>44.6</v>
          </cell>
          <cell r="BJ384" t="str">
            <v>Épices</v>
          </cell>
          <cell r="BL384">
            <v>0</v>
          </cell>
          <cell r="BM384">
            <v>0</v>
          </cell>
          <cell r="BN384">
            <v>0</v>
          </cell>
          <cell r="BO384">
            <v>0</v>
          </cell>
          <cell r="BP384">
            <v>0</v>
          </cell>
          <cell r="BQ384">
            <v>0</v>
          </cell>
          <cell r="BR384">
            <v>0</v>
          </cell>
          <cell r="BS384">
            <v>0</v>
          </cell>
          <cell r="BT384" t="str">
            <v/>
          </cell>
          <cell r="BV384">
            <v>0</v>
          </cell>
          <cell r="BW384">
            <v>0</v>
          </cell>
          <cell r="BX384">
            <v>0</v>
          </cell>
          <cell r="BY384">
            <v>0</v>
          </cell>
          <cell r="BZ384">
            <v>0</v>
          </cell>
          <cell r="CA384">
            <v>0</v>
          </cell>
          <cell r="CB384">
            <v>0</v>
          </cell>
          <cell r="CC384">
            <v>0</v>
          </cell>
          <cell r="CD384" t="str">
            <v/>
          </cell>
          <cell r="CF384">
            <v>0</v>
          </cell>
          <cell r="CG384">
            <v>0</v>
          </cell>
          <cell r="CH384">
            <v>0</v>
          </cell>
          <cell r="CI384">
            <v>0</v>
          </cell>
          <cell r="CJ384">
            <v>0</v>
          </cell>
          <cell r="CK384">
            <v>0</v>
          </cell>
          <cell r="CL384">
            <v>0</v>
          </cell>
          <cell r="CM384">
            <v>0</v>
          </cell>
          <cell r="CN384" t="str">
            <v/>
          </cell>
          <cell r="CP384">
            <v>0</v>
          </cell>
          <cell r="CQ384">
            <v>0</v>
          </cell>
          <cell r="CR384">
            <v>0</v>
          </cell>
          <cell r="CS384">
            <v>0</v>
          </cell>
          <cell r="CT384">
            <v>0</v>
          </cell>
          <cell r="CU384">
            <v>0</v>
          </cell>
          <cell r="CV384">
            <v>0</v>
          </cell>
          <cell r="CW384">
            <v>0</v>
          </cell>
          <cell r="CX384" t="str">
            <v/>
          </cell>
          <cell r="CZ384">
            <v>0</v>
          </cell>
          <cell r="DA384">
            <v>0</v>
          </cell>
          <cell r="DB384">
            <v>0</v>
          </cell>
          <cell r="DC384">
            <v>0</v>
          </cell>
          <cell r="DD384">
            <v>0</v>
          </cell>
          <cell r="DE384">
            <v>0</v>
          </cell>
          <cell r="DF384">
            <v>0</v>
          </cell>
          <cell r="DG384">
            <v>0</v>
          </cell>
          <cell r="DH384" t="str">
            <v/>
          </cell>
          <cell r="DJ384">
            <v>0</v>
          </cell>
          <cell r="DK384">
            <v>0</v>
          </cell>
          <cell r="DL384">
            <v>0</v>
          </cell>
          <cell r="DM384">
            <v>0</v>
          </cell>
          <cell r="DN384">
            <v>0</v>
          </cell>
          <cell r="DO384">
            <v>0</v>
          </cell>
          <cell r="DP384">
            <v>0</v>
          </cell>
          <cell r="DQ384">
            <v>0</v>
          </cell>
          <cell r="DR384" t="str">
            <v/>
          </cell>
          <cell r="DT384">
            <v>0</v>
          </cell>
          <cell r="DU384">
            <v>0</v>
          </cell>
          <cell r="DV384">
            <v>0</v>
          </cell>
          <cell r="DW384">
            <v>0</v>
          </cell>
          <cell r="DX384">
            <v>0</v>
          </cell>
          <cell r="DY384">
            <v>0</v>
          </cell>
          <cell r="DZ384">
            <v>0</v>
          </cell>
          <cell r="EA384">
            <v>0</v>
          </cell>
          <cell r="EB384" t="str">
            <v/>
          </cell>
          <cell r="ED384">
            <v>0</v>
          </cell>
          <cell r="EE384">
            <v>0</v>
          </cell>
          <cell r="EF384">
            <v>0</v>
          </cell>
          <cell r="EG384">
            <v>0</v>
          </cell>
          <cell r="EH384">
            <v>0</v>
          </cell>
          <cell r="EI384">
            <v>0</v>
          </cell>
          <cell r="EJ384">
            <v>0</v>
          </cell>
          <cell r="EK384">
            <v>0</v>
          </cell>
          <cell r="EL384" t="str">
            <v/>
          </cell>
          <cell r="EN384">
            <v>0</v>
          </cell>
          <cell r="EO384">
            <v>0</v>
          </cell>
          <cell r="EP384">
            <v>0</v>
          </cell>
          <cell r="EQ384">
            <v>0</v>
          </cell>
          <cell r="ER384">
            <v>0</v>
          </cell>
          <cell r="ES384">
            <v>0</v>
          </cell>
          <cell r="ET384">
            <v>0</v>
          </cell>
          <cell r="EU384">
            <v>0</v>
          </cell>
          <cell r="EV384" t="str">
            <v/>
          </cell>
          <cell r="EX384">
            <v>0</v>
          </cell>
          <cell r="EY384">
            <v>0</v>
          </cell>
          <cell r="EZ384">
            <v>0</v>
          </cell>
          <cell r="FA384">
            <v>0</v>
          </cell>
          <cell r="FB384">
            <v>0</v>
          </cell>
          <cell r="FC384">
            <v>0</v>
          </cell>
          <cell r="FD384">
            <v>0</v>
          </cell>
          <cell r="FE384">
            <v>0</v>
          </cell>
          <cell r="FF384" t="str">
            <v/>
          </cell>
          <cell r="FH384">
            <v>0</v>
          </cell>
          <cell r="FI384">
            <v>0</v>
          </cell>
          <cell r="FJ384">
            <v>0</v>
          </cell>
          <cell r="FK384">
            <v>0</v>
          </cell>
          <cell r="FL384">
            <v>0</v>
          </cell>
          <cell r="FM384">
            <v>0</v>
          </cell>
          <cell r="FN384">
            <v>0</v>
          </cell>
          <cell r="FO384">
            <v>0</v>
          </cell>
          <cell r="FR384">
            <v>0</v>
          </cell>
          <cell r="FS384">
            <v>0</v>
          </cell>
          <cell r="FT384">
            <v>0</v>
          </cell>
          <cell r="FU384">
            <v>0</v>
          </cell>
          <cell r="FV384">
            <v>0</v>
          </cell>
          <cell r="FW384">
            <v>0</v>
          </cell>
          <cell r="FX384">
            <v>0</v>
          </cell>
          <cell r="FY384">
            <v>0</v>
          </cell>
          <cell r="GB384">
            <v>0</v>
          </cell>
          <cell r="GC384">
            <v>0</v>
          </cell>
          <cell r="GD384">
            <v>0</v>
          </cell>
          <cell r="GE384">
            <v>0</v>
          </cell>
          <cell r="GF384">
            <v>0</v>
          </cell>
          <cell r="GG384">
            <v>0</v>
          </cell>
          <cell r="GH384">
            <v>0</v>
          </cell>
          <cell r="GI384">
            <v>0</v>
          </cell>
          <cell r="GL384">
            <v>0</v>
          </cell>
          <cell r="GM384">
            <v>0</v>
          </cell>
          <cell r="GN384">
            <v>0</v>
          </cell>
          <cell r="GO384">
            <v>0</v>
          </cell>
          <cell r="GP384">
            <v>0</v>
          </cell>
          <cell r="GQ384">
            <v>0</v>
          </cell>
          <cell r="GR384">
            <v>0</v>
          </cell>
          <cell r="GS384">
            <v>0</v>
          </cell>
          <cell r="GU384" t="str">
            <v>Repas Porc + Légumes</v>
          </cell>
        </row>
        <row r="385">
          <cell r="E385" t="str">
            <v>Repas Porc + Légumes  + Pasta</v>
          </cell>
          <cell r="F385" t="str">
            <v>La préparation est libre: épices, cuisson. Adaptée Grillage ou four ou autre</v>
          </cell>
          <cell r="H385">
            <v>502.35</v>
          </cell>
          <cell r="I385">
            <v>39.269999999999996</v>
          </cell>
          <cell r="J385">
            <v>20.495000000000001</v>
          </cell>
          <cell r="K385">
            <v>35.909999999999997</v>
          </cell>
          <cell r="L385" t="str">
            <v xml:space="preserve">Viande de porc </v>
          </cell>
          <cell r="M385">
            <v>125</v>
          </cell>
          <cell r="N385">
            <v>200</v>
          </cell>
          <cell r="O385">
            <v>26.75</v>
          </cell>
          <cell r="P385">
            <v>10.375</v>
          </cell>
          <cell r="Q385">
            <v>0</v>
          </cell>
          <cell r="R385">
            <v>160</v>
          </cell>
          <cell r="S385">
            <v>21.4</v>
          </cell>
          <cell r="T385">
            <v>8.3000000000000007</v>
          </cell>
          <cell r="U385">
            <v>0</v>
          </cell>
          <cell r="V385" t="str">
            <v>Pâtes Aux Oeufs</v>
          </cell>
          <cell r="W385">
            <v>40</v>
          </cell>
          <cell r="X385">
            <v>146</v>
          </cell>
          <cell r="Y385">
            <v>5.32</v>
          </cell>
          <cell r="Z385">
            <v>1.1200000000000001</v>
          </cell>
          <cell r="AA385">
            <v>27.96</v>
          </cell>
          <cell r="AB385">
            <v>365</v>
          </cell>
          <cell r="AC385">
            <v>13.3</v>
          </cell>
          <cell r="AD385">
            <v>2.8</v>
          </cell>
          <cell r="AE385">
            <v>69.900000000000006</v>
          </cell>
          <cell r="AF385" t="str">
            <v>Légumes</v>
          </cell>
          <cell r="AG385">
            <v>200</v>
          </cell>
          <cell r="AH385">
            <v>54</v>
          </cell>
          <cell r="AI385">
            <v>2.6</v>
          </cell>
          <cell r="AJ385">
            <v>0.6</v>
          </cell>
          <cell r="AK385">
            <v>7.4</v>
          </cell>
          <cell r="AL385">
            <v>27</v>
          </cell>
          <cell r="AM385">
            <v>1.3</v>
          </cell>
          <cell r="AN385">
            <v>0.3</v>
          </cell>
          <cell r="AO385">
            <v>3.7</v>
          </cell>
          <cell r="AP385" t="str">
            <v>Gruyère</v>
          </cell>
          <cell r="AQ385">
            <v>15</v>
          </cell>
          <cell r="AR385">
            <v>59.85</v>
          </cell>
          <cell r="AS385">
            <v>4.05</v>
          </cell>
          <cell r="AT385">
            <v>4.8</v>
          </cell>
          <cell r="AU385">
            <v>0</v>
          </cell>
          <cell r="AV385">
            <v>399</v>
          </cell>
          <cell r="AW385">
            <v>27</v>
          </cell>
          <cell r="AX385">
            <v>32</v>
          </cell>
          <cell r="AY385">
            <v>0</v>
          </cell>
          <cell r="AZ385" t="str">
            <v>Crème Rama 7%</v>
          </cell>
          <cell r="BA385">
            <v>50</v>
          </cell>
          <cell r="BB385">
            <v>42.5</v>
          </cell>
          <cell r="BC385">
            <v>0.55000000000000004</v>
          </cell>
          <cell r="BD385">
            <v>3.6</v>
          </cell>
          <cell r="BE385">
            <v>0.55000000000000004</v>
          </cell>
          <cell r="BF385">
            <v>85</v>
          </cell>
          <cell r="BG385">
            <v>1.1000000000000001</v>
          </cell>
          <cell r="BH385">
            <v>7.2</v>
          </cell>
          <cell r="BI385">
            <v>1.1000000000000001</v>
          </cell>
          <cell r="BJ385" t="str">
            <v>Épices</v>
          </cell>
          <cell r="BL385">
            <v>0</v>
          </cell>
          <cell r="BM385">
            <v>0</v>
          </cell>
          <cell r="BN385">
            <v>0</v>
          </cell>
          <cell r="BO385">
            <v>0</v>
          </cell>
          <cell r="BP385">
            <v>0</v>
          </cell>
          <cell r="BQ385">
            <v>0</v>
          </cell>
          <cell r="BR385">
            <v>0</v>
          </cell>
          <cell r="BS385">
            <v>0</v>
          </cell>
          <cell r="BT385" t="str">
            <v/>
          </cell>
          <cell r="BV385">
            <v>0</v>
          </cell>
          <cell r="BW385">
            <v>0</v>
          </cell>
          <cell r="BX385">
            <v>0</v>
          </cell>
          <cell r="BY385">
            <v>0</v>
          </cell>
          <cell r="BZ385">
            <v>0</v>
          </cell>
          <cell r="CA385">
            <v>0</v>
          </cell>
          <cell r="CB385">
            <v>0</v>
          </cell>
          <cell r="CC385">
            <v>0</v>
          </cell>
          <cell r="CD385" t="str">
            <v/>
          </cell>
          <cell r="CF385">
            <v>0</v>
          </cell>
          <cell r="CG385">
            <v>0</v>
          </cell>
          <cell r="CH385">
            <v>0</v>
          </cell>
          <cell r="CI385">
            <v>0</v>
          </cell>
          <cell r="CJ385">
            <v>0</v>
          </cell>
          <cell r="CK385">
            <v>0</v>
          </cell>
          <cell r="CL385">
            <v>0</v>
          </cell>
          <cell r="CM385">
            <v>0</v>
          </cell>
          <cell r="CN385" t="str">
            <v/>
          </cell>
          <cell r="CP385">
            <v>0</v>
          </cell>
          <cell r="CQ385">
            <v>0</v>
          </cell>
          <cell r="CR385">
            <v>0</v>
          </cell>
          <cell r="CS385">
            <v>0</v>
          </cell>
          <cell r="CT385">
            <v>0</v>
          </cell>
          <cell r="CU385">
            <v>0</v>
          </cell>
          <cell r="CV385">
            <v>0</v>
          </cell>
          <cell r="CW385">
            <v>0</v>
          </cell>
          <cell r="CX385" t="str">
            <v/>
          </cell>
          <cell r="CZ385">
            <v>0</v>
          </cell>
          <cell r="DA385">
            <v>0</v>
          </cell>
          <cell r="DB385">
            <v>0</v>
          </cell>
          <cell r="DC385">
            <v>0</v>
          </cell>
          <cell r="DD385">
            <v>0</v>
          </cell>
          <cell r="DE385">
            <v>0</v>
          </cell>
          <cell r="DF385">
            <v>0</v>
          </cell>
          <cell r="DG385">
            <v>0</v>
          </cell>
          <cell r="DH385" t="str">
            <v/>
          </cell>
          <cell r="DJ385">
            <v>0</v>
          </cell>
          <cell r="DK385">
            <v>0</v>
          </cell>
          <cell r="DL385">
            <v>0</v>
          </cell>
          <cell r="DM385">
            <v>0</v>
          </cell>
          <cell r="DN385">
            <v>0</v>
          </cell>
          <cell r="DO385">
            <v>0</v>
          </cell>
          <cell r="DP385">
            <v>0</v>
          </cell>
          <cell r="DQ385">
            <v>0</v>
          </cell>
          <cell r="DR385" t="str">
            <v/>
          </cell>
          <cell r="DT385">
            <v>0</v>
          </cell>
          <cell r="DU385">
            <v>0</v>
          </cell>
          <cell r="DV385">
            <v>0</v>
          </cell>
          <cell r="DW385">
            <v>0</v>
          </cell>
          <cell r="DX385">
            <v>0</v>
          </cell>
          <cell r="DY385">
            <v>0</v>
          </cell>
          <cell r="DZ385">
            <v>0</v>
          </cell>
          <cell r="EA385">
            <v>0</v>
          </cell>
          <cell r="EB385" t="str">
            <v/>
          </cell>
          <cell r="ED385">
            <v>0</v>
          </cell>
          <cell r="EE385">
            <v>0</v>
          </cell>
          <cell r="EF385">
            <v>0</v>
          </cell>
          <cell r="EG385">
            <v>0</v>
          </cell>
          <cell r="EH385">
            <v>0</v>
          </cell>
          <cell r="EI385">
            <v>0</v>
          </cell>
          <cell r="EJ385">
            <v>0</v>
          </cell>
          <cell r="EK385">
            <v>0</v>
          </cell>
          <cell r="EL385" t="str">
            <v/>
          </cell>
          <cell r="EN385">
            <v>0</v>
          </cell>
          <cell r="EO385">
            <v>0</v>
          </cell>
          <cell r="EP385">
            <v>0</v>
          </cell>
          <cell r="EQ385">
            <v>0</v>
          </cell>
          <cell r="ER385">
            <v>0</v>
          </cell>
          <cell r="ES385">
            <v>0</v>
          </cell>
          <cell r="ET385">
            <v>0</v>
          </cell>
          <cell r="EU385">
            <v>0</v>
          </cell>
          <cell r="EV385" t="str">
            <v/>
          </cell>
          <cell r="EX385">
            <v>0</v>
          </cell>
          <cell r="EY385">
            <v>0</v>
          </cell>
          <cell r="EZ385">
            <v>0</v>
          </cell>
          <cell r="FA385">
            <v>0</v>
          </cell>
          <cell r="FB385">
            <v>0</v>
          </cell>
          <cell r="FC385">
            <v>0</v>
          </cell>
          <cell r="FD385">
            <v>0</v>
          </cell>
          <cell r="FE385">
            <v>0</v>
          </cell>
          <cell r="FF385" t="str">
            <v/>
          </cell>
          <cell r="FH385">
            <v>0</v>
          </cell>
          <cell r="FI385">
            <v>0</v>
          </cell>
          <cell r="FJ385">
            <v>0</v>
          </cell>
          <cell r="FK385">
            <v>0</v>
          </cell>
          <cell r="FL385">
            <v>0</v>
          </cell>
          <cell r="FM385">
            <v>0</v>
          </cell>
          <cell r="FN385">
            <v>0</v>
          </cell>
          <cell r="FO385">
            <v>0</v>
          </cell>
          <cell r="FR385">
            <v>0</v>
          </cell>
          <cell r="FS385">
            <v>0</v>
          </cell>
          <cell r="FT385">
            <v>0</v>
          </cell>
          <cell r="FU385">
            <v>0</v>
          </cell>
          <cell r="FV385">
            <v>0</v>
          </cell>
          <cell r="FW385">
            <v>0</v>
          </cell>
          <cell r="FX385">
            <v>0</v>
          </cell>
          <cell r="FY385">
            <v>0</v>
          </cell>
          <cell r="GB385">
            <v>0</v>
          </cell>
          <cell r="GC385">
            <v>0</v>
          </cell>
          <cell r="GD385">
            <v>0</v>
          </cell>
          <cell r="GE385">
            <v>0</v>
          </cell>
          <cell r="GF385">
            <v>0</v>
          </cell>
          <cell r="GG385">
            <v>0</v>
          </cell>
          <cell r="GH385">
            <v>0</v>
          </cell>
          <cell r="GI385">
            <v>0</v>
          </cell>
          <cell r="GL385">
            <v>0</v>
          </cell>
          <cell r="GM385">
            <v>0</v>
          </cell>
          <cell r="GN385">
            <v>0</v>
          </cell>
          <cell r="GO385">
            <v>0</v>
          </cell>
          <cell r="GP385">
            <v>0</v>
          </cell>
          <cell r="GQ385">
            <v>0</v>
          </cell>
          <cell r="GR385">
            <v>0</v>
          </cell>
          <cell r="GS385">
            <v>0</v>
          </cell>
          <cell r="GU385" t="str">
            <v>Repas Porc + Légumes  + Pasta</v>
          </cell>
        </row>
        <row r="386">
          <cell r="E386" t="str">
            <v>Repas Porc + Légumes  + Polenta</v>
          </cell>
          <cell r="F386" t="str">
            <v>La préparation est libre: épices, cuisson. Adaptée Grillage ou four ou autre</v>
          </cell>
          <cell r="H386">
            <v>453.85</v>
          </cell>
          <cell r="I386">
            <v>36.92</v>
          </cell>
          <cell r="J386">
            <v>16.215</v>
          </cell>
          <cell r="K386">
            <v>36.92</v>
          </cell>
          <cell r="L386" t="str">
            <v xml:space="preserve">Viande de porc </v>
          </cell>
          <cell r="M386">
            <v>125</v>
          </cell>
          <cell r="N386">
            <v>200</v>
          </cell>
          <cell r="O386">
            <v>26.75</v>
          </cell>
          <cell r="P386">
            <v>10.375</v>
          </cell>
          <cell r="Q386">
            <v>0</v>
          </cell>
          <cell r="R386">
            <v>160</v>
          </cell>
          <cell r="S386">
            <v>21.4</v>
          </cell>
          <cell r="T386">
            <v>8.3000000000000007</v>
          </cell>
          <cell r="U386">
            <v>0</v>
          </cell>
          <cell r="V386" t="str">
            <v>Légumes</v>
          </cell>
          <cell r="W386">
            <v>200</v>
          </cell>
          <cell r="X386">
            <v>54</v>
          </cell>
          <cell r="Y386">
            <v>2.6</v>
          </cell>
          <cell r="Z386">
            <v>0.6</v>
          </cell>
          <cell r="AA386">
            <v>7.4</v>
          </cell>
          <cell r="AB386">
            <v>27</v>
          </cell>
          <cell r="AC386">
            <v>1.3</v>
          </cell>
          <cell r="AD386">
            <v>0.3</v>
          </cell>
          <cell r="AE386">
            <v>3.7</v>
          </cell>
          <cell r="AF386" t="str">
            <v>Polenta Sec</v>
          </cell>
          <cell r="AG386">
            <v>40</v>
          </cell>
          <cell r="AH386">
            <v>140</v>
          </cell>
          <cell r="AI386">
            <v>3.52</v>
          </cell>
          <cell r="AJ386">
            <v>0.44</v>
          </cell>
          <cell r="AK386">
            <v>29.52</v>
          </cell>
          <cell r="AL386">
            <v>350</v>
          </cell>
          <cell r="AM386">
            <v>8.8000000000000007</v>
          </cell>
          <cell r="AN386">
            <v>1.1000000000000001</v>
          </cell>
          <cell r="AO386">
            <v>73.8</v>
          </cell>
          <cell r="AP386" t="str">
            <v>Gruyère</v>
          </cell>
          <cell r="AQ386">
            <v>15</v>
          </cell>
          <cell r="AR386">
            <v>59.85</v>
          </cell>
          <cell r="AS386">
            <v>4.05</v>
          </cell>
          <cell r="AT386">
            <v>4.8</v>
          </cell>
          <cell r="AU386">
            <v>0</v>
          </cell>
          <cell r="AV386">
            <v>399</v>
          </cell>
          <cell r="AW386">
            <v>27</v>
          </cell>
          <cell r="AX386">
            <v>32</v>
          </cell>
          <cell r="AY386">
            <v>0</v>
          </cell>
          <cell r="AZ386" t="str">
            <v>Epices</v>
          </cell>
          <cell r="BB386">
            <v>0</v>
          </cell>
          <cell r="BC386">
            <v>0</v>
          </cell>
          <cell r="BD386">
            <v>0</v>
          </cell>
          <cell r="BE386">
            <v>0</v>
          </cell>
          <cell r="BF386">
            <v>0</v>
          </cell>
          <cell r="BG386">
            <v>0</v>
          </cell>
          <cell r="BH386">
            <v>0</v>
          </cell>
          <cell r="BI386">
            <v>0</v>
          </cell>
          <cell r="BJ386" t="str">
            <v/>
          </cell>
          <cell r="BL386">
            <v>0</v>
          </cell>
          <cell r="BM386">
            <v>0</v>
          </cell>
          <cell r="BN386">
            <v>0</v>
          </cell>
          <cell r="BO386">
            <v>0</v>
          </cell>
          <cell r="BP386">
            <v>0</v>
          </cell>
          <cell r="BQ386">
            <v>0</v>
          </cell>
          <cell r="BR386">
            <v>0</v>
          </cell>
          <cell r="BS386">
            <v>0</v>
          </cell>
          <cell r="BT386" t="str">
            <v/>
          </cell>
          <cell r="BV386">
            <v>0</v>
          </cell>
          <cell r="BW386">
            <v>0</v>
          </cell>
          <cell r="BX386">
            <v>0</v>
          </cell>
          <cell r="BY386">
            <v>0</v>
          </cell>
          <cell r="BZ386">
            <v>0</v>
          </cell>
          <cell r="CA386">
            <v>0</v>
          </cell>
          <cell r="CB386">
            <v>0</v>
          </cell>
          <cell r="CC386">
            <v>0</v>
          </cell>
          <cell r="CD386" t="str">
            <v/>
          </cell>
          <cell r="CF386">
            <v>0</v>
          </cell>
          <cell r="CG386">
            <v>0</v>
          </cell>
          <cell r="CH386">
            <v>0</v>
          </cell>
          <cell r="CI386">
            <v>0</v>
          </cell>
          <cell r="CJ386">
            <v>0</v>
          </cell>
          <cell r="CK386">
            <v>0</v>
          </cell>
          <cell r="CL386">
            <v>0</v>
          </cell>
          <cell r="CM386">
            <v>0</v>
          </cell>
          <cell r="CN386" t="str">
            <v/>
          </cell>
          <cell r="CP386">
            <v>0</v>
          </cell>
          <cell r="CQ386">
            <v>0</v>
          </cell>
          <cell r="CR386">
            <v>0</v>
          </cell>
          <cell r="CS386">
            <v>0</v>
          </cell>
          <cell r="CT386">
            <v>0</v>
          </cell>
          <cell r="CU386">
            <v>0</v>
          </cell>
          <cell r="CV386">
            <v>0</v>
          </cell>
          <cell r="CW386">
            <v>0</v>
          </cell>
          <cell r="CX386" t="str">
            <v/>
          </cell>
          <cell r="CZ386">
            <v>0</v>
          </cell>
          <cell r="DA386">
            <v>0</v>
          </cell>
          <cell r="DB386">
            <v>0</v>
          </cell>
          <cell r="DC386">
            <v>0</v>
          </cell>
          <cell r="DD386">
            <v>0</v>
          </cell>
          <cell r="DE386">
            <v>0</v>
          </cell>
          <cell r="DF386">
            <v>0</v>
          </cell>
          <cell r="DG386">
            <v>0</v>
          </cell>
          <cell r="DH386" t="str">
            <v/>
          </cell>
          <cell r="DJ386">
            <v>0</v>
          </cell>
          <cell r="DK386">
            <v>0</v>
          </cell>
          <cell r="DL386">
            <v>0</v>
          </cell>
          <cell r="DM386">
            <v>0</v>
          </cell>
          <cell r="DN386">
            <v>0</v>
          </cell>
          <cell r="DO386">
            <v>0</v>
          </cell>
          <cell r="DP386">
            <v>0</v>
          </cell>
          <cell r="DQ386">
            <v>0</v>
          </cell>
          <cell r="DR386" t="str">
            <v/>
          </cell>
          <cell r="DT386">
            <v>0</v>
          </cell>
          <cell r="DU386">
            <v>0</v>
          </cell>
          <cell r="DV386">
            <v>0</v>
          </cell>
          <cell r="DW386">
            <v>0</v>
          </cell>
          <cell r="DX386">
            <v>0</v>
          </cell>
          <cell r="DY386">
            <v>0</v>
          </cell>
          <cell r="DZ386">
            <v>0</v>
          </cell>
          <cell r="EA386">
            <v>0</v>
          </cell>
          <cell r="EB386" t="str">
            <v/>
          </cell>
          <cell r="ED386">
            <v>0</v>
          </cell>
          <cell r="EE386">
            <v>0</v>
          </cell>
          <cell r="EF386">
            <v>0</v>
          </cell>
          <cell r="EG386">
            <v>0</v>
          </cell>
          <cell r="EH386">
            <v>0</v>
          </cell>
          <cell r="EI386">
            <v>0</v>
          </cell>
          <cell r="EJ386">
            <v>0</v>
          </cell>
          <cell r="EK386">
            <v>0</v>
          </cell>
          <cell r="EL386" t="str">
            <v/>
          </cell>
          <cell r="EN386">
            <v>0</v>
          </cell>
          <cell r="EO386">
            <v>0</v>
          </cell>
          <cell r="EP386">
            <v>0</v>
          </cell>
          <cell r="EQ386">
            <v>0</v>
          </cell>
          <cell r="ER386">
            <v>0</v>
          </cell>
          <cell r="ES386">
            <v>0</v>
          </cell>
          <cell r="ET386">
            <v>0</v>
          </cell>
          <cell r="EU386">
            <v>0</v>
          </cell>
          <cell r="EV386" t="str">
            <v/>
          </cell>
          <cell r="EX386">
            <v>0</v>
          </cell>
          <cell r="EY386">
            <v>0</v>
          </cell>
          <cell r="EZ386">
            <v>0</v>
          </cell>
          <cell r="FA386">
            <v>0</v>
          </cell>
          <cell r="FB386">
            <v>0</v>
          </cell>
          <cell r="FC386">
            <v>0</v>
          </cell>
          <cell r="FD386">
            <v>0</v>
          </cell>
          <cell r="FE386">
            <v>0</v>
          </cell>
          <cell r="FF386" t="str">
            <v/>
          </cell>
          <cell r="FH386">
            <v>0</v>
          </cell>
          <cell r="FI386">
            <v>0</v>
          </cell>
          <cell r="FJ386">
            <v>0</v>
          </cell>
          <cell r="FK386">
            <v>0</v>
          </cell>
          <cell r="FL386">
            <v>0</v>
          </cell>
          <cell r="FM386">
            <v>0</v>
          </cell>
          <cell r="FN386">
            <v>0</v>
          </cell>
          <cell r="FO386">
            <v>0</v>
          </cell>
          <cell r="FR386">
            <v>0</v>
          </cell>
          <cell r="FS386">
            <v>0</v>
          </cell>
          <cell r="FT386">
            <v>0</v>
          </cell>
          <cell r="FU386">
            <v>0</v>
          </cell>
          <cell r="FV386">
            <v>0</v>
          </cell>
          <cell r="FW386">
            <v>0</v>
          </cell>
          <cell r="FX386">
            <v>0</v>
          </cell>
          <cell r="FY386">
            <v>0</v>
          </cell>
          <cell r="GB386">
            <v>0</v>
          </cell>
          <cell r="GC386">
            <v>0</v>
          </cell>
          <cell r="GD386">
            <v>0</v>
          </cell>
          <cell r="GE386">
            <v>0</v>
          </cell>
          <cell r="GF386">
            <v>0</v>
          </cell>
          <cell r="GG386">
            <v>0</v>
          </cell>
          <cell r="GH386">
            <v>0</v>
          </cell>
          <cell r="GI386">
            <v>0</v>
          </cell>
          <cell r="GL386">
            <v>0</v>
          </cell>
          <cell r="GM386">
            <v>0</v>
          </cell>
          <cell r="GN386">
            <v>0</v>
          </cell>
          <cell r="GO386">
            <v>0</v>
          </cell>
          <cell r="GP386">
            <v>0</v>
          </cell>
          <cell r="GQ386">
            <v>0</v>
          </cell>
          <cell r="GR386">
            <v>0</v>
          </cell>
          <cell r="GS386">
            <v>0</v>
          </cell>
          <cell r="GU386" t="str">
            <v>Repas Porc + Légumes  + Polenta</v>
          </cell>
        </row>
        <row r="387">
          <cell r="E387" t="str">
            <v>Repas Porc + Légumes  + Pomme De Terre</v>
          </cell>
          <cell r="F387" t="str">
            <v>La préparation est libre: épices, cuisson. Adaptée Grillage ou four ou autre</v>
          </cell>
          <cell r="H387">
            <v>491.4</v>
          </cell>
          <cell r="I387">
            <v>32.9</v>
          </cell>
          <cell r="J387">
            <v>23.715000000000003</v>
          </cell>
          <cell r="K387">
            <v>31.349999999999998</v>
          </cell>
          <cell r="L387" t="str">
            <v xml:space="preserve">Viande de porc </v>
          </cell>
          <cell r="M387">
            <v>125</v>
          </cell>
          <cell r="N387">
            <v>200</v>
          </cell>
          <cell r="O387">
            <v>26.75</v>
          </cell>
          <cell r="P387">
            <v>10.375</v>
          </cell>
          <cell r="Q387">
            <v>0</v>
          </cell>
          <cell r="R387">
            <v>160</v>
          </cell>
          <cell r="S387">
            <v>21.4</v>
          </cell>
          <cell r="T387">
            <v>8.3000000000000007</v>
          </cell>
          <cell r="U387">
            <v>0</v>
          </cell>
          <cell r="V387" t="str">
            <v>Légumes</v>
          </cell>
          <cell r="W387">
            <v>200</v>
          </cell>
          <cell r="X387">
            <v>54</v>
          </cell>
          <cell r="Y387">
            <v>2.6</v>
          </cell>
          <cell r="Z387">
            <v>0.6</v>
          </cell>
          <cell r="AA387">
            <v>7.4</v>
          </cell>
          <cell r="AB387">
            <v>27</v>
          </cell>
          <cell r="AC387">
            <v>1.3</v>
          </cell>
          <cell r="AD387">
            <v>0.3</v>
          </cell>
          <cell r="AE387">
            <v>3.7</v>
          </cell>
          <cell r="AF387" t="str">
            <v>Pomme De Terre</v>
          </cell>
          <cell r="AG387">
            <v>150</v>
          </cell>
          <cell r="AH387">
            <v>114</v>
          </cell>
          <cell r="AI387">
            <v>3</v>
          </cell>
          <cell r="AJ387">
            <v>0.15</v>
          </cell>
          <cell r="AK387">
            <v>23.4</v>
          </cell>
          <cell r="AL387">
            <v>76</v>
          </cell>
          <cell r="AM387">
            <v>2</v>
          </cell>
          <cell r="AN387">
            <v>0.1</v>
          </cell>
          <cell r="AO387">
            <v>15.6</v>
          </cell>
          <cell r="AP387" t="str">
            <v>Huile De Colza</v>
          </cell>
          <cell r="AQ387">
            <v>10</v>
          </cell>
          <cell r="AR387">
            <v>80.900000000000006</v>
          </cell>
          <cell r="AS387">
            <v>0</v>
          </cell>
          <cell r="AT387">
            <v>8.99</v>
          </cell>
          <cell r="AU387">
            <v>0</v>
          </cell>
          <cell r="AV387">
            <v>809</v>
          </cell>
          <cell r="AW387">
            <v>0</v>
          </cell>
          <cell r="AX387">
            <v>89.9</v>
          </cell>
          <cell r="AY387">
            <v>0</v>
          </cell>
          <cell r="AZ387" t="str">
            <v>Crème Rama 7%</v>
          </cell>
          <cell r="BA387">
            <v>50</v>
          </cell>
          <cell r="BB387">
            <v>42.5</v>
          </cell>
          <cell r="BC387">
            <v>0.55000000000000004</v>
          </cell>
          <cell r="BD387">
            <v>3.6</v>
          </cell>
          <cell r="BE387">
            <v>0.55000000000000004</v>
          </cell>
          <cell r="BF387">
            <v>85</v>
          </cell>
          <cell r="BG387">
            <v>1.1000000000000001</v>
          </cell>
          <cell r="BH387">
            <v>7.2</v>
          </cell>
          <cell r="BI387">
            <v>1.1000000000000001</v>
          </cell>
          <cell r="BJ387" t="str">
            <v>Épices</v>
          </cell>
          <cell r="BL387">
            <v>0</v>
          </cell>
          <cell r="BM387">
            <v>0</v>
          </cell>
          <cell r="BN387">
            <v>0</v>
          </cell>
          <cell r="BO387">
            <v>0</v>
          </cell>
          <cell r="BP387">
            <v>0</v>
          </cell>
          <cell r="BQ387">
            <v>0</v>
          </cell>
          <cell r="BR387">
            <v>0</v>
          </cell>
          <cell r="BS387">
            <v>0</v>
          </cell>
          <cell r="BT387" t="str">
            <v/>
          </cell>
          <cell r="BV387">
            <v>0</v>
          </cell>
          <cell r="BW387">
            <v>0</v>
          </cell>
          <cell r="BX387">
            <v>0</v>
          </cell>
          <cell r="BY387">
            <v>0</v>
          </cell>
          <cell r="BZ387">
            <v>0</v>
          </cell>
          <cell r="CA387">
            <v>0</v>
          </cell>
          <cell r="CB387">
            <v>0</v>
          </cell>
          <cell r="CC387">
            <v>0</v>
          </cell>
          <cell r="CD387" t="str">
            <v/>
          </cell>
          <cell r="CF387">
            <v>0</v>
          </cell>
          <cell r="CG387">
            <v>0</v>
          </cell>
          <cell r="CH387">
            <v>0</v>
          </cell>
          <cell r="CI387">
            <v>0</v>
          </cell>
          <cell r="CJ387">
            <v>0</v>
          </cell>
          <cell r="CK387">
            <v>0</v>
          </cell>
          <cell r="CL387">
            <v>0</v>
          </cell>
          <cell r="CM387">
            <v>0</v>
          </cell>
          <cell r="CN387" t="str">
            <v/>
          </cell>
          <cell r="CP387">
            <v>0</v>
          </cell>
          <cell r="CQ387">
            <v>0</v>
          </cell>
          <cell r="CR387">
            <v>0</v>
          </cell>
          <cell r="CS387">
            <v>0</v>
          </cell>
          <cell r="CT387">
            <v>0</v>
          </cell>
          <cell r="CU387">
            <v>0</v>
          </cell>
          <cell r="CV387">
            <v>0</v>
          </cell>
          <cell r="CW387">
            <v>0</v>
          </cell>
          <cell r="CX387" t="str">
            <v/>
          </cell>
          <cell r="CZ387">
            <v>0</v>
          </cell>
          <cell r="DA387">
            <v>0</v>
          </cell>
          <cell r="DB387">
            <v>0</v>
          </cell>
          <cell r="DC387">
            <v>0</v>
          </cell>
          <cell r="DD387">
            <v>0</v>
          </cell>
          <cell r="DE387">
            <v>0</v>
          </cell>
          <cell r="DF387">
            <v>0</v>
          </cell>
          <cell r="DG387">
            <v>0</v>
          </cell>
          <cell r="DH387" t="str">
            <v/>
          </cell>
          <cell r="DJ387">
            <v>0</v>
          </cell>
          <cell r="DK387">
            <v>0</v>
          </cell>
          <cell r="DL387">
            <v>0</v>
          </cell>
          <cell r="DM387">
            <v>0</v>
          </cell>
          <cell r="DN387">
            <v>0</v>
          </cell>
          <cell r="DO387">
            <v>0</v>
          </cell>
          <cell r="DP387">
            <v>0</v>
          </cell>
          <cell r="DQ387">
            <v>0</v>
          </cell>
          <cell r="DR387" t="str">
            <v/>
          </cell>
          <cell r="DT387">
            <v>0</v>
          </cell>
          <cell r="DU387">
            <v>0</v>
          </cell>
          <cell r="DV387">
            <v>0</v>
          </cell>
          <cell r="DW387">
            <v>0</v>
          </cell>
          <cell r="DX387">
            <v>0</v>
          </cell>
          <cell r="DY387">
            <v>0</v>
          </cell>
          <cell r="DZ387">
            <v>0</v>
          </cell>
          <cell r="EA387">
            <v>0</v>
          </cell>
          <cell r="EB387" t="str">
            <v/>
          </cell>
          <cell r="ED387">
            <v>0</v>
          </cell>
          <cell r="EE387">
            <v>0</v>
          </cell>
          <cell r="EF387">
            <v>0</v>
          </cell>
          <cell r="EG387">
            <v>0</v>
          </cell>
          <cell r="EH387">
            <v>0</v>
          </cell>
          <cell r="EI387">
            <v>0</v>
          </cell>
          <cell r="EJ387">
            <v>0</v>
          </cell>
          <cell r="EK387">
            <v>0</v>
          </cell>
          <cell r="EL387" t="str">
            <v/>
          </cell>
          <cell r="EN387">
            <v>0</v>
          </cell>
          <cell r="EO387">
            <v>0</v>
          </cell>
          <cell r="EP387">
            <v>0</v>
          </cell>
          <cell r="EQ387">
            <v>0</v>
          </cell>
          <cell r="ER387">
            <v>0</v>
          </cell>
          <cell r="ES387">
            <v>0</v>
          </cell>
          <cell r="ET387">
            <v>0</v>
          </cell>
          <cell r="EU387">
            <v>0</v>
          </cell>
          <cell r="EV387" t="str">
            <v/>
          </cell>
          <cell r="EX387">
            <v>0</v>
          </cell>
          <cell r="EY387">
            <v>0</v>
          </cell>
          <cell r="EZ387">
            <v>0</v>
          </cell>
          <cell r="FA387">
            <v>0</v>
          </cell>
          <cell r="FB387">
            <v>0</v>
          </cell>
          <cell r="FC387">
            <v>0</v>
          </cell>
          <cell r="FD387">
            <v>0</v>
          </cell>
          <cell r="FE387">
            <v>0</v>
          </cell>
          <cell r="FF387" t="str">
            <v/>
          </cell>
          <cell r="FH387">
            <v>0</v>
          </cell>
          <cell r="FI387">
            <v>0</v>
          </cell>
          <cell r="FJ387">
            <v>0</v>
          </cell>
          <cell r="FK387">
            <v>0</v>
          </cell>
          <cell r="FL387">
            <v>0</v>
          </cell>
          <cell r="FM387">
            <v>0</v>
          </cell>
          <cell r="FN387">
            <v>0</v>
          </cell>
          <cell r="FO387">
            <v>0</v>
          </cell>
          <cell r="FR387">
            <v>0</v>
          </cell>
          <cell r="FS387">
            <v>0</v>
          </cell>
          <cell r="FT387">
            <v>0</v>
          </cell>
          <cell r="FU387">
            <v>0</v>
          </cell>
          <cell r="FV387">
            <v>0</v>
          </cell>
          <cell r="FW387">
            <v>0</v>
          </cell>
          <cell r="FX387">
            <v>0</v>
          </cell>
          <cell r="FY387">
            <v>0</v>
          </cell>
          <cell r="GB387">
            <v>0</v>
          </cell>
          <cell r="GC387">
            <v>0</v>
          </cell>
          <cell r="GD387">
            <v>0</v>
          </cell>
          <cell r="GE387">
            <v>0</v>
          </cell>
          <cell r="GF387">
            <v>0</v>
          </cell>
          <cell r="GG387">
            <v>0</v>
          </cell>
          <cell r="GH387">
            <v>0</v>
          </cell>
          <cell r="GI387">
            <v>0</v>
          </cell>
          <cell r="GL387">
            <v>0</v>
          </cell>
          <cell r="GM387">
            <v>0</v>
          </cell>
          <cell r="GN387">
            <v>0</v>
          </cell>
          <cell r="GO387">
            <v>0</v>
          </cell>
          <cell r="GP387">
            <v>0</v>
          </cell>
          <cell r="GQ387">
            <v>0</v>
          </cell>
          <cell r="GR387">
            <v>0</v>
          </cell>
          <cell r="GS387">
            <v>0</v>
          </cell>
          <cell r="GU387" t="str">
            <v>Repas Porc + Légumes  + Pomme De Terre</v>
          </cell>
        </row>
        <row r="388">
          <cell r="E388" t="str">
            <v>Repas Porc + Légumes  + Riz</v>
          </cell>
          <cell r="F388" t="str">
            <v>La préparation est libre: épices, cuisson. Adaptée Grillage ou four ou autre</v>
          </cell>
          <cell r="H388">
            <v>516.20000000000005</v>
          </cell>
          <cell r="I388">
            <v>33.9</v>
          </cell>
          <cell r="J388">
            <v>23.765000000000001</v>
          </cell>
          <cell r="K388">
            <v>37.949999999999996</v>
          </cell>
          <cell r="L388" t="str">
            <v xml:space="preserve">Viande de porc </v>
          </cell>
          <cell r="M388">
            <v>125</v>
          </cell>
          <cell r="N388">
            <v>200</v>
          </cell>
          <cell r="O388">
            <v>26.75</v>
          </cell>
          <cell r="P388">
            <v>10.375</v>
          </cell>
          <cell r="Q388">
            <v>0</v>
          </cell>
          <cell r="R388">
            <v>160</v>
          </cell>
          <cell r="S388">
            <v>21.4</v>
          </cell>
          <cell r="T388">
            <v>8.3000000000000007</v>
          </cell>
          <cell r="U388">
            <v>0</v>
          </cell>
          <cell r="V388" t="str">
            <v>Légumes</v>
          </cell>
          <cell r="W388">
            <v>200</v>
          </cell>
          <cell r="X388">
            <v>54</v>
          </cell>
          <cell r="Y388">
            <v>2.6</v>
          </cell>
          <cell r="Z388">
            <v>0.6</v>
          </cell>
          <cell r="AA388">
            <v>7.4</v>
          </cell>
          <cell r="AB388">
            <v>27</v>
          </cell>
          <cell r="AC388">
            <v>1.3</v>
          </cell>
          <cell r="AD388">
            <v>0.3</v>
          </cell>
          <cell r="AE388">
            <v>3.7</v>
          </cell>
          <cell r="AF388" t="str">
            <v>Riz Basmati</v>
          </cell>
          <cell r="AG388">
            <v>40</v>
          </cell>
          <cell r="AH388">
            <v>138.80000000000001</v>
          </cell>
          <cell r="AI388">
            <v>4</v>
          </cell>
          <cell r="AJ388">
            <v>0.2</v>
          </cell>
          <cell r="AK388">
            <v>30</v>
          </cell>
          <cell r="AL388">
            <v>347</v>
          </cell>
          <cell r="AM388">
            <v>10</v>
          </cell>
          <cell r="AN388">
            <v>0.5</v>
          </cell>
          <cell r="AO388">
            <v>75</v>
          </cell>
          <cell r="AP388" t="str">
            <v>Huile De Colza</v>
          </cell>
          <cell r="AQ388">
            <v>10</v>
          </cell>
          <cell r="AR388">
            <v>80.900000000000006</v>
          </cell>
          <cell r="AS388">
            <v>0</v>
          </cell>
          <cell r="AT388">
            <v>8.99</v>
          </cell>
          <cell r="AU388">
            <v>0</v>
          </cell>
          <cell r="AV388">
            <v>809</v>
          </cell>
          <cell r="AW388">
            <v>0</v>
          </cell>
          <cell r="AX388">
            <v>89.9</v>
          </cell>
          <cell r="AY388">
            <v>0</v>
          </cell>
          <cell r="AZ388" t="str">
            <v>Crème Rama 7%</v>
          </cell>
          <cell r="BA388">
            <v>50</v>
          </cell>
          <cell r="BB388">
            <v>42.5</v>
          </cell>
          <cell r="BC388">
            <v>0.55000000000000004</v>
          </cell>
          <cell r="BD388">
            <v>3.6</v>
          </cell>
          <cell r="BE388">
            <v>0.55000000000000004</v>
          </cell>
          <cell r="BF388">
            <v>85</v>
          </cell>
          <cell r="BG388">
            <v>1.1000000000000001</v>
          </cell>
          <cell r="BH388">
            <v>7.2</v>
          </cell>
          <cell r="BI388">
            <v>1.1000000000000001</v>
          </cell>
          <cell r="BJ388" t="str">
            <v>Épices</v>
          </cell>
          <cell r="BL388">
            <v>0</v>
          </cell>
          <cell r="BM388">
            <v>0</v>
          </cell>
          <cell r="BN388">
            <v>0</v>
          </cell>
          <cell r="BO388">
            <v>0</v>
          </cell>
          <cell r="BP388">
            <v>0</v>
          </cell>
          <cell r="BQ388">
            <v>0</v>
          </cell>
          <cell r="BR388">
            <v>0</v>
          </cell>
          <cell r="BS388">
            <v>0</v>
          </cell>
          <cell r="BT388" t="str">
            <v/>
          </cell>
          <cell r="BV388">
            <v>0</v>
          </cell>
          <cell r="BW388">
            <v>0</v>
          </cell>
          <cell r="BX388">
            <v>0</v>
          </cell>
          <cell r="BY388">
            <v>0</v>
          </cell>
          <cell r="BZ388">
            <v>0</v>
          </cell>
          <cell r="CA388">
            <v>0</v>
          </cell>
          <cell r="CB388">
            <v>0</v>
          </cell>
          <cell r="CC388">
            <v>0</v>
          </cell>
          <cell r="CD388" t="str">
            <v/>
          </cell>
          <cell r="CF388">
            <v>0</v>
          </cell>
          <cell r="CG388">
            <v>0</v>
          </cell>
          <cell r="CH388">
            <v>0</v>
          </cell>
          <cell r="CI388">
            <v>0</v>
          </cell>
          <cell r="CJ388">
            <v>0</v>
          </cell>
          <cell r="CK388">
            <v>0</v>
          </cell>
          <cell r="CL388">
            <v>0</v>
          </cell>
          <cell r="CM388">
            <v>0</v>
          </cell>
          <cell r="CN388" t="str">
            <v/>
          </cell>
          <cell r="CP388">
            <v>0</v>
          </cell>
          <cell r="CQ388">
            <v>0</v>
          </cell>
          <cell r="CR388">
            <v>0</v>
          </cell>
          <cell r="CS388">
            <v>0</v>
          </cell>
          <cell r="CT388">
            <v>0</v>
          </cell>
          <cell r="CU388">
            <v>0</v>
          </cell>
          <cell r="CV388">
            <v>0</v>
          </cell>
          <cell r="CW388">
            <v>0</v>
          </cell>
          <cell r="CX388" t="str">
            <v/>
          </cell>
          <cell r="CZ388">
            <v>0</v>
          </cell>
          <cell r="DA388">
            <v>0</v>
          </cell>
          <cell r="DB388">
            <v>0</v>
          </cell>
          <cell r="DC388">
            <v>0</v>
          </cell>
          <cell r="DD388">
            <v>0</v>
          </cell>
          <cell r="DE388">
            <v>0</v>
          </cell>
          <cell r="DF388">
            <v>0</v>
          </cell>
          <cell r="DG388">
            <v>0</v>
          </cell>
          <cell r="DH388" t="str">
            <v/>
          </cell>
          <cell r="DJ388">
            <v>0</v>
          </cell>
          <cell r="DK388">
            <v>0</v>
          </cell>
          <cell r="DL388">
            <v>0</v>
          </cell>
          <cell r="DM388">
            <v>0</v>
          </cell>
          <cell r="DN388">
            <v>0</v>
          </cell>
          <cell r="DO388">
            <v>0</v>
          </cell>
          <cell r="DP388">
            <v>0</v>
          </cell>
          <cell r="DQ388">
            <v>0</v>
          </cell>
          <cell r="DR388" t="str">
            <v/>
          </cell>
          <cell r="DT388">
            <v>0</v>
          </cell>
          <cell r="DU388">
            <v>0</v>
          </cell>
          <cell r="DV388">
            <v>0</v>
          </cell>
          <cell r="DW388">
            <v>0</v>
          </cell>
          <cell r="DX388">
            <v>0</v>
          </cell>
          <cell r="DY388">
            <v>0</v>
          </cell>
          <cell r="DZ388">
            <v>0</v>
          </cell>
          <cell r="EA388">
            <v>0</v>
          </cell>
          <cell r="EB388" t="str">
            <v/>
          </cell>
          <cell r="ED388">
            <v>0</v>
          </cell>
          <cell r="EE388">
            <v>0</v>
          </cell>
          <cell r="EF388">
            <v>0</v>
          </cell>
          <cell r="EG388">
            <v>0</v>
          </cell>
          <cell r="EH388">
            <v>0</v>
          </cell>
          <cell r="EI388">
            <v>0</v>
          </cell>
          <cell r="EJ388">
            <v>0</v>
          </cell>
          <cell r="EK388">
            <v>0</v>
          </cell>
          <cell r="EL388" t="str">
            <v/>
          </cell>
          <cell r="EN388">
            <v>0</v>
          </cell>
          <cell r="EO388">
            <v>0</v>
          </cell>
          <cell r="EP388">
            <v>0</v>
          </cell>
          <cell r="EQ388">
            <v>0</v>
          </cell>
          <cell r="ER388">
            <v>0</v>
          </cell>
          <cell r="ES388">
            <v>0</v>
          </cell>
          <cell r="ET388">
            <v>0</v>
          </cell>
          <cell r="EU388">
            <v>0</v>
          </cell>
          <cell r="EV388" t="str">
            <v/>
          </cell>
          <cell r="EX388">
            <v>0</v>
          </cell>
          <cell r="EY388">
            <v>0</v>
          </cell>
          <cell r="EZ388">
            <v>0</v>
          </cell>
          <cell r="FA388">
            <v>0</v>
          </cell>
          <cell r="FB388">
            <v>0</v>
          </cell>
          <cell r="FC388">
            <v>0</v>
          </cell>
          <cell r="FD388">
            <v>0</v>
          </cell>
          <cell r="FE388">
            <v>0</v>
          </cell>
          <cell r="FF388" t="str">
            <v/>
          </cell>
          <cell r="FH388">
            <v>0</v>
          </cell>
          <cell r="FI388">
            <v>0</v>
          </cell>
          <cell r="FJ388">
            <v>0</v>
          </cell>
          <cell r="FK388">
            <v>0</v>
          </cell>
          <cell r="FL388">
            <v>0</v>
          </cell>
          <cell r="FM388">
            <v>0</v>
          </cell>
          <cell r="FN388">
            <v>0</v>
          </cell>
          <cell r="FO388">
            <v>0</v>
          </cell>
          <cell r="FR388">
            <v>0</v>
          </cell>
          <cell r="FS388">
            <v>0</v>
          </cell>
          <cell r="FT388">
            <v>0</v>
          </cell>
          <cell r="FU388">
            <v>0</v>
          </cell>
          <cell r="FV388">
            <v>0</v>
          </cell>
          <cell r="FW388">
            <v>0</v>
          </cell>
          <cell r="FX388">
            <v>0</v>
          </cell>
          <cell r="FY388">
            <v>0</v>
          </cell>
          <cell r="GB388">
            <v>0</v>
          </cell>
          <cell r="GC388">
            <v>0</v>
          </cell>
          <cell r="GD388">
            <v>0</v>
          </cell>
          <cell r="GE388">
            <v>0</v>
          </cell>
          <cell r="GF388">
            <v>0</v>
          </cell>
          <cell r="GG388">
            <v>0</v>
          </cell>
          <cell r="GH388">
            <v>0</v>
          </cell>
          <cell r="GI388">
            <v>0</v>
          </cell>
          <cell r="GL388">
            <v>0</v>
          </cell>
          <cell r="GM388">
            <v>0</v>
          </cell>
          <cell r="GN388">
            <v>0</v>
          </cell>
          <cell r="GO388">
            <v>0</v>
          </cell>
          <cell r="GP388">
            <v>0</v>
          </cell>
          <cell r="GQ388">
            <v>0</v>
          </cell>
          <cell r="GR388">
            <v>0</v>
          </cell>
          <cell r="GS388">
            <v>0</v>
          </cell>
          <cell r="GU388" t="str">
            <v>Repas Porc + Légumes  + Riz</v>
          </cell>
        </row>
        <row r="389">
          <cell r="E389" t="str">
            <v>Repas Porc + Salade</v>
          </cell>
          <cell r="F389" t="str">
            <v>La préparation est libre: épices, cuisson. Adaptée Grillage ou four ou autre</v>
          </cell>
          <cell r="H389">
            <v>425.29999999999995</v>
          </cell>
          <cell r="I389">
            <v>31.97</v>
          </cell>
          <cell r="J389">
            <v>21.815000000000001</v>
          </cell>
          <cell r="K389">
            <v>23.09</v>
          </cell>
          <cell r="L389" t="str">
            <v xml:space="preserve">Viande de porc </v>
          </cell>
          <cell r="M389">
            <v>125</v>
          </cell>
          <cell r="N389">
            <v>200</v>
          </cell>
          <cell r="O389">
            <v>26.75</v>
          </cell>
          <cell r="P389">
            <v>10.375</v>
          </cell>
          <cell r="Q389">
            <v>0</v>
          </cell>
          <cell r="R389">
            <v>160</v>
          </cell>
          <cell r="S389">
            <v>21.4</v>
          </cell>
          <cell r="T389">
            <v>8.3000000000000007</v>
          </cell>
          <cell r="U389">
            <v>0</v>
          </cell>
          <cell r="V389" t="str">
            <v>Laitue</v>
          </cell>
          <cell r="W389">
            <v>50</v>
          </cell>
          <cell r="X389">
            <v>8</v>
          </cell>
          <cell r="Y389">
            <v>0.6</v>
          </cell>
          <cell r="Z389">
            <v>0.15</v>
          </cell>
          <cell r="AA389">
            <v>0.65</v>
          </cell>
          <cell r="AB389">
            <v>16</v>
          </cell>
          <cell r="AC389">
            <v>1.2</v>
          </cell>
          <cell r="AD389">
            <v>0.3</v>
          </cell>
          <cell r="AE389">
            <v>1.3</v>
          </cell>
          <cell r="AF389" t="str">
            <v>Huile De Colza</v>
          </cell>
          <cell r="AG389">
            <v>10</v>
          </cell>
          <cell r="AH389">
            <v>80.900000000000006</v>
          </cell>
          <cell r="AI389">
            <v>0</v>
          </cell>
          <cell r="AJ389">
            <v>8.99</v>
          </cell>
          <cell r="AK389">
            <v>0</v>
          </cell>
          <cell r="AL389">
            <v>809</v>
          </cell>
          <cell r="AM389">
            <v>0</v>
          </cell>
          <cell r="AN389">
            <v>89.9</v>
          </cell>
          <cell r="AO389">
            <v>0</v>
          </cell>
          <cell r="AP389" t="str">
            <v>Vinaigre</v>
          </cell>
          <cell r="AQ389">
            <v>20</v>
          </cell>
          <cell r="AR389">
            <v>4.4000000000000004</v>
          </cell>
          <cell r="AS389">
            <v>0.02</v>
          </cell>
          <cell r="AT389">
            <v>0</v>
          </cell>
          <cell r="AU389">
            <v>0.14000000000000001</v>
          </cell>
          <cell r="AV389">
            <v>22</v>
          </cell>
          <cell r="AW389">
            <v>0.1</v>
          </cell>
          <cell r="AX389">
            <v>0</v>
          </cell>
          <cell r="AY389">
            <v>0.7</v>
          </cell>
          <cell r="AZ389" t="str">
            <v>Pain</v>
          </cell>
          <cell r="BA389">
            <v>50</v>
          </cell>
          <cell r="BB389">
            <v>132</v>
          </cell>
          <cell r="BC389">
            <v>4.5999999999999996</v>
          </cell>
          <cell r="BD389">
            <v>2.2999999999999998</v>
          </cell>
          <cell r="BE389">
            <v>22.3</v>
          </cell>
          <cell r="BF389">
            <v>264</v>
          </cell>
          <cell r="BG389">
            <v>9.1999999999999993</v>
          </cell>
          <cell r="BH389">
            <v>4.5999999999999996</v>
          </cell>
          <cell r="BI389">
            <v>44.6</v>
          </cell>
          <cell r="BJ389" t="str">
            <v>Épices</v>
          </cell>
          <cell r="BL389">
            <v>0</v>
          </cell>
          <cell r="BM389">
            <v>0</v>
          </cell>
          <cell r="BN389">
            <v>0</v>
          </cell>
          <cell r="BO389">
            <v>0</v>
          </cell>
          <cell r="BP389">
            <v>0</v>
          </cell>
          <cell r="BQ389">
            <v>0</v>
          </cell>
          <cell r="BR389">
            <v>0</v>
          </cell>
          <cell r="BS389">
            <v>0</v>
          </cell>
          <cell r="BT389" t="str">
            <v/>
          </cell>
          <cell r="BV389">
            <v>0</v>
          </cell>
          <cell r="BW389">
            <v>0</v>
          </cell>
          <cell r="BX389">
            <v>0</v>
          </cell>
          <cell r="BY389">
            <v>0</v>
          </cell>
          <cell r="BZ389">
            <v>0</v>
          </cell>
          <cell r="CA389">
            <v>0</v>
          </cell>
          <cell r="CB389">
            <v>0</v>
          </cell>
          <cell r="CC389">
            <v>0</v>
          </cell>
          <cell r="CD389" t="str">
            <v/>
          </cell>
          <cell r="CF389">
            <v>0</v>
          </cell>
          <cell r="CG389">
            <v>0</v>
          </cell>
          <cell r="CH389">
            <v>0</v>
          </cell>
          <cell r="CI389">
            <v>0</v>
          </cell>
          <cell r="CJ389">
            <v>0</v>
          </cell>
          <cell r="CK389">
            <v>0</v>
          </cell>
          <cell r="CL389">
            <v>0</v>
          </cell>
          <cell r="CM389">
            <v>0</v>
          </cell>
          <cell r="CN389" t="str">
            <v/>
          </cell>
          <cell r="CP389">
            <v>0</v>
          </cell>
          <cell r="CQ389">
            <v>0</v>
          </cell>
          <cell r="CR389">
            <v>0</v>
          </cell>
          <cell r="CS389">
            <v>0</v>
          </cell>
          <cell r="CT389">
            <v>0</v>
          </cell>
          <cell r="CU389">
            <v>0</v>
          </cell>
          <cell r="CV389">
            <v>0</v>
          </cell>
          <cell r="CW389">
            <v>0</v>
          </cell>
          <cell r="CX389" t="str">
            <v/>
          </cell>
          <cell r="CZ389">
            <v>0</v>
          </cell>
          <cell r="DA389">
            <v>0</v>
          </cell>
          <cell r="DB389">
            <v>0</v>
          </cell>
          <cell r="DC389">
            <v>0</v>
          </cell>
          <cell r="DD389">
            <v>0</v>
          </cell>
          <cell r="DE389">
            <v>0</v>
          </cell>
          <cell r="DF389">
            <v>0</v>
          </cell>
          <cell r="DG389">
            <v>0</v>
          </cell>
          <cell r="DH389" t="str">
            <v/>
          </cell>
          <cell r="DJ389">
            <v>0</v>
          </cell>
          <cell r="DK389">
            <v>0</v>
          </cell>
          <cell r="DL389">
            <v>0</v>
          </cell>
          <cell r="DM389">
            <v>0</v>
          </cell>
          <cell r="DN389">
            <v>0</v>
          </cell>
          <cell r="DO389">
            <v>0</v>
          </cell>
          <cell r="DP389">
            <v>0</v>
          </cell>
          <cell r="DQ389">
            <v>0</v>
          </cell>
          <cell r="DR389" t="str">
            <v/>
          </cell>
          <cell r="DT389">
            <v>0</v>
          </cell>
          <cell r="DU389">
            <v>0</v>
          </cell>
          <cell r="DV389">
            <v>0</v>
          </cell>
          <cell r="DW389">
            <v>0</v>
          </cell>
          <cell r="DX389">
            <v>0</v>
          </cell>
          <cell r="DY389">
            <v>0</v>
          </cell>
          <cell r="DZ389">
            <v>0</v>
          </cell>
          <cell r="EA389">
            <v>0</v>
          </cell>
          <cell r="EB389" t="str">
            <v/>
          </cell>
          <cell r="ED389">
            <v>0</v>
          </cell>
          <cell r="EE389">
            <v>0</v>
          </cell>
          <cell r="EF389">
            <v>0</v>
          </cell>
          <cell r="EG389">
            <v>0</v>
          </cell>
          <cell r="EH389">
            <v>0</v>
          </cell>
          <cell r="EI389">
            <v>0</v>
          </cell>
          <cell r="EJ389">
            <v>0</v>
          </cell>
          <cell r="EK389">
            <v>0</v>
          </cell>
          <cell r="EL389" t="str">
            <v/>
          </cell>
          <cell r="EN389">
            <v>0</v>
          </cell>
          <cell r="EO389">
            <v>0</v>
          </cell>
          <cell r="EP389">
            <v>0</v>
          </cell>
          <cell r="EQ389">
            <v>0</v>
          </cell>
          <cell r="ER389">
            <v>0</v>
          </cell>
          <cell r="ES389">
            <v>0</v>
          </cell>
          <cell r="ET389">
            <v>0</v>
          </cell>
          <cell r="EU389">
            <v>0</v>
          </cell>
          <cell r="EV389" t="str">
            <v/>
          </cell>
          <cell r="EX389">
            <v>0</v>
          </cell>
          <cell r="EY389">
            <v>0</v>
          </cell>
          <cell r="EZ389">
            <v>0</v>
          </cell>
          <cell r="FA389">
            <v>0</v>
          </cell>
          <cell r="FB389">
            <v>0</v>
          </cell>
          <cell r="FC389">
            <v>0</v>
          </cell>
          <cell r="FD389">
            <v>0</v>
          </cell>
          <cell r="FE389">
            <v>0</v>
          </cell>
          <cell r="FF389" t="str">
            <v/>
          </cell>
          <cell r="FH389">
            <v>0</v>
          </cell>
          <cell r="FI389">
            <v>0</v>
          </cell>
          <cell r="FJ389">
            <v>0</v>
          </cell>
          <cell r="FK389">
            <v>0</v>
          </cell>
          <cell r="FL389">
            <v>0</v>
          </cell>
          <cell r="FM389">
            <v>0</v>
          </cell>
          <cell r="FN389">
            <v>0</v>
          </cell>
          <cell r="FO389">
            <v>0</v>
          </cell>
          <cell r="FR389">
            <v>0</v>
          </cell>
          <cell r="FS389">
            <v>0</v>
          </cell>
          <cell r="FT389">
            <v>0</v>
          </cell>
          <cell r="FU389">
            <v>0</v>
          </cell>
          <cell r="FV389">
            <v>0</v>
          </cell>
          <cell r="FW389">
            <v>0</v>
          </cell>
          <cell r="FX389">
            <v>0</v>
          </cell>
          <cell r="FY389">
            <v>0</v>
          </cell>
          <cell r="GB389">
            <v>0</v>
          </cell>
          <cell r="GC389">
            <v>0</v>
          </cell>
          <cell r="GD389">
            <v>0</v>
          </cell>
          <cell r="GE389">
            <v>0</v>
          </cell>
          <cell r="GF389">
            <v>0</v>
          </cell>
          <cell r="GG389">
            <v>0</v>
          </cell>
          <cell r="GH389">
            <v>0</v>
          </cell>
          <cell r="GI389">
            <v>0</v>
          </cell>
          <cell r="GL389">
            <v>0</v>
          </cell>
          <cell r="GM389">
            <v>0</v>
          </cell>
          <cell r="GN389">
            <v>0</v>
          </cell>
          <cell r="GO389">
            <v>0</v>
          </cell>
          <cell r="GP389">
            <v>0</v>
          </cell>
          <cell r="GQ389">
            <v>0</v>
          </cell>
          <cell r="GR389">
            <v>0</v>
          </cell>
          <cell r="GS389">
            <v>0</v>
          </cell>
          <cell r="GU389" t="str">
            <v>Repas Porc + Salade</v>
          </cell>
        </row>
        <row r="390">
          <cell r="E390" t="str">
            <v>Repas Poulet + Légumes</v>
          </cell>
          <cell r="F390" t="str">
            <v>La préparation est libre: épices, cuisson. Adaptée Grillage ou four ou autre</v>
          </cell>
          <cell r="H390">
            <v>435.04999999999995</v>
          </cell>
          <cell r="I390">
            <v>34.594999999999999</v>
          </cell>
          <cell r="J390">
            <v>17.89</v>
          </cell>
          <cell r="K390">
            <v>29.84</v>
          </cell>
          <cell r="L390" t="str">
            <v>Viande de volaille</v>
          </cell>
          <cell r="M390">
            <v>125</v>
          </cell>
          <cell r="N390">
            <v>163.75</v>
          </cell>
          <cell r="O390">
            <v>27.375</v>
          </cell>
          <cell r="P390">
            <v>6</v>
          </cell>
          <cell r="Q390">
            <v>0</v>
          </cell>
          <cell r="R390">
            <v>131</v>
          </cell>
          <cell r="S390">
            <v>21.9</v>
          </cell>
          <cell r="T390">
            <v>4.8</v>
          </cell>
          <cell r="U390">
            <v>0</v>
          </cell>
          <cell r="V390" t="str">
            <v>Légumes</v>
          </cell>
          <cell r="W390">
            <v>200</v>
          </cell>
          <cell r="X390">
            <v>54</v>
          </cell>
          <cell r="Y390">
            <v>2.6</v>
          </cell>
          <cell r="Z390">
            <v>0.6</v>
          </cell>
          <cell r="AA390">
            <v>7.4</v>
          </cell>
          <cell r="AB390">
            <v>27</v>
          </cell>
          <cell r="AC390">
            <v>1.3</v>
          </cell>
          <cell r="AD390">
            <v>0.3</v>
          </cell>
          <cell r="AE390">
            <v>3.7</v>
          </cell>
          <cell r="AF390" t="str">
            <v>Huile De Colza</v>
          </cell>
          <cell r="AG390">
            <v>10</v>
          </cell>
          <cell r="AH390">
            <v>80.900000000000006</v>
          </cell>
          <cell r="AI390">
            <v>0</v>
          </cell>
          <cell r="AJ390">
            <v>8.99</v>
          </cell>
          <cell r="AK390">
            <v>0</v>
          </cell>
          <cell r="AL390">
            <v>809</v>
          </cell>
          <cell r="AM390">
            <v>0</v>
          </cell>
          <cell r="AN390">
            <v>89.9</v>
          </cell>
          <cell r="AO390">
            <v>0</v>
          </cell>
          <cell r="AP390" t="str">
            <v>Vinaigre</v>
          </cell>
          <cell r="AQ390">
            <v>20</v>
          </cell>
          <cell r="AR390">
            <v>4.4000000000000004</v>
          </cell>
          <cell r="AS390">
            <v>0.02</v>
          </cell>
          <cell r="AT390">
            <v>0</v>
          </cell>
          <cell r="AU390">
            <v>0.14000000000000001</v>
          </cell>
          <cell r="AV390">
            <v>22</v>
          </cell>
          <cell r="AW390">
            <v>0.1</v>
          </cell>
          <cell r="AX390">
            <v>0</v>
          </cell>
          <cell r="AY390">
            <v>0.7</v>
          </cell>
          <cell r="AZ390" t="str">
            <v>Pain</v>
          </cell>
          <cell r="BA390">
            <v>50</v>
          </cell>
          <cell r="BB390">
            <v>132</v>
          </cell>
          <cell r="BC390">
            <v>4.5999999999999996</v>
          </cell>
          <cell r="BD390">
            <v>2.2999999999999998</v>
          </cell>
          <cell r="BE390">
            <v>22.3</v>
          </cell>
          <cell r="BF390">
            <v>264</v>
          </cell>
          <cell r="BG390">
            <v>9.1999999999999993</v>
          </cell>
          <cell r="BH390">
            <v>4.5999999999999996</v>
          </cell>
          <cell r="BI390">
            <v>44.6</v>
          </cell>
          <cell r="BJ390" t="str">
            <v>Épices</v>
          </cell>
          <cell r="BL390">
            <v>0</v>
          </cell>
          <cell r="BM390">
            <v>0</v>
          </cell>
          <cell r="BN390">
            <v>0</v>
          </cell>
          <cell r="BO390">
            <v>0</v>
          </cell>
          <cell r="BP390">
            <v>0</v>
          </cell>
          <cell r="BQ390">
            <v>0</v>
          </cell>
          <cell r="BR390">
            <v>0</v>
          </cell>
          <cell r="BS390">
            <v>0</v>
          </cell>
          <cell r="BT390" t="str">
            <v/>
          </cell>
          <cell r="BV390">
            <v>0</v>
          </cell>
          <cell r="BW390">
            <v>0</v>
          </cell>
          <cell r="BX390">
            <v>0</v>
          </cell>
          <cell r="BY390">
            <v>0</v>
          </cell>
          <cell r="BZ390">
            <v>0</v>
          </cell>
          <cell r="CA390">
            <v>0</v>
          </cell>
          <cell r="CB390">
            <v>0</v>
          </cell>
          <cell r="CC390">
            <v>0</v>
          </cell>
          <cell r="CD390" t="str">
            <v/>
          </cell>
          <cell r="CF390">
            <v>0</v>
          </cell>
          <cell r="CG390">
            <v>0</v>
          </cell>
          <cell r="CH390">
            <v>0</v>
          </cell>
          <cell r="CI390">
            <v>0</v>
          </cell>
          <cell r="CJ390">
            <v>0</v>
          </cell>
          <cell r="CK390">
            <v>0</v>
          </cell>
          <cell r="CL390">
            <v>0</v>
          </cell>
          <cell r="CM390">
            <v>0</v>
          </cell>
          <cell r="CN390" t="str">
            <v/>
          </cell>
          <cell r="CP390">
            <v>0</v>
          </cell>
          <cell r="CQ390">
            <v>0</v>
          </cell>
          <cell r="CR390">
            <v>0</v>
          </cell>
          <cell r="CS390">
            <v>0</v>
          </cell>
          <cell r="CT390">
            <v>0</v>
          </cell>
          <cell r="CU390">
            <v>0</v>
          </cell>
          <cell r="CV390">
            <v>0</v>
          </cell>
          <cell r="CW390">
            <v>0</v>
          </cell>
          <cell r="CX390" t="str">
            <v/>
          </cell>
          <cell r="CZ390">
            <v>0</v>
          </cell>
          <cell r="DA390">
            <v>0</v>
          </cell>
          <cell r="DB390">
            <v>0</v>
          </cell>
          <cell r="DC390">
            <v>0</v>
          </cell>
          <cell r="DD390">
            <v>0</v>
          </cell>
          <cell r="DE390">
            <v>0</v>
          </cell>
          <cell r="DF390">
            <v>0</v>
          </cell>
          <cell r="DG390">
            <v>0</v>
          </cell>
          <cell r="DH390" t="str">
            <v/>
          </cell>
          <cell r="DJ390">
            <v>0</v>
          </cell>
          <cell r="DK390">
            <v>0</v>
          </cell>
          <cell r="DL390">
            <v>0</v>
          </cell>
          <cell r="DM390">
            <v>0</v>
          </cell>
          <cell r="DN390">
            <v>0</v>
          </cell>
          <cell r="DO390">
            <v>0</v>
          </cell>
          <cell r="DP390">
            <v>0</v>
          </cell>
          <cell r="DQ390">
            <v>0</v>
          </cell>
          <cell r="DR390" t="str">
            <v/>
          </cell>
          <cell r="DT390">
            <v>0</v>
          </cell>
          <cell r="DU390">
            <v>0</v>
          </cell>
          <cell r="DV390">
            <v>0</v>
          </cell>
          <cell r="DW390">
            <v>0</v>
          </cell>
          <cell r="DX390">
            <v>0</v>
          </cell>
          <cell r="DY390">
            <v>0</v>
          </cell>
          <cell r="DZ390">
            <v>0</v>
          </cell>
          <cell r="EA390">
            <v>0</v>
          </cell>
          <cell r="EB390" t="str">
            <v/>
          </cell>
          <cell r="ED390">
            <v>0</v>
          </cell>
          <cell r="EE390">
            <v>0</v>
          </cell>
          <cell r="EF390">
            <v>0</v>
          </cell>
          <cell r="EG390">
            <v>0</v>
          </cell>
          <cell r="EH390">
            <v>0</v>
          </cell>
          <cell r="EI390">
            <v>0</v>
          </cell>
          <cell r="EJ390">
            <v>0</v>
          </cell>
          <cell r="EK390">
            <v>0</v>
          </cell>
          <cell r="EL390" t="str">
            <v/>
          </cell>
          <cell r="EN390">
            <v>0</v>
          </cell>
          <cell r="EO390">
            <v>0</v>
          </cell>
          <cell r="EP390">
            <v>0</v>
          </cell>
          <cell r="EQ390">
            <v>0</v>
          </cell>
          <cell r="ER390">
            <v>0</v>
          </cell>
          <cell r="ES390">
            <v>0</v>
          </cell>
          <cell r="ET390">
            <v>0</v>
          </cell>
          <cell r="EU390">
            <v>0</v>
          </cell>
          <cell r="EV390" t="str">
            <v/>
          </cell>
          <cell r="EX390">
            <v>0</v>
          </cell>
          <cell r="EY390">
            <v>0</v>
          </cell>
          <cell r="EZ390">
            <v>0</v>
          </cell>
          <cell r="FA390">
            <v>0</v>
          </cell>
          <cell r="FB390">
            <v>0</v>
          </cell>
          <cell r="FC390">
            <v>0</v>
          </cell>
          <cell r="FD390">
            <v>0</v>
          </cell>
          <cell r="FE390">
            <v>0</v>
          </cell>
          <cell r="FF390" t="str">
            <v/>
          </cell>
          <cell r="FH390">
            <v>0</v>
          </cell>
          <cell r="FI390">
            <v>0</v>
          </cell>
          <cell r="FJ390">
            <v>0</v>
          </cell>
          <cell r="FK390">
            <v>0</v>
          </cell>
          <cell r="FL390">
            <v>0</v>
          </cell>
          <cell r="FM390">
            <v>0</v>
          </cell>
          <cell r="FN390">
            <v>0</v>
          </cell>
          <cell r="FO390">
            <v>0</v>
          </cell>
          <cell r="FR390">
            <v>0</v>
          </cell>
          <cell r="FS390">
            <v>0</v>
          </cell>
          <cell r="FT390">
            <v>0</v>
          </cell>
          <cell r="FU390">
            <v>0</v>
          </cell>
          <cell r="FV390">
            <v>0</v>
          </cell>
          <cell r="FW390">
            <v>0</v>
          </cell>
          <cell r="FX390">
            <v>0</v>
          </cell>
          <cell r="FY390">
            <v>0</v>
          </cell>
          <cell r="GB390">
            <v>0</v>
          </cell>
          <cell r="GC390">
            <v>0</v>
          </cell>
          <cell r="GD390">
            <v>0</v>
          </cell>
          <cell r="GE390">
            <v>0</v>
          </cell>
          <cell r="GF390">
            <v>0</v>
          </cell>
          <cell r="GG390">
            <v>0</v>
          </cell>
          <cell r="GH390">
            <v>0</v>
          </cell>
          <cell r="GI390">
            <v>0</v>
          </cell>
          <cell r="GL390">
            <v>0</v>
          </cell>
          <cell r="GM390">
            <v>0</v>
          </cell>
          <cell r="GN390">
            <v>0</v>
          </cell>
          <cell r="GO390">
            <v>0</v>
          </cell>
          <cell r="GP390">
            <v>0</v>
          </cell>
          <cell r="GQ390">
            <v>0</v>
          </cell>
          <cell r="GR390">
            <v>0</v>
          </cell>
          <cell r="GS390">
            <v>0</v>
          </cell>
          <cell r="GU390" t="str">
            <v>Repas Poulet + Légumes</v>
          </cell>
        </row>
        <row r="391">
          <cell r="E391" t="str">
            <v>Repas Poulet + Légumes + Pasta</v>
          </cell>
          <cell r="F391" t="str">
            <v>La préparation est libre: épices, cuisson. Adaptée Grillage ou four ou autre</v>
          </cell>
          <cell r="H391">
            <v>466.1</v>
          </cell>
          <cell r="I391">
            <v>39.894999999999996</v>
          </cell>
          <cell r="J391">
            <v>16.12</v>
          </cell>
          <cell r="K391">
            <v>35.909999999999997</v>
          </cell>
          <cell r="L391" t="str">
            <v>Viande de volaille</v>
          </cell>
          <cell r="M391">
            <v>125</v>
          </cell>
          <cell r="N391">
            <v>163.75</v>
          </cell>
          <cell r="O391">
            <v>27.375</v>
          </cell>
          <cell r="P391">
            <v>6</v>
          </cell>
          <cell r="Q391">
            <v>0</v>
          </cell>
          <cell r="R391">
            <v>131</v>
          </cell>
          <cell r="S391">
            <v>21.9</v>
          </cell>
          <cell r="T391">
            <v>4.8</v>
          </cell>
          <cell r="U391">
            <v>0</v>
          </cell>
          <cell r="V391" t="str">
            <v>Pâtes Aux Oeufs</v>
          </cell>
          <cell r="W391">
            <v>40</v>
          </cell>
          <cell r="X391">
            <v>146</v>
          </cell>
          <cell r="Y391">
            <v>5.32</v>
          </cell>
          <cell r="Z391">
            <v>1.1200000000000001</v>
          </cell>
          <cell r="AA391">
            <v>27.96</v>
          </cell>
          <cell r="AB391">
            <v>365</v>
          </cell>
          <cell r="AC391">
            <v>13.3</v>
          </cell>
          <cell r="AD391">
            <v>2.8</v>
          </cell>
          <cell r="AE391">
            <v>69.900000000000006</v>
          </cell>
          <cell r="AF391" t="str">
            <v>Légumes</v>
          </cell>
          <cell r="AG391">
            <v>200</v>
          </cell>
          <cell r="AH391">
            <v>54</v>
          </cell>
          <cell r="AI391">
            <v>2.6</v>
          </cell>
          <cell r="AJ391">
            <v>0.6</v>
          </cell>
          <cell r="AK391">
            <v>7.4</v>
          </cell>
          <cell r="AL391">
            <v>27</v>
          </cell>
          <cell r="AM391">
            <v>1.3</v>
          </cell>
          <cell r="AN391">
            <v>0.3</v>
          </cell>
          <cell r="AO391">
            <v>3.7</v>
          </cell>
          <cell r="AP391" t="str">
            <v>Gruyère</v>
          </cell>
          <cell r="AQ391">
            <v>15</v>
          </cell>
          <cell r="AR391">
            <v>59.85</v>
          </cell>
          <cell r="AS391">
            <v>4.05</v>
          </cell>
          <cell r="AT391">
            <v>4.8</v>
          </cell>
          <cell r="AU391">
            <v>0</v>
          </cell>
          <cell r="AV391">
            <v>399</v>
          </cell>
          <cell r="AW391">
            <v>27</v>
          </cell>
          <cell r="AX391">
            <v>32</v>
          </cell>
          <cell r="AY391">
            <v>0</v>
          </cell>
          <cell r="AZ391" t="str">
            <v>Crème Rama 7%</v>
          </cell>
          <cell r="BA391">
            <v>50</v>
          </cell>
          <cell r="BB391">
            <v>42.5</v>
          </cell>
          <cell r="BC391">
            <v>0.55000000000000004</v>
          </cell>
          <cell r="BD391">
            <v>3.6</v>
          </cell>
          <cell r="BE391">
            <v>0.55000000000000004</v>
          </cell>
          <cell r="BF391">
            <v>85</v>
          </cell>
          <cell r="BG391">
            <v>1.1000000000000001</v>
          </cell>
          <cell r="BH391">
            <v>7.2</v>
          </cell>
          <cell r="BI391">
            <v>1.1000000000000001</v>
          </cell>
          <cell r="BJ391" t="str">
            <v>Épices</v>
          </cell>
          <cell r="BL391">
            <v>0</v>
          </cell>
          <cell r="BM391">
            <v>0</v>
          </cell>
          <cell r="BN391">
            <v>0</v>
          </cell>
          <cell r="BO391">
            <v>0</v>
          </cell>
          <cell r="BP391">
            <v>0</v>
          </cell>
          <cell r="BQ391">
            <v>0</v>
          </cell>
          <cell r="BR391">
            <v>0</v>
          </cell>
          <cell r="BS391">
            <v>0</v>
          </cell>
          <cell r="BT391" t="str">
            <v/>
          </cell>
          <cell r="BV391">
            <v>0</v>
          </cell>
          <cell r="BW391">
            <v>0</v>
          </cell>
          <cell r="BX391">
            <v>0</v>
          </cell>
          <cell r="BY391">
            <v>0</v>
          </cell>
          <cell r="BZ391">
            <v>0</v>
          </cell>
          <cell r="CA391">
            <v>0</v>
          </cell>
          <cell r="CB391">
            <v>0</v>
          </cell>
          <cell r="CC391">
            <v>0</v>
          </cell>
          <cell r="CD391" t="str">
            <v/>
          </cell>
          <cell r="CF391">
            <v>0</v>
          </cell>
          <cell r="CG391">
            <v>0</v>
          </cell>
          <cell r="CH391">
            <v>0</v>
          </cell>
          <cell r="CI391">
            <v>0</v>
          </cell>
          <cell r="CJ391">
            <v>0</v>
          </cell>
          <cell r="CK391">
            <v>0</v>
          </cell>
          <cell r="CL391">
            <v>0</v>
          </cell>
          <cell r="CM391">
            <v>0</v>
          </cell>
          <cell r="CN391" t="str">
            <v/>
          </cell>
          <cell r="CP391">
            <v>0</v>
          </cell>
          <cell r="CQ391">
            <v>0</v>
          </cell>
          <cell r="CR391">
            <v>0</v>
          </cell>
          <cell r="CS391">
            <v>0</v>
          </cell>
          <cell r="CT391">
            <v>0</v>
          </cell>
          <cell r="CU391">
            <v>0</v>
          </cell>
          <cell r="CV391">
            <v>0</v>
          </cell>
          <cell r="CW391">
            <v>0</v>
          </cell>
          <cell r="CX391" t="str">
            <v/>
          </cell>
          <cell r="CZ391">
            <v>0</v>
          </cell>
          <cell r="DA391">
            <v>0</v>
          </cell>
          <cell r="DB391">
            <v>0</v>
          </cell>
          <cell r="DC391">
            <v>0</v>
          </cell>
          <cell r="DD391">
            <v>0</v>
          </cell>
          <cell r="DE391">
            <v>0</v>
          </cell>
          <cell r="DF391">
            <v>0</v>
          </cell>
          <cell r="DG391">
            <v>0</v>
          </cell>
          <cell r="DH391" t="str">
            <v/>
          </cell>
          <cell r="DJ391">
            <v>0</v>
          </cell>
          <cell r="DK391">
            <v>0</v>
          </cell>
          <cell r="DL391">
            <v>0</v>
          </cell>
          <cell r="DM391">
            <v>0</v>
          </cell>
          <cell r="DN391">
            <v>0</v>
          </cell>
          <cell r="DO391">
            <v>0</v>
          </cell>
          <cell r="DP391">
            <v>0</v>
          </cell>
          <cell r="DQ391">
            <v>0</v>
          </cell>
          <cell r="DR391" t="str">
            <v/>
          </cell>
          <cell r="DT391">
            <v>0</v>
          </cell>
          <cell r="DU391">
            <v>0</v>
          </cell>
          <cell r="DV391">
            <v>0</v>
          </cell>
          <cell r="DW391">
            <v>0</v>
          </cell>
          <cell r="DX391">
            <v>0</v>
          </cell>
          <cell r="DY391">
            <v>0</v>
          </cell>
          <cell r="DZ391">
            <v>0</v>
          </cell>
          <cell r="EA391">
            <v>0</v>
          </cell>
          <cell r="EB391" t="str">
            <v/>
          </cell>
          <cell r="ED391">
            <v>0</v>
          </cell>
          <cell r="EE391">
            <v>0</v>
          </cell>
          <cell r="EF391">
            <v>0</v>
          </cell>
          <cell r="EG391">
            <v>0</v>
          </cell>
          <cell r="EH391">
            <v>0</v>
          </cell>
          <cell r="EI391">
            <v>0</v>
          </cell>
          <cell r="EJ391">
            <v>0</v>
          </cell>
          <cell r="EK391">
            <v>0</v>
          </cell>
          <cell r="EL391" t="str">
            <v/>
          </cell>
          <cell r="EN391">
            <v>0</v>
          </cell>
          <cell r="EO391">
            <v>0</v>
          </cell>
          <cell r="EP391">
            <v>0</v>
          </cell>
          <cell r="EQ391">
            <v>0</v>
          </cell>
          <cell r="ER391">
            <v>0</v>
          </cell>
          <cell r="ES391">
            <v>0</v>
          </cell>
          <cell r="ET391">
            <v>0</v>
          </cell>
          <cell r="EU391">
            <v>0</v>
          </cell>
          <cell r="EV391" t="str">
            <v/>
          </cell>
          <cell r="EX391">
            <v>0</v>
          </cell>
          <cell r="EY391">
            <v>0</v>
          </cell>
          <cell r="EZ391">
            <v>0</v>
          </cell>
          <cell r="FA391">
            <v>0</v>
          </cell>
          <cell r="FB391">
            <v>0</v>
          </cell>
          <cell r="FC391">
            <v>0</v>
          </cell>
          <cell r="FD391">
            <v>0</v>
          </cell>
          <cell r="FE391">
            <v>0</v>
          </cell>
          <cell r="FF391" t="str">
            <v/>
          </cell>
          <cell r="FH391">
            <v>0</v>
          </cell>
          <cell r="FI391">
            <v>0</v>
          </cell>
          <cell r="FJ391">
            <v>0</v>
          </cell>
          <cell r="FK391">
            <v>0</v>
          </cell>
          <cell r="FL391">
            <v>0</v>
          </cell>
          <cell r="FM391">
            <v>0</v>
          </cell>
          <cell r="FN391">
            <v>0</v>
          </cell>
          <cell r="FO391">
            <v>0</v>
          </cell>
          <cell r="FR391">
            <v>0</v>
          </cell>
          <cell r="FS391">
            <v>0</v>
          </cell>
          <cell r="FT391">
            <v>0</v>
          </cell>
          <cell r="FU391">
            <v>0</v>
          </cell>
          <cell r="FV391">
            <v>0</v>
          </cell>
          <cell r="FW391">
            <v>0</v>
          </cell>
          <cell r="FX391">
            <v>0</v>
          </cell>
          <cell r="FY391">
            <v>0</v>
          </cell>
          <cell r="GB391">
            <v>0</v>
          </cell>
          <cell r="GC391">
            <v>0</v>
          </cell>
          <cell r="GD391">
            <v>0</v>
          </cell>
          <cell r="GE391">
            <v>0</v>
          </cell>
          <cell r="GF391">
            <v>0</v>
          </cell>
          <cell r="GG391">
            <v>0</v>
          </cell>
          <cell r="GH391">
            <v>0</v>
          </cell>
          <cell r="GI391">
            <v>0</v>
          </cell>
          <cell r="GL391">
            <v>0</v>
          </cell>
          <cell r="GM391">
            <v>0</v>
          </cell>
          <cell r="GN391">
            <v>0</v>
          </cell>
          <cell r="GO391">
            <v>0</v>
          </cell>
          <cell r="GP391">
            <v>0</v>
          </cell>
          <cell r="GQ391">
            <v>0</v>
          </cell>
          <cell r="GR391">
            <v>0</v>
          </cell>
          <cell r="GS391">
            <v>0</v>
          </cell>
          <cell r="GU391" t="str">
            <v>Repas Poulet + Légumes + Pasta</v>
          </cell>
        </row>
        <row r="392">
          <cell r="E392" t="str">
            <v>Repas Poulet + Légumes + Polenta</v>
          </cell>
          <cell r="F392" t="str">
            <v>La préparation est libre: épices, cuisson. Adaptée Grillage ou four ou autre</v>
          </cell>
          <cell r="H392">
            <v>417.6</v>
          </cell>
          <cell r="I392">
            <v>37.545000000000002</v>
          </cell>
          <cell r="J392">
            <v>11.84</v>
          </cell>
          <cell r="K392">
            <v>36.92</v>
          </cell>
          <cell r="L392" t="str">
            <v>Viande de volaille</v>
          </cell>
          <cell r="M392">
            <v>125</v>
          </cell>
          <cell r="N392">
            <v>163.75</v>
          </cell>
          <cell r="O392">
            <v>27.375</v>
          </cell>
          <cell r="P392">
            <v>6</v>
          </cell>
          <cell r="Q392">
            <v>0</v>
          </cell>
          <cell r="R392">
            <v>131</v>
          </cell>
          <cell r="S392">
            <v>21.9</v>
          </cell>
          <cell r="T392">
            <v>4.8</v>
          </cell>
          <cell r="U392">
            <v>0</v>
          </cell>
          <cell r="V392" t="str">
            <v>Légumes</v>
          </cell>
          <cell r="W392">
            <v>200</v>
          </cell>
          <cell r="X392">
            <v>54</v>
          </cell>
          <cell r="Y392">
            <v>2.6</v>
          </cell>
          <cell r="Z392">
            <v>0.6</v>
          </cell>
          <cell r="AA392">
            <v>7.4</v>
          </cell>
          <cell r="AB392">
            <v>27</v>
          </cell>
          <cell r="AC392">
            <v>1.3</v>
          </cell>
          <cell r="AD392">
            <v>0.3</v>
          </cell>
          <cell r="AE392">
            <v>3.7</v>
          </cell>
          <cell r="AF392" t="str">
            <v>Polenta Sec</v>
          </cell>
          <cell r="AG392">
            <v>40</v>
          </cell>
          <cell r="AH392">
            <v>140</v>
          </cell>
          <cell r="AI392">
            <v>3.52</v>
          </cell>
          <cell r="AJ392">
            <v>0.44</v>
          </cell>
          <cell r="AK392">
            <v>29.52</v>
          </cell>
          <cell r="AL392">
            <v>350</v>
          </cell>
          <cell r="AM392">
            <v>8.8000000000000007</v>
          </cell>
          <cell r="AN392">
            <v>1.1000000000000001</v>
          </cell>
          <cell r="AO392">
            <v>73.8</v>
          </cell>
          <cell r="AP392" t="str">
            <v>Gruyère</v>
          </cell>
          <cell r="AQ392">
            <v>15</v>
          </cell>
          <cell r="AR392">
            <v>59.85</v>
          </cell>
          <cell r="AS392">
            <v>4.05</v>
          </cell>
          <cell r="AT392">
            <v>4.8</v>
          </cell>
          <cell r="AU392">
            <v>0</v>
          </cell>
          <cell r="AV392">
            <v>399</v>
          </cell>
          <cell r="AW392">
            <v>27</v>
          </cell>
          <cell r="AX392">
            <v>32</v>
          </cell>
          <cell r="AY392">
            <v>0</v>
          </cell>
          <cell r="AZ392" t="str">
            <v>Epices</v>
          </cell>
          <cell r="BB392">
            <v>0</v>
          </cell>
          <cell r="BC392">
            <v>0</v>
          </cell>
          <cell r="BD392">
            <v>0</v>
          </cell>
          <cell r="BE392">
            <v>0</v>
          </cell>
          <cell r="BF392">
            <v>0</v>
          </cell>
          <cell r="BG392">
            <v>0</v>
          </cell>
          <cell r="BH392">
            <v>0</v>
          </cell>
          <cell r="BI392">
            <v>0</v>
          </cell>
          <cell r="BJ392" t="str">
            <v/>
          </cell>
          <cell r="BL392">
            <v>0</v>
          </cell>
          <cell r="BM392">
            <v>0</v>
          </cell>
          <cell r="BN392">
            <v>0</v>
          </cell>
          <cell r="BO392">
            <v>0</v>
          </cell>
          <cell r="BP392">
            <v>0</v>
          </cell>
          <cell r="BQ392">
            <v>0</v>
          </cell>
          <cell r="BR392">
            <v>0</v>
          </cell>
          <cell r="BS392">
            <v>0</v>
          </cell>
          <cell r="BT392" t="str">
            <v/>
          </cell>
          <cell r="BV392">
            <v>0</v>
          </cell>
          <cell r="BW392">
            <v>0</v>
          </cell>
          <cell r="BX392">
            <v>0</v>
          </cell>
          <cell r="BY392">
            <v>0</v>
          </cell>
          <cell r="BZ392">
            <v>0</v>
          </cell>
          <cell r="CA392">
            <v>0</v>
          </cell>
          <cell r="CB392">
            <v>0</v>
          </cell>
          <cell r="CC392">
            <v>0</v>
          </cell>
          <cell r="CD392" t="str">
            <v/>
          </cell>
          <cell r="CF392">
            <v>0</v>
          </cell>
          <cell r="CG392">
            <v>0</v>
          </cell>
          <cell r="CH392">
            <v>0</v>
          </cell>
          <cell r="CI392">
            <v>0</v>
          </cell>
          <cell r="CJ392">
            <v>0</v>
          </cell>
          <cell r="CK392">
            <v>0</v>
          </cell>
          <cell r="CL392">
            <v>0</v>
          </cell>
          <cell r="CM392">
            <v>0</v>
          </cell>
          <cell r="CN392" t="str">
            <v/>
          </cell>
          <cell r="CP392">
            <v>0</v>
          </cell>
          <cell r="CQ392">
            <v>0</v>
          </cell>
          <cell r="CR392">
            <v>0</v>
          </cell>
          <cell r="CS392">
            <v>0</v>
          </cell>
          <cell r="CT392">
            <v>0</v>
          </cell>
          <cell r="CU392">
            <v>0</v>
          </cell>
          <cell r="CV392">
            <v>0</v>
          </cell>
          <cell r="CW392">
            <v>0</v>
          </cell>
          <cell r="CX392" t="str">
            <v/>
          </cell>
          <cell r="CZ392">
            <v>0</v>
          </cell>
          <cell r="DA392">
            <v>0</v>
          </cell>
          <cell r="DB392">
            <v>0</v>
          </cell>
          <cell r="DC392">
            <v>0</v>
          </cell>
          <cell r="DD392">
            <v>0</v>
          </cell>
          <cell r="DE392">
            <v>0</v>
          </cell>
          <cell r="DF392">
            <v>0</v>
          </cell>
          <cell r="DG392">
            <v>0</v>
          </cell>
          <cell r="DH392" t="str">
            <v/>
          </cell>
          <cell r="DJ392">
            <v>0</v>
          </cell>
          <cell r="DK392">
            <v>0</v>
          </cell>
          <cell r="DL392">
            <v>0</v>
          </cell>
          <cell r="DM392">
            <v>0</v>
          </cell>
          <cell r="DN392">
            <v>0</v>
          </cell>
          <cell r="DO392">
            <v>0</v>
          </cell>
          <cell r="DP392">
            <v>0</v>
          </cell>
          <cell r="DQ392">
            <v>0</v>
          </cell>
          <cell r="DR392" t="str">
            <v/>
          </cell>
          <cell r="DT392">
            <v>0</v>
          </cell>
          <cell r="DU392">
            <v>0</v>
          </cell>
          <cell r="DV392">
            <v>0</v>
          </cell>
          <cell r="DW392">
            <v>0</v>
          </cell>
          <cell r="DX392">
            <v>0</v>
          </cell>
          <cell r="DY392">
            <v>0</v>
          </cell>
          <cell r="DZ392">
            <v>0</v>
          </cell>
          <cell r="EA392">
            <v>0</v>
          </cell>
          <cell r="EB392" t="str">
            <v/>
          </cell>
          <cell r="ED392">
            <v>0</v>
          </cell>
          <cell r="EE392">
            <v>0</v>
          </cell>
          <cell r="EF392">
            <v>0</v>
          </cell>
          <cell r="EG392">
            <v>0</v>
          </cell>
          <cell r="EH392">
            <v>0</v>
          </cell>
          <cell r="EI392">
            <v>0</v>
          </cell>
          <cell r="EJ392">
            <v>0</v>
          </cell>
          <cell r="EK392">
            <v>0</v>
          </cell>
          <cell r="EL392" t="str">
            <v/>
          </cell>
          <cell r="EN392">
            <v>0</v>
          </cell>
          <cell r="EO392">
            <v>0</v>
          </cell>
          <cell r="EP392">
            <v>0</v>
          </cell>
          <cell r="EQ392">
            <v>0</v>
          </cell>
          <cell r="ER392">
            <v>0</v>
          </cell>
          <cell r="ES392">
            <v>0</v>
          </cell>
          <cell r="ET392">
            <v>0</v>
          </cell>
          <cell r="EU392">
            <v>0</v>
          </cell>
          <cell r="EV392" t="str">
            <v/>
          </cell>
          <cell r="EX392">
            <v>0</v>
          </cell>
          <cell r="EY392">
            <v>0</v>
          </cell>
          <cell r="EZ392">
            <v>0</v>
          </cell>
          <cell r="FA392">
            <v>0</v>
          </cell>
          <cell r="FB392">
            <v>0</v>
          </cell>
          <cell r="FC392">
            <v>0</v>
          </cell>
          <cell r="FD392">
            <v>0</v>
          </cell>
          <cell r="FE392">
            <v>0</v>
          </cell>
          <cell r="FF392" t="str">
            <v/>
          </cell>
          <cell r="FH392">
            <v>0</v>
          </cell>
          <cell r="FI392">
            <v>0</v>
          </cell>
          <cell r="FJ392">
            <v>0</v>
          </cell>
          <cell r="FK392">
            <v>0</v>
          </cell>
          <cell r="FL392">
            <v>0</v>
          </cell>
          <cell r="FM392">
            <v>0</v>
          </cell>
          <cell r="FN392">
            <v>0</v>
          </cell>
          <cell r="FO392">
            <v>0</v>
          </cell>
          <cell r="FR392">
            <v>0</v>
          </cell>
          <cell r="FS392">
            <v>0</v>
          </cell>
          <cell r="FT392">
            <v>0</v>
          </cell>
          <cell r="FU392">
            <v>0</v>
          </cell>
          <cell r="FV392">
            <v>0</v>
          </cell>
          <cell r="FW392">
            <v>0</v>
          </cell>
          <cell r="FX392">
            <v>0</v>
          </cell>
          <cell r="FY392">
            <v>0</v>
          </cell>
          <cell r="GB392">
            <v>0</v>
          </cell>
          <cell r="GC392">
            <v>0</v>
          </cell>
          <cell r="GD392">
            <v>0</v>
          </cell>
          <cell r="GE392">
            <v>0</v>
          </cell>
          <cell r="GF392">
            <v>0</v>
          </cell>
          <cell r="GG392">
            <v>0</v>
          </cell>
          <cell r="GH392">
            <v>0</v>
          </cell>
          <cell r="GI392">
            <v>0</v>
          </cell>
          <cell r="GL392">
            <v>0</v>
          </cell>
          <cell r="GM392">
            <v>0</v>
          </cell>
          <cell r="GN392">
            <v>0</v>
          </cell>
          <cell r="GO392">
            <v>0</v>
          </cell>
          <cell r="GP392">
            <v>0</v>
          </cell>
          <cell r="GQ392">
            <v>0</v>
          </cell>
          <cell r="GR392">
            <v>0</v>
          </cell>
          <cell r="GS392">
            <v>0</v>
          </cell>
          <cell r="GU392" t="str">
            <v>Repas Poulet + Légumes + Polenta</v>
          </cell>
        </row>
        <row r="393">
          <cell r="E393" t="str">
            <v>Repas Poulet + Légumes + Pomme De Terre</v>
          </cell>
          <cell r="F393" t="str">
            <v>La préparation est libre: épices, cuisson. Adaptée Grillage ou four ou autre</v>
          </cell>
          <cell r="H393">
            <v>455.15</v>
          </cell>
          <cell r="I393">
            <v>33.524999999999999</v>
          </cell>
          <cell r="J393">
            <v>19.34</v>
          </cell>
          <cell r="K393">
            <v>31.349999999999998</v>
          </cell>
          <cell r="L393" t="str">
            <v>Viande de volaille</v>
          </cell>
          <cell r="M393">
            <v>125</v>
          </cell>
          <cell r="N393">
            <v>163.75</v>
          </cell>
          <cell r="O393">
            <v>27.375</v>
          </cell>
          <cell r="P393">
            <v>6</v>
          </cell>
          <cell r="Q393">
            <v>0</v>
          </cell>
          <cell r="R393">
            <v>131</v>
          </cell>
          <cell r="S393">
            <v>21.9</v>
          </cell>
          <cell r="T393">
            <v>4.8</v>
          </cell>
          <cell r="U393">
            <v>0</v>
          </cell>
          <cell r="V393" t="str">
            <v>Légumes</v>
          </cell>
          <cell r="W393">
            <v>200</v>
          </cell>
          <cell r="X393">
            <v>54</v>
          </cell>
          <cell r="Y393">
            <v>2.6</v>
          </cell>
          <cell r="Z393">
            <v>0.6</v>
          </cell>
          <cell r="AA393">
            <v>7.4</v>
          </cell>
          <cell r="AB393">
            <v>27</v>
          </cell>
          <cell r="AC393">
            <v>1.3</v>
          </cell>
          <cell r="AD393">
            <v>0.3</v>
          </cell>
          <cell r="AE393">
            <v>3.7</v>
          </cell>
          <cell r="AF393" t="str">
            <v>Pomme De Terre</v>
          </cell>
          <cell r="AG393">
            <v>150</v>
          </cell>
          <cell r="AH393">
            <v>114</v>
          </cell>
          <cell r="AI393">
            <v>3</v>
          </cell>
          <cell r="AJ393">
            <v>0.15</v>
          </cell>
          <cell r="AK393">
            <v>23.4</v>
          </cell>
          <cell r="AL393">
            <v>76</v>
          </cell>
          <cell r="AM393">
            <v>2</v>
          </cell>
          <cell r="AN393">
            <v>0.1</v>
          </cell>
          <cell r="AO393">
            <v>15.6</v>
          </cell>
          <cell r="AP393" t="str">
            <v>Huile De Colza</v>
          </cell>
          <cell r="AQ393">
            <v>10</v>
          </cell>
          <cell r="AR393">
            <v>80.900000000000006</v>
          </cell>
          <cell r="AS393">
            <v>0</v>
          </cell>
          <cell r="AT393">
            <v>8.99</v>
          </cell>
          <cell r="AU393">
            <v>0</v>
          </cell>
          <cell r="AV393">
            <v>809</v>
          </cell>
          <cell r="AW393">
            <v>0</v>
          </cell>
          <cell r="AX393">
            <v>89.9</v>
          </cell>
          <cell r="AY393">
            <v>0</v>
          </cell>
          <cell r="AZ393" t="str">
            <v>Crème Rama 7%</v>
          </cell>
          <cell r="BA393">
            <v>50</v>
          </cell>
          <cell r="BB393">
            <v>42.5</v>
          </cell>
          <cell r="BC393">
            <v>0.55000000000000004</v>
          </cell>
          <cell r="BD393">
            <v>3.6</v>
          </cell>
          <cell r="BE393">
            <v>0.55000000000000004</v>
          </cell>
          <cell r="BF393">
            <v>85</v>
          </cell>
          <cell r="BG393">
            <v>1.1000000000000001</v>
          </cell>
          <cell r="BH393">
            <v>7.2</v>
          </cell>
          <cell r="BI393">
            <v>1.1000000000000001</v>
          </cell>
          <cell r="BJ393" t="str">
            <v>Épices</v>
          </cell>
          <cell r="BL393">
            <v>0</v>
          </cell>
          <cell r="BM393">
            <v>0</v>
          </cell>
          <cell r="BN393">
            <v>0</v>
          </cell>
          <cell r="BO393">
            <v>0</v>
          </cell>
          <cell r="BP393">
            <v>0</v>
          </cell>
          <cell r="BQ393">
            <v>0</v>
          </cell>
          <cell r="BR393">
            <v>0</v>
          </cell>
          <cell r="BS393">
            <v>0</v>
          </cell>
          <cell r="BT393" t="str">
            <v/>
          </cell>
          <cell r="BV393">
            <v>0</v>
          </cell>
          <cell r="BW393">
            <v>0</v>
          </cell>
          <cell r="BX393">
            <v>0</v>
          </cell>
          <cell r="BY393">
            <v>0</v>
          </cell>
          <cell r="BZ393">
            <v>0</v>
          </cell>
          <cell r="CA393">
            <v>0</v>
          </cell>
          <cell r="CB393">
            <v>0</v>
          </cell>
          <cell r="CC393">
            <v>0</v>
          </cell>
          <cell r="CD393" t="str">
            <v/>
          </cell>
          <cell r="CF393">
            <v>0</v>
          </cell>
          <cell r="CG393">
            <v>0</v>
          </cell>
          <cell r="CH393">
            <v>0</v>
          </cell>
          <cell r="CI393">
            <v>0</v>
          </cell>
          <cell r="CJ393">
            <v>0</v>
          </cell>
          <cell r="CK393">
            <v>0</v>
          </cell>
          <cell r="CL393">
            <v>0</v>
          </cell>
          <cell r="CM393">
            <v>0</v>
          </cell>
          <cell r="CN393" t="str">
            <v/>
          </cell>
          <cell r="CP393">
            <v>0</v>
          </cell>
          <cell r="CQ393">
            <v>0</v>
          </cell>
          <cell r="CR393">
            <v>0</v>
          </cell>
          <cell r="CS393">
            <v>0</v>
          </cell>
          <cell r="CT393">
            <v>0</v>
          </cell>
          <cell r="CU393">
            <v>0</v>
          </cell>
          <cell r="CV393">
            <v>0</v>
          </cell>
          <cell r="CW393">
            <v>0</v>
          </cell>
          <cell r="CX393" t="str">
            <v/>
          </cell>
          <cell r="CZ393">
            <v>0</v>
          </cell>
          <cell r="DA393">
            <v>0</v>
          </cell>
          <cell r="DB393">
            <v>0</v>
          </cell>
          <cell r="DC393">
            <v>0</v>
          </cell>
          <cell r="DD393">
            <v>0</v>
          </cell>
          <cell r="DE393">
            <v>0</v>
          </cell>
          <cell r="DF393">
            <v>0</v>
          </cell>
          <cell r="DG393">
            <v>0</v>
          </cell>
          <cell r="DH393" t="str">
            <v/>
          </cell>
          <cell r="DJ393">
            <v>0</v>
          </cell>
          <cell r="DK393">
            <v>0</v>
          </cell>
          <cell r="DL393">
            <v>0</v>
          </cell>
          <cell r="DM393">
            <v>0</v>
          </cell>
          <cell r="DN393">
            <v>0</v>
          </cell>
          <cell r="DO393">
            <v>0</v>
          </cell>
          <cell r="DP393">
            <v>0</v>
          </cell>
          <cell r="DQ393">
            <v>0</v>
          </cell>
          <cell r="DR393" t="str">
            <v/>
          </cell>
          <cell r="DT393">
            <v>0</v>
          </cell>
          <cell r="DU393">
            <v>0</v>
          </cell>
          <cell r="DV393">
            <v>0</v>
          </cell>
          <cell r="DW393">
            <v>0</v>
          </cell>
          <cell r="DX393">
            <v>0</v>
          </cell>
          <cell r="DY393">
            <v>0</v>
          </cell>
          <cell r="DZ393">
            <v>0</v>
          </cell>
          <cell r="EA393">
            <v>0</v>
          </cell>
          <cell r="EB393" t="str">
            <v/>
          </cell>
          <cell r="ED393">
            <v>0</v>
          </cell>
          <cell r="EE393">
            <v>0</v>
          </cell>
          <cell r="EF393">
            <v>0</v>
          </cell>
          <cell r="EG393">
            <v>0</v>
          </cell>
          <cell r="EH393">
            <v>0</v>
          </cell>
          <cell r="EI393">
            <v>0</v>
          </cell>
          <cell r="EJ393">
            <v>0</v>
          </cell>
          <cell r="EK393">
            <v>0</v>
          </cell>
          <cell r="EL393" t="str">
            <v/>
          </cell>
          <cell r="EN393">
            <v>0</v>
          </cell>
          <cell r="EO393">
            <v>0</v>
          </cell>
          <cell r="EP393">
            <v>0</v>
          </cell>
          <cell r="EQ393">
            <v>0</v>
          </cell>
          <cell r="ER393">
            <v>0</v>
          </cell>
          <cell r="ES393">
            <v>0</v>
          </cell>
          <cell r="ET393">
            <v>0</v>
          </cell>
          <cell r="EU393">
            <v>0</v>
          </cell>
          <cell r="EV393" t="str">
            <v/>
          </cell>
          <cell r="EX393">
            <v>0</v>
          </cell>
          <cell r="EY393">
            <v>0</v>
          </cell>
          <cell r="EZ393">
            <v>0</v>
          </cell>
          <cell r="FA393">
            <v>0</v>
          </cell>
          <cell r="FB393">
            <v>0</v>
          </cell>
          <cell r="FC393">
            <v>0</v>
          </cell>
          <cell r="FD393">
            <v>0</v>
          </cell>
          <cell r="FE393">
            <v>0</v>
          </cell>
          <cell r="FF393" t="str">
            <v/>
          </cell>
          <cell r="FH393">
            <v>0</v>
          </cell>
          <cell r="FI393">
            <v>0</v>
          </cell>
          <cell r="FJ393">
            <v>0</v>
          </cell>
          <cell r="FK393">
            <v>0</v>
          </cell>
          <cell r="FL393">
            <v>0</v>
          </cell>
          <cell r="FM393">
            <v>0</v>
          </cell>
          <cell r="FN393">
            <v>0</v>
          </cell>
          <cell r="FO393">
            <v>0</v>
          </cell>
          <cell r="FR393">
            <v>0</v>
          </cell>
          <cell r="FS393">
            <v>0</v>
          </cell>
          <cell r="FT393">
            <v>0</v>
          </cell>
          <cell r="FU393">
            <v>0</v>
          </cell>
          <cell r="FV393">
            <v>0</v>
          </cell>
          <cell r="FW393">
            <v>0</v>
          </cell>
          <cell r="FX393">
            <v>0</v>
          </cell>
          <cell r="FY393">
            <v>0</v>
          </cell>
          <cell r="GB393">
            <v>0</v>
          </cell>
          <cell r="GC393">
            <v>0</v>
          </cell>
          <cell r="GD393">
            <v>0</v>
          </cell>
          <cell r="GE393">
            <v>0</v>
          </cell>
          <cell r="GF393">
            <v>0</v>
          </cell>
          <cell r="GG393">
            <v>0</v>
          </cell>
          <cell r="GH393">
            <v>0</v>
          </cell>
          <cell r="GI393">
            <v>0</v>
          </cell>
          <cell r="GL393">
            <v>0</v>
          </cell>
          <cell r="GM393">
            <v>0</v>
          </cell>
          <cell r="GN393">
            <v>0</v>
          </cell>
          <cell r="GO393">
            <v>0</v>
          </cell>
          <cell r="GP393">
            <v>0</v>
          </cell>
          <cell r="GQ393">
            <v>0</v>
          </cell>
          <cell r="GR393">
            <v>0</v>
          </cell>
          <cell r="GS393">
            <v>0</v>
          </cell>
          <cell r="GU393" t="str">
            <v>Repas Poulet + Légumes + Pomme De Terre</v>
          </cell>
        </row>
        <row r="394">
          <cell r="E394" t="str">
            <v>Repas Poulet + Légumes + Riz</v>
          </cell>
          <cell r="F394" t="str">
            <v>La préparation est libre: épices, cuisson. Adaptée Grillage ou four ou autre</v>
          </cell>
          <cell r="H394">
            <v>479.95000000000005</v>
          </cell>
          <cell r="I394">
            <v>34.524999999999999</v>
          </cell>
          <cell r="J394">
            <v>19.39</v>
          </cell>
          <cell r="K394">
            <v>37.949999999999996</v>
          </cell>
          <cell r="L394" t="str">
            <v>Viande de volaille</v>
          </cell>
          <cell r="M394">
            <v>125</v>
          </cell>
          <cell r="N394">
            <v>163.75</v>
          </cell>
          <cell r="O394">
            <v>27.375</v>
          </cell>
          <cell r="P394">
            <v>6</v>
          </cell>
          <cell r="Q394">
            <v>0</v>
          </cell>
          <cell r="R394">
            <v>131</v>
          </cell>
          <cell r="S394">
            <v>21.9</v>
          </cell>
          <cell r="T394">
            <v>4.8</v>
          </cell>
          <cell r="U394">
            <v>0</v>
          </cell>
          <cell r="V394" t="str">
            <v>Légumes</v>
          </cell>
          <cell r="W394">
            <v>200</v>
          </cell>
          <cell r="X394">
            <v>54</v>
          </cell>
          <cell r="Y394">
            <v>2.6</v>
          </cell>
          <cell r="Z394">
            <v>0.6</v>
          </cell>
          <cell r="AA394">
            <v>7.4</v>
          </cell>
          <cell r="AB394">
            <v>27</v>
          </cell>
          <cell r="AC394">
            <v>1.3</v>
          </cell>
          <cell r="AD394">
            <v>0.3</v>
          </cell>
          <cell r="AE394">
            <v>3.7</v>
          </cell>
          <cell r="AF394" t="str">
            <v>Riz Basmati</v>
          </cell>
          <cell r="AG394">
            <v>40</v>
          </cell>
          <cell r="AH394">
            <v>138.80000000000001</v>
          </cell>
          <cell r="AI394">
            <v>4</v>
          </cell>
          <cell r="AJ394">
            <v>0.2</v>
          </cell>
          <cell r="AK394">
            <v>30</v>
          </cell>
          <cell r="AL394">
            <v>347</v>
          </cell>
          <cell r="AM394">
            <v>10</v>
          </cell>
          <cell r="AN394">
            <v>0.5</v>
          </cell>
          <cell r="AO394">
            <v>75</v>
          </cell>
          <cell r="AP394" t="str">
            <v>Huile De Colza</v>
          </cell>
          <cell r="AQ394">
            <v>10</v>
          </cell>
          <cell r="AR394">
            <v>80.900000000000006</v>
          </cell>
          <cell r="AS394">
            <v>0</v>
          </cell>
          <cell r="AT394">
            <v>8.99</v>
          </cell>
          <cell r="AU394">
            <v>0</v>
          </cell>
          <cell r="AV394">
            <v>809</v>
          </cell>
          <cell r="AW394">
            <v>0</v>
          </cell>
          <cell r="AX394">
            <v>89.9</v>
          </cell>
          <cell r="AY394">
            <v>0</v>
          </cell>
          <cell r="AZ394" t="str">
            <v>Crème Rama 7%</v>
          </cell>
          <cell r="BA394">
            <v>50</v>
          </cell>
          <cell r="BB394">
            <v>42.5</v>
          </cell>
          <cell r="BC394">
            <v>0.55000000000000004</v>
          </cell>
          <cell r="BD394">
            <v>3.6</v>
          </cell>
          <cell r="BE394">
            <v>0.55000000000000004</v>
          </cell>
          <cell r="BF394">
            <v>85</v>
          </cell>
          <cell r="BG394">
            <v>1.1000000000000001</v>
          </cell>
          <cell r="BH394">
            <v>7.2</v>
          </cell>
          <cell r="BI394">
            <v>1.1000000000000001</v>
          </cell>
          <cell r="BJ394" t="str">
            <v>Épices</v>
          </cell>
          <cell r="BL394">
            <v>0</v>
          </cell>
          <cell r="BM394">
            <v>0</v>
          </cell>
          <cell r="BN394">
            <v>0</v>
          </cell>
          <cell r="BO394">
            <v>0</v>
          </cell>
          <cell r="BP394">
            <v>0</v>
          </cell>
          <cell r="BQ394">
            <v>0</v>
          </cell>
          <cell r="BR394">
            <v>0</v>
          </cell>
          <cell r="BS394">
            <v>0</v>
          </cell>
          <cell r="BT394" t="str">
            <v/>
          </cell>
          <cell r="BV394">
            <v>0</v>
          </cell>
          <cell r="BW394">
            <v>0</v>
          </cell>
          <cell r="BX394">
            <v>0</v>
          </cell>
          <cell r="BY394">
            <v>0</v>
          </cell>
          <cell r="BZ394">
            <v>0</v>
          </cell>
          <cell r="CA394">
            <v>0</v>
          </cell>
          <cell r="CB394">
            <v>0</v>
          </cell>
          <cell r="CC394">
            <v>0</v>
          </cell>
          <cell r="CD394" t="str">
            <v/>
          </cell>
          <cell r="CF394">
            <v>0</v>
          </cell>
          <cell r="CG394">
            <v>0</v>
          </cell>
          <cell r="CH394">
            <v>0</v>
          </cell>
          <cell r="CI394">
            <v>0</v>
          </cell>
          <cell r="CJ394">
            <v>0</v>
          </cell>
          <cell r="CK394">
            <v>0</v>
          </cell>
          <cell r="CL394">
            <v>0</v>
          </cell>
          <cell r="CM394">
            <v>0</v>
          </cell>
          <cell r="CN394" t="str">
            <v/>
          </cell>
          <cell r="CP394">
            <v>0</v>
          </cell>
          <cell r="CQ394">
            <v>0</v>
          </cell>
          <cell r="CR394">
            <v>0</v>
          </cell>
          <cell r="CS394">
            <v>0</v>
          </cell>
          <cell r="CT394">
            <v>0</v>
          </cell>
          <cell r="CU394">
            <v>0</v>
          </cell>
          <cell r="CV394">
            <v>0</v>
          </cell>
          <cell r="CW394">
            <v>0</v>
          </cell>
          <cell r="CX394" t="str">
            <v/>
          </cell>
          <cell r="CZ394">
            <v>0</v>
          </cell>
          <cell r="DA394">
            <v>0</v>
          </cell>
          <cell r="DB394">
            <v>0</v>
          </cell>
          <cell r="DC394">
            <v>0</v>
          </cell>
          <cell r="DD394">
            <v>0</v>
          </cell>
          <cell r="DE394">
            <v>0</v>
          </cell>
          <cell r="DF394">
            <v>0</v>
          </cell>
          <cell r="DG394">
            <v>0</v>
          </cell>
          <cell r="DH394" t="str">
            <v/>
          </cell>
          <cell r="DJ394">
            <v>0</v>
          </cell>
          <cell r="DK394">
            <v>0</v>
          </cell>
          <cell r="DL394">
            <v>0</v>
          </cell>
          <cell r="DM394">
            <v>0</v>
          </cell>
          <cell r="DN394">
            <v>0</v>
          </cell>
          <cell r="DO394">
            <v>0</v>
          </cell>
          <cell r="DP394">
            <v>0</v>
          </cell>
          <cell r="DQ394">
            <v>0</v>
          </cell>
          <cell r="DR394" t="str">
            <v/>
          </cell>
          <cell r="DT394">
            <v>0</v>
          </cell>
          <cell r="DU394">
            <v>0</v>
          </cell>
          <cell r="DV394">
            <v>0</v>
          </cell>
          <cell r="DW394">
            <v>0</v>
          </cell>
          <cell r="DX394">
            <v>0</v>
          </cell>
          <cell r="DY394">
            <v>0</v>
          </cell>
          <cell r="DZ394">
            <v>0</v>
          </cell>
          <cell r="EA394">
            <v>0</v>
          </cell>
          <cell r="EB394" t="str">
            <v/>
          </cell>
          <cell r="ED394">
            <v>0</v>
          </cell>
          <cell r="EE394">
            <v>0</v>
          </cell>
          <cell r="EF394">
            <v>0</v>
          </cell>
          <cell r="EG394">
            <v>0</v>
          </cell>
          <cell r="EH394">
            <v>0</v>
          </cell>
          <cell r="EI394">
            <v>0</v>
          </cell>
          <cell r="EJ394">
            <v>0</v>
          </cell>
          <cell r="EK394">
            <v>0</v>
          </cell>
          <cell r="EL394" t="str">
            <v/>
          </cell>
          <cell r="EN394">
            <v>0</v>
          </cell>
          <cell r="EO394">
            <v>0</v>
          </cell>
          <cell r="EP394">
            <v>0</v>
          </cell>
          <cell r="EQ394">
            <v>0</v>
          </cell>
          <cell r="ER394">
            <v>0</v>
          </cell>
          <cell r="ES394">
            <v>0</v>
          </cell>
          <cell r="ET394">
            <v>0</v>
          </cell>
          <cell r="EU394">
            <v>0</v>
          </cell>
          <cell r="EV394" t="str">
            <v/>
          </cell>
          <cell r="EX394">
            <v>0</v>
          </cell>
          <cell r="EY394">
            <v>0</v>
          </cell>
          <cell r="EZ394">
            <v>0</v>
          </cell>
          <cell r="FA394">
            <v>0</v>
          </cell>
          <cell r="FB394">
            <v>0</v>
          </cell>
          <cell r="FC394">
            <v>0</v>
          </cell>
          <cell r="FD394">
            <v>0</v>
          </cell>
          <cell r="FE394">
            <v>0</v>
          </cell>
          <cell r="FF394" t="str">
            <v/>
          </cell>
          <cell r="FH394">
            <v>0</v>
          </cell>
          <cell r="FI394">
            <v>0</v>
          </cell>
          <cell r="FJ394">
            <v>0</v>
          </cell>
          <cell r="FK394">
            <v>0</v>
          </cell>
          <cell r="FL394">
            <v>0</v>
          </cell>
          <cell r="FM394">
            <v>0</v>
          </cell>
          <cell r="FN394">
            <v>0</v>
          </cell>
          <cell r="FO394">
            <v>0</v>
          </cell>
          <cell r="FR394">
            <v>0</v>
          </cell>
          <cell r="FS394">
            <v>0</v>
          </cell>
          <cell r="FT394">
            <v>0</v>
          </cell>
          <cell r="FU394">
            <v>0</v>
          </cell>
          <cell r="FV394">
            <v>0</v>
          </cell>
          <cell r="FW394">
            <v>0</v>
          </cell>
          <cell r="FX394">
            <v>0</v>
          </cell>
          <cell r="FY394">
            <v>0</v>
          </cell>
          <cell r="GB394">
            <v>0</v>
          </cell>
          <cell r="GC394">
            <v>0</v>
          </cell>
          <cell r="GD394">
            <v>0</v>
          </cell>
          <cell r="GE394">
            <v>0</v>
          </cell>
          <cell r="GF394">
            <v>0</v>
          </cell>
          <cell r="GG394">
            <v>0</v>
          </cell>
          <cell r="GH394">
            <v>0</v>
          </cell>
          <cell r="GI394">
            <v>0</v>
          </cell>
          <cell r="GL394">
            <v>0</v>
          </cell>
          <cell r="GM394">
            <v>0</v>
          </cell>
          <cell r="GN394">
            <v>0</v>
          </cell>
          <cell r="GO394">
            <v>0</v>
          </cell>
          <cell r="GP394">
            <v>0</v>
          </cell>
          <cell r="GQ394">
            <v>0</v>
          </cell>
          <cell r="GR394">
            <v>0</v>
          </cell>
          <cell r="GS394">
            <v>0</v>
          </cell>
          <cell r="GU394" t="str">
            <v>Repas Poulet + Légumes + Riz</v>
          </cell>
        </row>
        <row r="395">
          <cell r="E395" t="str">
            <v>Repas Poulet + Salade</v>
          </cell>
          <cell r="F395" t="str">
            <v>La préparation est libre: épices, cuisson. Adaptée Grillage ou four ou autre</v>
          </cell>
          <cell r="H395">
            <v>389.05</v>
          </cell>
          <cell r="I395">
            <v>32.594999999999999</v>
          </cell>
          <cell r="J395">
            <v>17.440000000000001</v>
          </cell>
          <cell r="K395">
            <v>23.09</v>
          </cell>
          <cell r="L395" t="str">
            <v>Viande de volaille</v>
          </cell>
          <cell r="M395">
            <v>125</v>
          </cell>
          <cell r="N395">
            <v>163.75</v>
          </cell>
          <cell r="O395">
            <v>27.375</v>
          </cell>
          <cell r="P395">
            <v>6</v>
          </cell>
          <cell r="Q395">
            <v>0</v>
          </cell>
          <cell r="R395">
            <v>131</v>
          </cell>
          <cell r="S395">
            <v>21.9</v>
          </cell>
          <cell r="T395">
            <v>4.8</v>
          </cell>
          <cell r="U395">
            <v>0</v>
          </cell>
          <cell r="V395" t="str">
            <v>Laitue</v>
          </cell>
          <cell r="W395">
            <v>50</v>
          </cell>
          <cell r="X395">
            <v>8</v>
          </cell>
          <cell r="Y395">
            <v>0.6</v>
          </cell>
          <cell r="Z395">
            <v>0.15</v>
          </cell>
          <cell r="AA395">
            <v>0.65</v>
          </cell>
          <cell r="AB395">
            <v>16</v>
          </cell>
          <cell r="AC395">
            <v>1.2</v>
          </cell>
          <cell r="AD395">
            <v>0.3</v>
          </cell>
          <cell r="AE395">
            <v>1.3</v>
          </cell>
          <cell r="AF395" t="str">
            <v>Huile De Colza</v>
          </cell>
          <cell r="AG395">
            <v>10</v>
          </cell>
          <cell r="AH395">
            <v>80.900000000000006</v>
          </cell>
          <cell r="AI395">
            <v>0</v>
          </cell>
          <cell r="AJ395">
            <v>8.99</v>
          </cell>
          <cell r="AK395">
            <v>0</v>
          </cell>
          <cell r="AL395">
            <v>809</v>
          </cell>
          <cell r="AM395">
            <v>0</v>
          </cell>
          <cell r="AN395">
            <v>89.9</v>
          </cell>
          <cell r="AO395">
            <v>0</v>
          </cell>
          <cell r="AP395" t="str">
            <v>Vinaigre</v>
          </cell>
          <cell r="AQ395">
            <v>20</v>
          </cell>
          <cell r="AR395">
            <v>4.4000000000000004</v>
          </cell>
          <cell r="AS395">
            <v>0.02</v>
          </cell>
          <cell r="AT395">
            <v>0</v>
          </cell>
          <cell r="AU395">
            <v>0.14000000000000001</v>
          </cell>
          <cell r="AV395">
            <v>22</v>
          </cell>
          <cell r="AW395">
            <v>0.1</v>
          </cell>
          <cell r="AX395">
            <v>0</v>
          </cell>
          <cell r="AY395">
            <v>0.7</v>
          </cell>
          <cell r="AZ395" t="str">
            <v>Pain</v>
          </cell>
          <cell r="BA395">
            <v>50</v>
          </cell>
          <cell r="BB395">
            <v>132</v>
          </cell>
          <cell r="BC395">
            <v>4.5999999999999996</v>
          </cell>
          <cell r="BD395">
            <v>2.2999999999999998</v>
          </cell>
          <cell r="BE395">
            <v>22.3</v>
          </cell>
          <cell r="BF395">
            <v>264</v>
          </cell>
          <cell r="BG395">
            <v>9.1999999999999993</v>
          </cell>
          <cell r="BH395">
            <v>4.5999999999999996</v>
          </cell>
          <cell r="BI395">
            <v>44.6</v>
          </cell>
          <cell r="BJ395" t="str">
            <v>Épices</v>
          </cell>
          <cell r="BL395">
            <v>0</v>
          </cell>
          <cell r="BM395">
            <v>0</v>
          </cell>
          <cell r="BN395">
            <v>0</v>
          </cell>
          <cell r="BO395">
            <v>0</v>
          </cell>
          <cell r="BP395">
            <v>0</v>
          </cell>
          <cell r="BQ395">
            <v>0</v>
          </cell>
          <cell r="BR395">
            <v>0</v>
          </cell>
          <cell r="BS395">
            <v>0</v>
          </cell>
          <cell r="BT395" t="str">
            <v/>
          </cell>
          <cell r="BV395">
            <v>0</v>
          </cell>
          <cell r="BW395">
            <v>0</v>
          </cell>
          <cell r="BX395">
            <v>0</v>
          </cell>
          <cell r="BY395">
            <v>0</v>
          </cell>
          <cell r="BZ395">
            <v>0</v>
          </cell>
          <cell r="CA395">
            <v>0</v>
          </cell>
          <cell r="CB395">
            <v>0</v>
          </cell>
          <cell r="CC395">
            <v>0</v>
          </cell>
          <cell r="CD395" t="str">
            <v/>
          </cell>
          <cell r="CF395">
            <v>0</v>
          </cell>
          <cell r="CG395">
            <v>0</v>
          </cell>
          <cell r="CH395">
            <v>0</v>
          </cell>
          <cell r="CI395">
            <v>0</v>
          </cell>
          <cell r="CJ395">
            <v>0</v>
          </cell>
          <cell r="CK395">
            <v>0</v>
          </cell>
          <cell r="CL395">
            <v>0</v>
          </cell>
          <cell r="CM395">
            <v>0</v>
          </cell>
          <cell r="CN395" t="str">
            <v/>
          </cell>
          <cell r="CP395">
            <v>0</v>
          </cell>
          <cell r="CQ395">
            <v>0</v>
          </cell>
          <cell r="CR395">
            <v>0</v>
          </cell>
          <cell r="CS395">
            <v>0</v>
          </cell>
          <cell r="CT395">
            <v>0</v>
          </cell>
          <cell r="CU395">
            <v>0</v>
          </cell>
          <cell r="CV395">
            <v>0</v>
          </cell>
          <cell r="CW395">
            <v>0</v>
          </cell>
          <cell r="CX395" t="str">
            <v/>
          </cell>
          <cell r="CZ395">
            <v>0</v>
          </cell>
          <cell r="DA395">
            <v>0</v>
          </cell>
          <cell r="DB395">
            <v>0</v>
          </cell>
          <cell r="DC395">
            <v>0</v>
          </cell>
          <cell r="DD395">
            <v>0</v>
          </cell>
          <cell r="DE395">
            <v>0</v>
          </cell>
          <cell r="DF395">
            <v>0</v>
          </cell>
          <cell r="DG395">
            <v>0</v>
          </cell>
          <cell r="DH395" t="str">
            <v/>
          </cell>
          <cell r="DJ395">
            <v>0</v>
          </cell>
          <cell r="DK395">
            <v>0</v>
          </cell>
          <cell r="DL395">
            <v>0</v>
          </cell>
          <cell r="DM395">
            <v>0</v>
          </cell>
          <cell r="DN395">
            <v>0</v>
          </cell>
          <cell r="DO395">
            <v>0</v>
          </cell>
          <cell r="DP395">
            <v>0</v>
          </cell>
          <cell r="DQ395">
            <v>0</v>
          </cell>
          <cell r="DR395" t="str">
            <v/>
          </cell>
          <cell r="DT395">
            <v>0</v>
          </cell>
          <cell r="DU395">
            <v>0</v>
          </cell>
          <cell r="DV395">
            <v>0</v>
          </cell>
          <cell r="DW395">
            <v>0</v>
          </cell>
          <cell r="DX395">
            <v>0</v>
          </cell>
          <cell r="DY395">
            <v>0</v>
          </cell>
          <cell r="DZ395">
            <v>0</v>
          </cell>
          <cell r="EA395">
            <v>0</v>
          </cell>
          <cell r="EB395" t="str">
            <v/>
          </cell>
          <cell r="ED395">
            <v>0</v>
          </cell>
          <cell r="EE395">
            <v>0</v>
          </cell>
          <cell r="EF395">
            <v>0</v>
          </cell>
          <cell r="EG395">
            <v>0</v>
          </cell>
          <cell r="EH395">
            <v>0</v>
          </cell>
          <cell r="EI395">
            <v>0</v>
          </cell>
          <cell r="EJ395">
            <v>0</v>
          </cell>
          <cell r="EK395">
            <v>0</v>
          </cell>
          <cell r="EL395" t="str">
            <v/>
          </cell>
          <cell r="EN395">
            <v>0</v>
          </cell>
          <cell r="EO395">
            <v>0</v>
          </cell>
          <cell r="EP395">
            <v>0</v>
          </cell>
          <cell r="EQ395">
            <v>0</v>
          </cell>
          <cell r="ER395">
            <v>0</v>
          </cell>
          <cell r="ES395">
            <v>0</v>
          </cell>
          <cell r="ET395">
            <v>0</v>
          </cell>
          <cell r="EU395">
            <v>0</v>
          </cell>
          <cell r="EV395" t="str">
            <v/>
          </cell>
          <cell r="EX395">
            <v>0</v>
          </cell>
          <cell r="EY395">
            <v>0</v>
          </cell>
          <cell r="EZ395">
            <v>0</v>
          </cell>
          <cell r="FA395">
            <v>0</v>
          </cell>
          <cell r="FB395">
            <v>0</v>
          </cell>
          <cell r="FC395">
            <v>0</v>
          </cell>
          <cell r="FD395">
            <v>0</v>
          </cell>
          <cell r="FE395">
            <v>0</v>
          </cell>
          <cell r="FF395" t="str">
            <v/>
          </cell>
          <cell r="FH395">
            <v>0</v>
          </cell>
          <cell r="FI395">
            <v>0</v>
          </cell>
          <cell r="FJ395">
            <v>0</v>
          </cell>
          <cell r="FK395">
            <v>0</v>
          </cell>
          <cell r="FL395">
            <v>0</v>
          </cell>
          <cell r="FM395">
            <v>0</v>
          </cell>
          <cell r="FN395">
            <v>0</v>
          </cell>
          <cell r="FO395">
            <v>0</v>
          </cell>
          <cell r="FR395">
            <v>0</v>
          </cell>
          <cell r="FS395">
            <v>0</v>
          </cell>
          <cell r="FT395">
            <v>0</v>
          </cell>
          <cell r="FU395">
            <v>0</v>
          </cell>
          <cell r="FV395">
            <v>0</v>
          </cell>
          <cell r="FW395">
            <v>0</v>
          </cell>
          <cell r="FX395">
            <v>0</v>
          </cell>
          <cell r="FY395">
            <v>0</v>
          </cell>
          <cell r="GB395">
            <v>0</v>
          </cell>
          <cell r="GC395">
            <v>0</v>
          </cell>
          <cell r="GD395">
            <v>0</v>
          </cell>
          <cell r="GE395">
            <v>0</v>
          </cell>
          <cell r="GF395">
            <v>0</v>
          </cell>
          <cell r="GG395">
            <v>0</v>
          </cell>
          <cell r="GH395">
            <v>0</v>
          </cell>
          <cell r="GI395">
            <v>0</v>
          </cell>
          <cell r="GL395">
            <v>0</v>
          </cell>
          <cell r="GM395">
            <v>0</v>
          </cell>
          <cell r="GN395">
            <v>0</v>
          </cell>
          <cell r="GO395">
            <v>0</v>
          </cell>
          <cell r="GP395">
            <v>0</v>
          </cell>
          <cell r="GQ395">
            <v>0</v>
          </cell>
          <cell r="GR395">
            <v>0</v>
          </cell>
          <cell r="GS395">
            <v>0</v>
          </cell>
          <cell r="GU395" t="str">
            <v>Repas Poulet + Salade</v>
          </cell>
        </row>
        <row r="396">
          <cell r="E396" t="str">
            <v>Repas Veau + Légumes</v>
          </cell>
          <cell r="F396" t="str">
            <v>La préparation est libre: épices, cuisson. Adaptée Grillage ou four ou autre</v>
          </cell>
          <cell r="H396">
            <v>431.29999999999995</v>
          </cell>
          <cell r="I396">
            <v>33.594999999999999</v>
          </cell>
          <cell r="J396">
            <v>17.89</v>
          </cell>
          <cell r="K396">
            <v>29.84</v>
          </cell>
          <cell r="L396" t="str">
            <v xml:space="preserve">Viande de veau </v>
          </cell>
          <cell r="M396">
            <v>125</v>
          </cell>
          <cell r="N396">
            <v>160</v>
          </cell>
          <cell r="O396">
            <v>26.375</v>
          </cell>
          <cell r="P396">
            <v>6</v>
          </cell>
          <cell r="Q396">
            <v>0</v>
          </cell>
          <cell r="R396">
            <v>128</v>
          </cell>
          <cell r="S396">
            <v>21.1</v>
          </cell>
          <cell r="T396">
            <v>4.8</v>
          </cell>
          <cell r="U396">
            <v>0</v>
          </cell>
          <cell r="V396" t="str">
            <v>Légumes</v>
          </cell>
          <cell r="W396">
            <v>200</v>
          </cell>
          <cell r="X396">
            <v>54</v>
          </cell>
          <cell r="Y396">
            <v>2.6</v>
          </cell>
          <cell r="Z396">
            <v>0.6</v>
          </cell>
          <cell r="AA396">
            <v>7.4</v>
          </cell>
          <cell r="AB396">
            <v>27</v>
          </cell>
          <cell r="AC396">
            <v>1.3</v>
          </cell>
          <cell r="AD396">
            <v>0.3</v>
          </cell>
          <cell r="AE396">
            <v>3.7</v>
          </cell>
          <cell r="AF396" t="str">
            <v>Huile De Colza</v>
          </cell>
          <cell r="AG396">
            <v>10</v>
          </cell>
          <cell r="AH396">
            <v>80.900000000000006</v>
          </cell>
          <cell r="AI396">
            <v>0</v>
          </cell>
          <cell r="AJ396">
            <v>8.99</v>
          </cell>
          <cell r="AK396">
            <v>0</v>
          </cell>
          <cell r="AL396">
            <v>809</v>
          </cell>
          <cell r="AM396">
            <v>0</v>
          </cell>
          <cell r="AN396">
            <v>89.9</v>
          </cell>
          <cell r="AO396">
            <v>0</v>
          </cell>
          <cell r="AP396" t="str">
            <v>Vinaigre</v>
          </cell>
          <cell r="AQ396">
            <v>20</v>
          </cell>
          <cell r="AR396">
            <v>4.4000000000000004</v>
          </cell>
          <cell r="AS396">
            <v>0.02</v>
          </cell>
          <cell r="AT396">
            <v>0</v>
          </cell>
          <cell r="AU396">
            <v>0.14000000000000001</v>
          </cell>
          <cell r="AV396">
            <v>22</v>
          </cell>
          <cell r="AW396">
            <v>0.1</v>
          </cell>
          <cell r="AX396">
            <v>0</v>
          </cell>
          <cell r="AY396">
            <v>0.7</v>
          </cell>
          <cell r="AZ396" t="str">
            <v>Pain</v>
          </cell>
          <cell r="BA396">
            <v>50</v>
          </cell>
          <cell r="BB396">
            <v>132</v>
          </cell>
          <cell r="BC396">
            <v>4.5999999999999996</v>
          </cell>
          <cell r="BD396">
            <v>2.2999999999999998</v>
          </cell>
          <cell r="BE396">
            <v>22.3</v>
          </cell>
          <cell r="BF396">
            <v>264</v>
          </cell>
          <cell r="BG396">
            <v>9.1999999999999993</v>
          </cell>
          <cell r="BH396">
            <v>4.5999999999999996</v>
          </cell>
          <cell r="BI396">
            <v>44.6</v>
          </cell>
          <cell r="BJ396" t="str">
            <v>Épices</v>
          </cell>
          <cell r="BL396">
            <v>0</v>
          </cell>
          <cell r="BM396">
            <v>0</v>
          </cell>
          <cell r="BN396">
            <v>0</v>
          </cell>
          <cell r="BO396">
            <v>0</v>
          </cell>
          <cell r="BP396">
            <v>0</v>
          </cell>
          <cell r="BQ396">
            <v>0</v>
          </cell>
          <cell r="BR396">
            <v>0</v>
          </cell>
          <cell r="BS396">
            <v>0</v>
          </cell>
          <cell r="BT396" t="str">
            <v/>
          </cell>
          <cell r="BV396">
            <v>0</v>
          </cell>
          <cell r="BW396">
            <v>0</v>
          </cell>
          <cell r="BX396">
            <v>0</v>
          </cell>
          <cell r="BY396">
            <v>0</v>
          </cell>
          <cell r="BZ396">
            <v>0</v>
          </cell>
          <cell r="CA396">
            <v>0</v>
          </cell>
          <cell r="CB396">
            <v>0</v>
          </cell>
          <cell r="CC396">
            <v>0</v>
          </cell>
          <cell r="CD396" t="str">
            <v/>
          </cell>
          <cell r="CF396">
            <v>0</v>
          </cell>
          <cell r="CG396">
            <v>0</v>
          </cell>
          <cell r="CH396">
            <v>0</v>
          </cell>
          <cell r="CI396">
            <v>0</v>
          </cell>
          <cell r="CJ396">
            <v>0</v>
          </cell>
          <cell r="CK396">
            <v>0</v>
          </cell>
          <cell r="CL396">
            <v>0</v>
          </cell>
          <cell r="CM396">
            <v>0</v>
          </cell>
          <cell r="CN396" t="str">
            <v/>
          </cell>
          <cell r="CP396">
            <v>0</v>
          </cell>
          <cell r="CQ396">
            <v>0</v>
          </cell>
          <cell r="CR396">
            <v>0</v>
          </cell>
          <cell r="CS396">
            <v>0</v>
          </cell>
          <cell r="CT396">
            <v>0</v>
          </cell>
          <cell r="CU396">
            <v>0</v>
          </cell>
          <cell r="CV396">
            <v>0</v>
          </cell>
          <cell r="CW396">
            <v>0</v>
          </cell>
          <cell r="CX396" t="str">
            <v/>
          </cell>
          <cell r="CZ396">
            <v>0</v>
          </cell>
          <cell r="DA396">
            <v>0</v>
          </cell>
          <cell r="DB396">
            <v>0</v>
          </cell>
          <cell r="DC396">
            <v>0</v>
          </cell>
          <cell r="DD396">
            <v>0</v>
          </cell>
          <cell r="DE396">
            <v>0</v>
          </cell>
          <cell r="DF396">
            <v>0</v>
          </cell>
          <cell r="DG396">
            <v>0</v>
          </cell>
          <cell r="DH396" t="str">
            <v/>
          </cell>
          <cell r="DJ396">
            <v>0</v>
          </cell>
          <cell r="DK396">
            <v>0</v>
          </cell>
          <cell r="DL396">
            <v>0</v>
          </cell>
          <cell r="DM396">
            <v>0</v>
          </cell>
          <cell r="DN396">
            <v>0</v>
          </cell>
          <cell r="DO396">
            <v>0</v>
          </cell>
          <cell r="DP396">
            <v>0</v>
          </cell>
          <cell r="DQ396">
            <v>0</v>
          </cell>
          <cell r="DR396" t="str">
            <v/>
          </cell>
          <cell r="DT396">
            <v>0</v>
          </cell>
          <cell r="DU396">
            <v>0</v>
          </cell>
          <cell r="DV396">
            <v>0</v>
          </cell>
          <cell r="DW396">
            <v>0</v>
          </cell>
          <cell r="DX396">
            <v>0</v>
          </cell>
          <cell r="DY396">
            <v>0</v>
          </cell>
          <cell r="DZ396">
            <v>0</v>
          </cell>
          <cell r="EA396">
            <v>0</v>
          </cell>
          <cell r="EB396" t="str">
            <v/>
          </cell>
          <cell r="ED396">
            <v>0</v>
          </cell>
          <cell r="EE396">
            <v>0</v>
          </cell>
          <cell r="EF396">
            <v>0</v>
          </cell>
          <cell r="EG396">
            <v>0</v>
          </cell>
          <cell r="EH396">
            <v>0</v>
          </cell>
          <cell r="EI396">
            <v>0</v>
          </cell>
          <cell r="EJ396">
            <v>0</v>
          </cell>
          <cell r="EK396">
            <v>0</v>
          </cell>
          <cell r="EL396" t="str">
            <v/>
          </cell>
          <cell r="EN396">
            <v>0</v>
          </cell>
          <cell r="EO396">
            <v>0</v>
          </cell>
          <cell r="EP396">
            <v>0</v>
          </cell>
          <cell r="EQ396">
            <v>0</v>
          </cell>
          <cell r="ER396">
            <v>0</v>
          </cell>
          <cell r="ES396">
            <v>0</v>
          </cell>
          <cell r="ET396">
            <v>0</v>
          </cell>
          <cell r="EU396">
            <v>0</v>
          </cell>
          <cell r="EV396" t="str">
            <v/>
          </cell>
          <cell r="EX396">
            <v>0</v>
          </cell>
          <cell r="EY396">
            <v>0</v>
          </cell>
          <cell r="EZ396">
            <v>0</v>
          </cell>
          <cell r="FA396">
            <v>0</v>
          </cell>
          <cell r="FB396">
            <v>0</v>
          </cell>
          <cell r="FC396">
            <v>0</v>
          </cell>
          <cell r="FD396">
            <v>0</v>
          </cell>
          <cell r="FE396">
            <v>0</v>
          </cell>
          <cell r="FF396" t="str">
            <v/>
          </cell>
          <cell r="FH396">
            <v>0</v>
          </cell>
          <cell r="FI396">
            <v>0</v>
          </cell>
          <cell r="FJ396">
            <v>0</v>
          </cell>
          <cell r="FK396">
            <v>0</v>
          </cell>
          <cell r="FL396">
            <v>0</v>
          </cell>
          <cell r="FM396">
            <v>0</v>
          </cell>
          <cell r="FN396">
            <v>0</v>
          </cell>
          <cell r="FO396">
            <v>0</v>
          </cell>
          <cell r="FR396">
            <v>0</v>
          </cell>
          <cell r="FS396">
            <v>0</v>
          </cell>
          <cell r="FT396">
            <v>0</v>
          </cell>
          <cell r="FU396">
            <v>0</v>
          </cell>
          <cell r="FV396">
            <v>0</v>
          </cell>
          <cell r="FW396">
            <v>0</v>
          </cell>
          <cell r="FX396">
            <v>0</v>
          </cell>
          <cell r="FY396">
            <v>0</v>
          </cell>
          <cell r="GB396">
            <v>0</v>
          </cell>
          <cell r="GC396">
            <v>0</v>
          </cell>
          <cell r="GD396">
            <v>0</v>
          </cell>
          <cell r="GE396">
            <v>0</v>
          </cell>
          <cell r="GF396">
            <v>0</v>
          </cell>
          <cell r="GG396">
            <v>0</v>
          </cell>
          <cell r="GH396">
            <v>0</v>
          </cell>
          <cell r="GI396">
            <v>0</v>
          </cell>
          <cell r="GL396">
            <v>0</v>
          </cell>
          <cell r="GM396">
            <v>0</v>
          </cell>
          <cell r="GN396">
            <v>0</v>
          </cell>
          <cell r="GO396">
            <v>0</v>
          </cell>
          <cell r="GP396">
            <v>0</v>
          </cell>
          <cell r="GQ396">
            <v>0</v>
          </cell>
          <cell r="GR396">
            <v>0</v>
          </cell>
          <cell r="GS396">
            <v>0</v>
          </cell>
          <cell r="GU396" t="str">
            <v>Repas Veau + Légumes</v>
          </cell>
        </row>
        <row r="397">
          <cell r="E397" t="str">
            <v>Repas Veau + Légumes  + Pasta</v>
          </cell>
          <cell r="F397" t="str">
            <v>La préparation est libre: épices, cuisson. Adaptée Grillage ou four ou autre</v>
          </cell>
          <cell r="H397">
            <v>462.35</v>
          </cell>
          <cell r="I397">
            <v>38.894999999999996</v>
          </cell>
          <cell r="J397">
            <v>16.12</v>
          </cell>
          <cell r="K397">
            <v>35.909999999999997</v>
          </cell>
          <cell r="L397" t="str">
            <v xml:space="preserve">Viande de veau </v>
          </cell>
          <cell r="M397">
            <v>125</v>
          </cell>
          <cell r="N397">
            <v>160</v>
          </cell>
          <cell r="O397">
            <v>26.375</v>
          </cell>
          <cell r="P397">
            <v>6</v>
          </cell>
          <cell r="Q397">
            <v>0</v>
          </cell>
          <cell r="R397">
            <v>128</v>
          </cell>
          <cell r="S397">
            <v>21.1</v>
          </cell>
          <cell r="T397">
            <v>4.8</v>
          </cell>
          <cell r="U397">
            <v>0</v>
          </cell>
          <cell r="V397" t="str">
            <v>Pâtes Aux Oeufs</v>
          </cell>
          <cell r="W397">
            <v>40</v>
          </cell>
          <cell r="X397">
            <v>146</v>
          </cell>
          <cell r="Y397">
            <v>5.32</v>
          </cell>
          <cell r="Z397">
            <v>1.1200000000000001</v>
          </cell>
          <cell r="AA397">
            <v>27.96</v>
          </cell>
          <cell r="AB397">
            <v>365</v>
          </cell>
          <cell r="AC397">
            <v>13.3</v>
          </cell>
          <cell r="AD397">
            <v>2.8</v>
          </cell>
          <cell r="AE397">
            <v>69.900000000000006</v>
          </cell>
          <cell r="AF397" t="str">
            <v>Légumes</v>
          </cell>
          <cell r="AG397">
            <v>200</v>
          </cell>
          <cell r="AH397">
            <v>54</v>
          </cell>
          <cell r="AI397">
            <v>2.6</v>
          </cell>
          <cell r="AJ397">
            <v>0.6</v>
          </cell>
          <cell r="AK397">
            <v>7.4</v>
          </cell>
          <cell r="AL397">
            <v>27</v>
          </cell>
          <cell r="AM397">
            <v>1.3</v>
          </cell>
          <cell r="AN397">
            <v>0.3</v>
          </cell>
          <cell r="AO397">
            <v>3.7</v>
          </cell>
          <cell r="AP397" t="str">
            <v>Gruyère</v>
          </cell>
          <cell r="AQ397">
            <v>15</v>
          </cell>
          <cell r="AR397">
            <v>59.85</v>
          </cell>
          <cell r="AS397">
            <v>4.05</v>
          </cell>
          <cell r="AT397">
            <v>4.8</v>
          </cell>
          <cell r="AU397">
            <v>0</v>
          </cell>
          <cell r="AV397">
            <v>399</v>
          </cell>
          <cell r="AW397">
            <v>27</v>
          </cell>
          <cell r="AX397">
            <v>32</v>
          </cell>
          <cell r="AY397">
            <v>0</v>
          </cell>
          <cell r="AZ397" t="str">
            <v>Crème Rama 7%</v>
          </cell>
          <cell r="BA397">
            <v>50</v>
          </cell>
          <cell r="BB397">
            <v>42.5</v>
          </cell>
          <cell r="BC397">
            <v>0.55000000000000004</v>
          </cell>
          <cell r="BD397">
            <v>3.6</v>
          </cell>
          <cell r="BE397">
            <v>0.55000000000000004</v>
          </cell>
          <cell r="BF397">
            <v>85</v>
          </cell>
          <cell r="BG397">
            <v>1.1000000000000001</v>
          </cell>
          <cell r="BH397">
            <v>7.2</v>
          </cell>
          <cell r="BI397">
            <v>1.1000000000000001</v>
          </cell>
          <cell r="BJ397" t="str">
            <v>Épices</v>
          </cell>
          <cell r="BL397">
            <v>0</v>
          </cell>
          <cell r="BM397">
            <v>0</v>
          </cell>
          <cell r="BN397">
            <v>0</v>
          </cell>
          <cell r="BO397">
            <v>0</v>
          </cell>
          <cell r="BP397">
            <v>0</v>
          </cell>
          <cell r="BQ397">
            <v>0</v>
          </cell>
          <cell r="BR397">
            <v>0</v>
          </cell>
          <cell r="BS397">
            <v>0</v>
          </cell>
          <cell r="BT397" t="str">
            <v/>
          </cell>
          <cell r="BV397">
            <v>0</v>
          </cell>
          <cell r="BW397">
            <v>0</v>
          </cell>
          <cell r="BX397">
            <v>0</v>
          </cell>
          <cell r="BY397">
            <v>0</v>
          </cell>
          <cell r="BZ397">
            <v>0</v>
          </cell>
          <cell r="CA397">
            <v>0</v>
          </cell>
          <cell r="CB397">
            <v>0</v>
          </cell>
          <cell r="CC397">
            <v>0</v>
          </cell>
          <cell r="CD397" t="str">
            <v/>
          </cell>
          <cell r="CF397">
            <v>0</v>
          </cell>
          <cell r="CG397">
            <v>0</v>
          </cell>
          <cell r="CH397">
            <v>0</v>
          </cell>
          <cell r="CI397">
            <v>0</v>
          </cell>
          <cell r="CJ397">
            <v>0</v>
          </cell>
          <cell r="CK397">
            <v>0</v>
          </cell>
          <cell r="CL397">
            <v>0</v>
          </cell>
          <cell r="CM397">
            <v>0</v>
          </cell>
          <cell r="CN397" t="str">
            <v/>
          </cell>
          <cell r="CP397">
            <v>0</v>
          </cell>
          <cell r="CQ397">
            <v>0</v>
          </cell>
          <cell r="CR397">
            <v>0</v>
          </cell>
          <cell r="CS397">
            <v>0</v>
          </cell>
          <cell r="CT397">
            <v>0</v>
          </cell>
          <cell r="CU397">
            <v>0</v>
          </cell>
          <cell r="CV397">
            <v>0</v>
          </cell>
          <cell r="CW397">
            <v>0</v>
          </cell>
          <cell r="CX397" t="str">
            <v/>
          </cell>
          <cell r="CZ397">
            <v>0</v>
          </cell>
          <cell r="DA397">
            <v>0</v>
          </cell>
          <cell r="DB397">
            <v>0</v>
          </cell>
          <cell r="DC397">
            <v>0</v>
          </cell>
          <cell r="DD397">
            <v>0</v>
          </cell>
          <cell r="DE397">
            <v>0</v>
          </cell>
          <cell r="DF397">
            <v>0</v>
          </cell>
          <cell r="DG397">
            <v>0</v>
          </cell>
          <cell r="DH397" t="str">
            <v/>
          </cell>
          <cell r="DJ397">
            <v>0</v>
          </cell>
          <cell r="DK397">
            <v>0</v>
          </cell>
          <cell r="DL397">
            <v>0</v>
          </cell>
          <cell r="DM397">
            <v>0</v>
          </cell>
          <cell r="DN397">
            <v>0</v>
          </cell>
          <cell r="DO397">
            <v>0</v>
          </cell>
          <cell r="DP397">
            <v>0</v>
          </cell>
          <cell r="DQ397">
            <v>0</v>
          </cell>
          <cell r="DR397" t="str">
            <v/>
          </cell>
          <cell r="DT397">
            <v>0</v>
          </cell>
          <cell r="DU397">
            <v>0</v>
          </cell>
          <cell r="DV397">
            <v>0</v>
          </cell>
          <cell r="DW397">
            <v>0</v>
          </cell>
          <cell r="DX397">
            <v>0</v>
          </cell>
          <cell r="DY397">
            <v>0</v>
          </cell>
          <cell r="DZ397">
            <v>0</v>
          </cell>
          <cell r="EA397">
            <v>0</v>
          </cell>
          <cell r="EB397" t="str">
            <v/>
          </cell>
          <cell r="ED397">
            <v>0</v>
          </cell>
          <cell r="EE397">
            <v>0</v>
          </cell>
          <cell r="EF397">
            <v>0</v>
          </cell>
          <cell r="EG397">
            <v>0</v>
          </cell>
          <cell r="EH397">
            <v>0</v>
          </cell>
          <cell r="EI397">
            <v>0</v>
          </cell>
          <cell r="EJ397">
            <v>0</v>
          </cell>
          <cell r="EK397">
            <v>0</v>
          </cell>
          <cell r="EL397" t="str">
            <v/>
          </cell>
          <cell r="EN397">
            <v>0</v>
          </cell>
          <cell r="EO397">
            <v>0</v>
          </cell>
          <cell r="EP397">
            <v>0</v>
          </cell>
          <cell r="EQ397">
            <v>0</v>
          </cell>
          <cell r="ER397">
            <v>0</v>
          </cell>
          <cell r="ES397">
            <v>0</v>
          </cell>
          <cell r="ET397">
            <v>0</v>
          </cell>
          <cell r="EU397">
            <v>0</v>
          </cell>
          <cell r="EV397" t="str">
            <v/>
          </cell>
          <cell r="EX397">
            <v>0</v>
          </cell>
          <cell r="EY397">
            <v>0</v>
          </cell>
          <cell r="EZ397">
            <v>0</v>
          </cell>
          <cell r="FA397">
            <v>0</v>
          </cell>
          <cell r="FB397">
            <v>0</v>
          </cell>
          <cell r="FC397">
            <v>0</v>
          </cell>
          <cell r="FD397">
            <v>0</v>
          </cell>
          <cell r="FE397">
            <v>0</v>
          </cell>
          <cell r="FF397" t="str">
            <v/>
          </cell>
          <cell r="FH397">
            <v>0</v>
          </cell>
          <cell r="FI397">
            <v>0</v>
          </cell>
          <cell r="FJ397">
            <v>0</v>
          </cell>
          <cell r="FK397">
            <v>0</v>
          </cell>
          <cell r="FL397">
            <v>0</v>
          </cell>
          <cell r="FM397">
            <v>0</v>
          </cell>
          <cell r="FN397">
            <v>0</v>
          </cell>
          <cell r="FO397">
            <v>0</v>
          </cell>
          <cell r="FR397">
            <v>0</v>
          </cell>
          <cell r="FS397">
            <v>0</v>
          </cell>
          <cell r="FT397">
            <v>0</v>
          </cell>
          <cell r="FU397">
            <v>0</v>
          </cell>
          <cell r="FV397">
            <v>0</v>
          </cell>
          <cell r="FW397">
            <v>0</v>
          </cell>
          <cell r="FX397">
            <v>0</v>
          </cell>
          <cell r="FY397">
            <v>0</v>
          </cell>
          <cell r="GB397">
            <v>0</v>
          </cell>
          <cell r="GC397">
            <v>0</v>
          </cell>
          <cell r="GD397">
            <v>0</v>
          </cell>
          <cell r="GE397">
            <v>0</v>
          </cell>
          <cell r="GF397">
            <v>0</v>
          </cell>
          <cell r="GG397">
            <v>0</v>
          </cell>
          <cell r="GH397">
            <v>0</v>
          </cell>
          <cell r="GI397">
            <v>0</v>
          </cell>
          <cell r="GL397">
            <v>0</v>
          </cell>
          <cell r="GM397">
            <v>0</v>
          </cell>
          <cell r="GN397">
            <v>0</v>
          </cell>
          <cell r="GO397">
            <v>0</v>
          </cell>
          <cell r="GP397">
            <v>0</v>
          </cell>
          <cell r="GQ397">
            <v>0</v>
          </cell>
          <cell r="GR397">
            <v>0</v>
          </cell>
          <cell r="GS397">
            <v>0</v>
          </cell>
          <cell r="GU397" t="str">
            <v>Repas Veau + Légumes  + Pasta</v>
          </cell>
        </row>
        <row r="398">
          <cell r="E398" t="str">
            <v>Repas Veau + Légumes  + Polenta</v>
          </cell>
          <cell r="F398" t="str">
            <v>La préparation est libre: épices, cuisson. Adaptée Grillage ou four ou autre</v>
          </cell>
          <cell r="H398">
            <v>413.85</v>
          </cell>
          <cell r="I398">
            <v>36.545000000000002</v>
          </cell>
          <cell r="J398">
            <v>11.84</v>
          </cell>
          <cell r="K398">
            <v>36.92</v>
          </cell>
          <cell r="L398" t="str">
            <v xml:space="preserve">Viande de veau </v>
          </cell>
          <cell r="M398">
            <v>125</v>
          </cell>
          <cell r="N398">
            <v>160</v>
          </cell>
          <cell r="O398">
            <v>26.375</v>
          </cell>
          <cell r="P398">
            <v>6</v>
          </cell>
          <cell r="Q398">
            <v>0</v>
          </cell>
          <cell r="R398">
            <v>128</v>
          </cell>
          <cell r="S398">
            <v>21.1</v>
          </cell>
          <cell r="T398">
            <v>4.8</v>
          </cell>
          <cell r="U398">
            <v>0</v>
          </cell>
          <cell r="V398" t="str">
            <v>Légumes</v>
          </cell>
          <cell r="W398">
            <v>200</v>
          </cell>
          <cell r="X398">
            <v>54</v>
          </cell>
          <cell r="Y398">
            <v>2.6</v>
          </cell>
          <cell r="Z398">
            <v>0.6</v>
          </cell>
          <cell r="AA398">
            <v>7.4</v>
          </cell>
          <cell r="AB398">
            <v>27</v>
          </cell>
          <cell r="AC398">
            <v>1.3</v>
          </cell>
          <cell r="AD398">
            <v>0.3</v>
          </cell>
          <cell r="AE398">
            <v>3.7</v>
          </cell>
          <cell r="AF398" t="str">
            <v>Polenta Sec</v>
          </cell>
          <cell r="AG398">
            <v>40</v>
          </cell>
          <cell r="AH398">
            <v>140</v>
          </cell>
          <cell r="AI398">
            <v>3.52</v>
          </cell>
          <cell r="AJ398">
            <v>0.44</v>
          </cell>
          <cell r="AK398">
            <v>29.52</v>
          </cell>
          <cell r="AL398">
            <v>350</v>
          </cell>
          <cell r="AM398">
            <v>8.8000000000000007</v>
          </cell>
          <cell r="AN398">
            <v>1.1000000000000001</v>
          </cell>
          <cell r="AO398">
            <v>73.8</v>
          </cell>
          <cell r="AP398" t="str">
            <v>Gruyère</v>
          </cell>
          <cell r="AQ398">
            <v>15</v>
          </cell>
          <cell r="AR398">
            <v>59.85</v>
          </cell>
          <cell r="AS398">
            <v>4.05</v>
          </cell>
          <cell r="AT398">
            <v>4.8</v>
          </cell>
          <cell r="AU398">
            <v>0</v>
          </cell>
          <cell r="AV398">
            <v>399</v>
          </cell>
          <cell r="AW398">
            <v>27</v>
          </cell>
          <cell r="AX398">
            <v>32</v>
          </cell>
          <cell r="AY398">
            <v>0</v>
          </cell>
          <cell r="AZ398" t="str">
            <v>Epices</v>
          </cell>
          <cell r="BB398">
            <v>0</v>
          </cell>
          <cell r="BC398">
            <v>0</v>
          </cell>
          <cell r="BD398">
            <v>0</v>
          </cell>
          <cell r="BE398">
            <v>0</v>
          </cell>
          <cell r="BF398">
            <v>0</v>
          </cell>
          <cell r="BG398">
            <v>0</v>
          </cell>
          <cell r="BH398">
            <v>0</v>
          </cell>
          <cell r="BI398">
            <v>0</v>
          </cell>
          <cell r="BJ398" t="str">
            <v/>
          </cell>
          <cell r="BL398">
            <v>0</v>
          </cell>
          <cell r="BM398">
            <v>0</v>
          </cell>
          <cell r="BN398">
            <v>0</v>
          </cell>
          <cell r="BO398">
            <v>0</v>
          </cell>
          <cell r="BP398">
            <v>0</v>
          </cell>
          <cell r="BQ398">
            <v>0</v>
          </cell>
          <cell r="BR398">
            <v>0</v>
          </cell>
          <cell r="BS398">
            <v>0</v>
          </cell>
          <cell r="BT398" t="str">
            <v/>
          </cell>
          <cell r="BV398">
            <v>0</v>
          </cell>
          <cell r="BW398">
            <v>0</v>
          </cell>
          <cell r="BX398">
            <v>0</v>
          </cell>
          <cell r="BY398">
            <v>0</v>
          </cell>
          <cell r="BZ398">
            <v>0</v>
          </cell>
          <cell r="CA398">
            <v>0</v>
          </cell>
          <cell r="CB398">
            <v>0</v>
          </cell>
          <cell r="CC398">
            <v>0</v>
          </cell>
          <cell r="CD398" t="str">
            <v/>
          </cell>
          <cell r="CF398">
            <v>0</v>
          </cell>
          <cell r="CG398">
            <v>0</v>
          </cell>
          <cell r="CH398">
            <v>0</v>
          </cell>
          <cell r="CI398">
            <v>0</v>
          </cell>
          <cell r="CJ398">
            <v>0</v>
          </cell>
          <cell r="CK398">
            <v>0</v>
          </cell>
          <cell r="CL398">
            <v>0</v>
          </cell>
          <cell r="CM398">
            <v>0</v>
          </cell>
          <cell r="CN398" t="str">
            <v/>
          </cell>
          <cell r="CP398">
            <v>0</v>
          </cell>
          <cell r="CQ398">
            <v>0</v>
          </cell>
          <cell r="CR398">
            <v>0</v>
          </cell>
          <cell r="CS398">
            <v>0</v>
          </cell>
          <cell r="CT398">
            <v>0</v>
          </cell>
          <cell r="CU398">
            <v>0</v>
          </cell>
          <cell r="CV398">
            <v>0</v>
          </cell>
          <cell r="CW398">
            <v>0</v>
          </cell>
          <cell r="CX398" t="str">
            <v/>
          </cell>
          <cell r="CZ398">
            <v>0</v>
          </cell>
          <cell r="DA398">
            <v>0</v>
          </cell>
          <cell r="DB398">
            <v>0</v>
          </cell>
          <cell r="DC398">
            <v>0</v>
          </cell>
          <cell r="DD398">
            <v>0</v>
          </cell>
          <cell r="DE398">
            <v>0</v>
          </cell>
          <cell r="DF398">
            <v>0</v>
          </cell>
          <cell r="DG398">
            <v>0</v>
          </cell>
          <cell r="DH398" t="str">
            <v/>
          </cell>
          <cell r="DJ398">
            <v>0</v>
          </cell>
          <cell r="DK398">
            <v>0</v>
          </cell>
          <cell r="DL398">
            <v>0</v>
          </cell>
          <cell r="DM398">
            <v>0</v>
          </cell>
          <cell r="DN398">
            <v>0</v>
          </cell>
          <cell r="DO398">
            <v>0</v>
          </cell>
          <cell r="DP398">
            <v>0</v>
          </cell>
          <cell r="DQ398">
            <v>0</v>
          </cell>
          <cell r="DR398" t="str">
            <v/>
          </cell>
          <cell r="DT398">
            <v>0</v>
          </cell>
          <cell r="DU398">
            <v>0</v>
          </cell>
          <cell r="DV398">
            <v>0</v>
          </cell>
          <cell r="DW398">
            <v>0</v>
          </cell>
          <cell r="DX398">
            <v>0</v>
          </cell>
          <cell r="DY398">
            <v>0</v>
          </cell>
          <cell r="DZ398">
            <v>0</v>
          </cell>
          <cell r="EA398">
            <v>0</v>
          </cell>
          <cell r="EB398" t="str">
            <v/>
          </cell>
          <cell r="ED398">
            <v>0</v>
          </cell>
          <cell r="EE398">
            <v>0</v>
          </cell>
          <cell r="EF398">
            <v>0</v>
          </cell>
          <cell r="EG398">
            <v>0</v>
          </cell>
          <cell r="EH398">
            <v>0</v>
          </cell>
          <cell r="EI398">
            <v>0</v>
          </cell>
          <cell r="EJ398">
            <v>0</v>
          </cell>
          <cell r="EK398">
            <v>0</v>
          </cell>
          <cell r="EL398" t="str">
            <v/>
          </cell>
          <cell r="EN398">
            <v>0</v>
          </cell>
          <cell r="EO398">
            <v>0</v>
          </cell>
          <cell r="EP398">
            <v>0</v>
          </cell>
          <cell r="EQ398">
            <v>0</v>
          </cell>
          <cell r="ER398">
            <v>0</v>
          </cell>
          <cell r="ES398">
            <v>0</v>
          </cell>
          <cell r="ET398">
            <v>0</v>
          </cell>
          <cell r="EU398">
            <v>0</v>
          </cell>
          <cell r="EV398" t="str">
            <v/>
          </cell>
          <cell r="EX398">
            <v>0</v>
          </cell>
          <cell r="EY398">
            <v>0</v>
          </cell>
          <cell r="EZ398">
            <v>0</v>
          </cell>
          <cell r="FA398">
            <v>0</v>
          </cell>
          <cell r="FB398">
            <v>0</v>
          </cell>
          <cell r="FC398">
            <v>0</v>
          </cell>
          <cell r="FD398">
            <v>0</v>
          </cell>
          <cell r="FE398">
            <v>0</v>
          </cell>
          <cell r="FF398" t="str">
            <v/>
          </cell>
          <cell r="FH398">
            <v>0</v>
          </cell>
          <cell r="FI398">
            <v>0</v>
          </cell>
          <cell r="FJ398">
            <v>0</v>
          </cell>
          <cell r="FK398">
            <v>0</v>
          </cell>
          <cell r="FL398">
            <v>0</v>
          </cell>
          <cell r="FM398">
            <v>0</v>
          </cell>
          <cell r="FN398">
            <v>0</v>
          </cell>
          <cell r="FO398">
            <v>0</v>
          </cell>
          <cell r="FR398">
            <v>0</v>
          </cell>
          <cell r="FS398">
            <v>0</v>
          </cell>
          <cell r="FT398">
            <v>0</v>
          </cell>
          <cell r="FU398">
            <v>0</v>
          </cell>
          <cell r="FV398">
            <v>0</v>
          </cell>
          <cell r="FW398">
            <v>0</v>
          </cell>
          <cell r="FX398">
            <v>0</v>
          </cell>
          <cell r="FY398">
            <v>0</v>
          </cell>
          <cell r="GB398">
            <v>0</v>
          </cell>
          <cell r="GC398">
            <v>0</v>
          </cell>
          <cell r="GD398">
            <v>0</v>
          </cell>
          <cell r="GE398">
            <v>0</v>
          </cell>
          <cell r="GF398">
            <v>0</v>
          </cell>
          <cell r="GG398">
            <v>0</v>
          </cell>
          <cell r="GH398">
            <v>0</v>
          </cell>
          <cell r="GI398">
            <v>0</v>
          </cell>
          <cell r="GL398">
            <v>0</v>
          </cell>
          <cell r="GM398">
            <v>0</v>
          </cell>
          <cell r="GN398">
            <v>0</v>
          </cell>
          <cell r="GO398">
            <v>0</v>
          </cell>
          <cell r="GP398">
            <v>0</v>
          </cell>
          <cell r="GQ398">
            <v>0</v>
          </cell>
          <cell r="GR398">
            <v>0</v>
          </cell>
          <cell r="GS398">
            <v>0</v>
          </cell>
          <cell r="GU398" t="str">
            <v>Repas Veau + Légumes  + Polenta</v>
          </cell>
        </row>
        <row r="399">
          <cell r="E399" t="str">
            <v>Repas Veau + Légumes  + Pomme De Terre</v>
          </cell>
          <cell r="F399" t="str">
            <v>La préparation est libre: épices, cuisson. Adaptée Grillage ou four ou autre</v>
          </cell>
          <cell r="H399">
            <v>451.4</v>
          </cell>
          <cell r="I399">
            <v>32.524999999999999</v>
          </cell>
          <cell r="J399">
            <v>19.34</v>
          </cell>
          <cell r="K399">
            <v>31.349999999999998</v>
          </cell>
          <cell r="L399" t="str">
            <v xml:space="preserve">Viande de veau </v>
          </cell>
          <cell r="M399">
            <v>125</v>
          </cell>
          <cell r="N399">
            <v>160</v>
          </cell>
          <cell r="O399">
            <v>26.375</v>
          </cell>
          <cell r="P399">
            <v>6</v>
          </cell>
          <cell r="Q399">
            <v>0</v>
          </cell>
          <cell r="R399">
            <v>128</v>
          </cell>
          <cell r="S399">
            <v>21.1</v>
          </cell>
          <cell r="T399">
            <v>4.8</v>
          </cell>
          <cell r="U399">
            <v>0</v>
          </cell>
          <cell r="V399" t="str">
            <v>Légumes</v>
          </cell>
          <cell r="W399">
            <v>200</v>
          </cell>
          <cell r="X399">
            <v>54</v>
          </cell>
          <cell r="Y399">
            <v>2.6</v>
          </cell>
          <cell r="Z399">
            <v>0.6</v>
          </cell>
          <cell r="AA399">
            <v>7.4</v>
          </cell>
          <cell r="AB399">
            <v>27</v>
          </cell>
          <cell r="AC399">
            <v>1.3</v>
          </cell>
          <cell r="AD399">
            <v>0.3</v>
          </cell>
          <cell r="AE399">
            <v>3.7</v>
          </cell>
          <cell r="AF399" t="str">
            <v>Pomme De Terre</v>
          </cell>
          <cell r="AG399">
            <v>150</v>
          </cell>
          <cell r="AH399">
            <v>114</v>
          </cell>
          <cell r="AI399">
            <v>3</v>
          </cell>
          <cell r="AJ399">
            <v>0.15</v>
          </cell>
          <cell r="AK399">
            <v>23.4</v>
          </cell>
          <cell r="AL399">
            <v>76</v>
          </cell>
          <cell r="AM399">
            <v>2</v>
          </cell>
          <cell r="AN399">
            <v>0.1</v>
          </cell>
          <cell r="AO399">
            <v>15.6</v>
          </cell>
          <cell r="AP399" t="str">
            <v>Huile De Colza</v>
          </cell>
          <cell r="AQ399">
            <v>10</v>
          </cell>
          <cell r="AR399">
            <v>80.900000000000006</v>
          </cell>
          <cell r="AS399">
            <v>0</v>
          </cell>
          <cell r="AT399">
            <v>8.99</v>
          </cell>
          <cell r="AU399">
            <v>0</v>
          </cell>
          <cell r="AV399">
            <v>809</v>
          </cell>
          <cell r="AW399">
            <v>0</v>
          </cell>
          <cell r="AX399">
            <v>89.9</v>
          </cell>
          <cell r="AY399">
            <v>0</v>
          </cell>
          <cell r="AZ399" t="str">
            <v>Crème Rama 7%</v>
          </cell>
          <cell r="BA399">
            <v>50</v>
          </cell>
          <cell r="BB399">
            <v>42.5</v>
          </cell>
          <cell r="BC399">
            <v>0.55000000000000004</v>
          </cell>
          <cell r="BD399">
            <v>3.6</v>
          </cell>
          <cell r="BE399">
            <v>0.55000000000000004</v>
          </cell>
          <cell r="BF399">
            <v>85</v>
          </cell>
          <cell r="BG399">
            <v>1.1000000000000001</v>
          </cell>
          <cell r="BH399">
            <v>7.2</v>
          </cell>
          <cell r="BI399">
            <v>1.1000000000000001</v>
          </cell>
          <cell r="BJ399" t="str">
            <v>Épices</v>
          </cell>
          <cell r="BL399">
            <v>0</v>
          </cell>
          <cell r="BM399">
            <v>0</v>
          </cell>
          <cell r="BN399">
            <v>0</v>
          </cell>
          <cell r="BO399">
            <v>0</v>
          </cell>
          <cell r="BP399">
            <v>0</v>
          </cell>
          <cell r="BQ399">
            <v>0</v>
          </cell>
          <cell r="BR399">
            <v>0</v>
          </cell>
          <cell r="BS399">
            <v>0</v>
          </cell>
          <cell r="BT399" t="str">
            <v/>
          </cell>
          <cell r="BV399">
            <v>0</v>
          </cell>
          <cell r="BW399">
            <v>0</v>
          </cell>
          <cell r="BX399">
            <v>0</v>
          </cell>
          <cell r="BY399">
            <v>0</v>
          </cell>
          <cell r="BZ399">
            <v>0</v>
          </cell>
          <cell r="CA399">
            <v>0</v>
          </cell>
          <cell r="CB399">
            <v>0</v>
          </cell>
          <cell r="CC399">
            <v>0</v>
          </cell>
          <cell r="CD399" t="str">
            <v/>
          </cell>
          <cell r="CF399">
            <v>0</v>
          </cell>
          <cell r="CG399">
            <v>0</v>
          </cell>
          <cell r="CH399">
            <v>0</v>
          </cell>
          <cell r="CI399">
            <v>0</v>
          </cell>
          <cell r="CJ399">
            <v>0</v>
          </cell>
          <cell r="CK399">
            <v>0</v>
          </cell>
          <cell r="CL399">
            <v>0</v>
          </cell>
          <cell r="CM399">
            <v>0</v>
          </cell>
          <cell r="CN399" t="str">
            <v/>
          </cell>
          <cell r="CP399">
            <v>0</v>
          </cell>
          <cell r="CQ399">
            <v>0</v>
          </cell>
          <cell r="CR399">
            <v>0</v>
          </cell>
          <cell r="CS399">
            <v>0</v>
          </cell>
          <cell r="CT399">
            <v>0</v>
          </cell>
          <cell r="CU399">
            <v>0</v>
          </cell>
          <cell r="CV399">
            <v>0</v>
          </cell>
          <cell r="CW399">
            <v>0</v>
          </cell>
          <cell r="CX399" t="str">
            <v/>
          </cell>
          <cell r="CZ399">
            <v>0</v>
          </cell>
          <cell r="DA399">
            <v>0</v>
          </cell>
          <cell r="DB399">
            <v>0</v>
          </cell>
          <cell r="DC399">
            <v>0</v>
          </cell>
          <cell r="DD399">
            <v>0</v>
          </cell>
          <cell r="DE399">
            <v>0</v>
          </cell>
          <cell r="DF399">
            <v>0</v>
          </cell>
          <cell r="DG399">
            <v>0</v>
          </cell>
          <cell r="DH399" t="str">
            <v/>
          </cell>
          <cell r="DJ399">
            <v>0</v>
          </cell>
          <cell r="DK399">
            <v>0</v>
          </cell>
          <cell r="DL399">
            <v>0</v>
          </cell>
          <cell r="DM399">
            <v>0</v>
          </cell>
          <cell r="DN399">
            <v>0</v>
          </cell>
          <cell r="DO399">
            <v>0</v>
          </cell>
          <cell r="DP399">
            <v>0</v>
          </cell>
          <cell r="DQ399">
            <v>0</v>
          </cell>
          <cell r="DR399" t="str">
            <v/>
          </cell>
          <cell r="DT399">
            <v>0</v>
          </cell>
          <cell r="DU399">
            <v>0</v>
          </cell>
          <cell r="DV399">
            <v>0</v>
          </cell>
          <cell r="DW399">
            <v>0</v>
          </cell>
          <cell r="DX399">
            <v>0</v>
          </cell>
          <cell r="DY399">
            <v>0</v>
          </cell>
          <cell r="DZ399">
            <v>0</v>
          </cell>
          <cell r="EA399">
            <v>0</v>
          </cell>
          <cell r="EB399" t="str">
            <v/>
          </cell>
          <cell r="ED399">
            <v>0</v>
          </cell>
          <cell r="EE399">
            <v>0</v>
          </cell>
          <cell r="EF399">
            <v>0</v>
          </cell>
          <cell r="EG399">
            <v>0</v>
          </cell>
          <cell r="EH399">
            <v>0</v>
          </cell>
          <cell r="EI399">
            <v>0</v>
          </cell>
          <cell r="EJ399">
            <v>0</v>
          </cell>
          <cell r="EK399">
            <v>0</v>
          </cell>
          <cell r="EL399" t="str">
            <v/>
          </cell>
          <cell r="EN399">
            <v>0</v>
          </cell>
          <cell r="EO399">
            <v>0</v>
          </cell>
          <cell r="EP399">
            <v>0</v>
          </cell>
          <cell r="EQ399">
            <v>0</v>
          </cell>
          <cell r="ER399">
            <v>0</v>
          </cell>
          <cell r="ES399">
            <v>0</v>
          </cell>
          <cell r="ET399">
            <v>0</v>
          </cell>
          <cell r="EU399">
            <v>0</v>
          </cell>
          <cell r="EV399" t="str">
            <v/>
          </cell>
          <cell r="EX399">
            <v>0</v>
          </cell>
          <cell r="EY399">
            <v>0</v>
          </cell>
          <cell r="EZ399">
            <v>0</v>
          </cell>
          <cell r="FA399">
            <v>0</v>
          </cell>
          <cell r="FB399">
            <v>0</v>
          </cell>
          <cell r="FC399">
            <v>0</v>
          </cell>
          <cell r="FD399">
            <v>0</v>
          </cell>
          <cell r="FE399">
            <v>0</v>
          </cell>
          <cell r="FF399" t="str">
            <v/>
          </cell>
          <cell r="FH399">
            <v>0</v>
          </cell>
          <cell r="FI399">
            <v>0</v>
          </cell>
          <cell r="FJ399">
            <v>0</v>
          </cell>
          <cell r="FK399">
            <v>0</v>
          </cell>
          <cell r="FL399">
            <v>0</v>
          </cell>
          <cell r="FM399">
            <v>0</v>
          </cell>
          <cell r="FN399">
            <v>0</v>
          </cell>
          <cell r="FO399">
            <v>0</v>
          </cell>
          <cell r="FR399">
            <v>0</v>
          </cell>
          <cell r="FS399">
            <v>0</v>
          </cell>
          <cell r="FT399">
            <v>0</v>
          </cell>
          <cell r="FU399">
            <v>0</v>
          </cell>
          <cell r="FV399">
            <v>0</v>
          </cell>
          <cell r="FW399">
            <v>0</v>
          </cell>
          <cell r="FX399">
            <v>0</v>
          </cell>
          <cell r="FY399">
            <v>0</v>
          </cell>
          <cell r="GB399">
            <v>0</v>
          </cell>
          <cell r="GC399">
            <v>0</v>
          </cell>
          <cell r="GD399">
            <v>0</v>
          </cell>
          <cell r="GE399">
            <v>0</v>
          </cell>
          <cell r="GF399">
            <v>0</v>
          </cell>
          <cell r="GG399">
            <v>0</v>
          </cell>
          <cell r="GH399">
            <v>0</v>
          </cell>
          <cell r="GI399">
            <v>0</v>
          </cell>
          <cell r="GL399">
            <v>0</v>
          </cell>
          <cell r="GM399">
            <v>0</v>
          </cell>
          <cell r="GN399">
            <v>0</v>
          </cell>
          <cell r="GO399">
            <v>0</v>
          </cell>
          <cell r="GP399">
            <v>0</v>
          </cell>
          <cell r="GQ399">
            <v>0</v>
          </cell>
          <cell r="GR399">
            <v>0</v>
          </cell>
          <cell r="GS399">
            <v>0</v>
          </cell>
          <cell r="GU399" t="str">
            <v>Repas Veau + Légumes  + Pomme De Terre</v>
          </cell>
        </row>
        <row r="400">
          <cell r="E400" t="str">
            <v>Repas Veau + Légumes  + Riz</v>
          </cell>
          <cell r="F400" t="str">
            <v>La préparation est libre: épices, cuisson. Adaptée Grillage ou four ou autre</v>
          </cell>
          <cell r="H400">
            <v>476.20000000000005</v>
          </cell>
          <cell r="I400">
            <v>33.524999999999999</v>
          </cell>
          <cell r="J400">
            <v>19.39</v>
          </cell>
          <cell r="K400">
            <v>37.949999999999996</v>
          </cell>
          <cell r="L400" t="str">
            <v xml:space="preserve">Viande de veau </v>
          </cell>
          <cell r="M400">
            <v>125</v>
          </cell>
          <cell r="N400">
            <v>160</v>
          </cell>
          <cell r="O400">
            <v>26.375</v>
          </cell>
          <cell r="P400">
            <v>6</v>
          </cell>
          <cell r="Q400">
            <v>0</v>
          </cell>
          <cell r="R400">
            <v>128</v>
          </cell>
          <cell r="S400">
            <v>21.1</v>
          </cell>
          <cell r="T400">
            <v>4.8</v>
          </cell>
          <cell r="U400">
            <v>0</v>
          </cell>
          <cell r="V400" t="str">
            <v>Légumes</v>
          </cell>
          <cell r="W400">
            <v>200</v>
          </cell>
          <cell r="X400">
            <v>54</v>
          </cell>
          <cell r="Y400">
            <v>2.6</v>
          </cell>
          <cell r="Z400">
            <v>0.6</v>
          </cell>
          <cell r="AA400">
            <v>7.4</v>
          </cell>
          <cell r="AB400">
            <v>27</v>
          </cell>
          <cell r="AC400">
            <v>1.3</v>
          </cell>
          <cell r="AD400">
            <v>0.3</v>
          </cell>
          <cell r="AE400">
            <v>3.7</v>
          </cell>
          <cell r="AF400" t="str">
            <v>Riz Basmati</v>
          </cell>
          <cell r="AG400">
            <v>40</v>
          </cell>
          <cell r="AH400">
            <v>138.80000000000001</v>
          </cell>
          <cell r="AI400">
            <v>4</v>
          </cell>
          <cell r="AJ400">
            <v>0.2</v>
          </cell>
          <cell r="AK400">
            <v>30</v>
          </cell>
          <cell r="AL400">
            <v>347</v>
          </cell>
          <cell r="AM400">
            <v>10</v>
          </cell>
          <cell r="AN400">
            <v>0.5</v>
          </cell>
          <cell r="AO400">
            <v>75</v>
          </cell>
          <cell r="AP400" t="str">
            <v>Huile De Colza</v>
          </cell>
          <cell r="AQ400">
            <v>10</v>
          </cell>
          <cell r="AR400">
            <v>80.900000000000006</v>
          </cell>
          <cell r="AS400">
            <v>0</v>
          </cell>
          <cell r="AT400">
            <v>8.99</v>
          </cell>
          <cell r="AU400">
            <v>0</v>
          </cell>
          <cell r="AV400">
            <v>809</v>
          </cell>
          <cell r="AW400">
            <v>0</v>
          </cell>
          <cell r="AX400">
            <v>89.9</v>
          </cell>
          <cell r="AY400">
            <v>0</v>
          </cell>
          <cell r="AZ400" t="str">
            <v>Crème Rama 7%</v>
          </cell>
          <cell r="BA400">
            <v>50</v>
          </cell>
          <cell r="BB400">
            <v>42.5</v>
          </cell>
          <cell r="BC400">
            <v>0.55000000000000004</v>
          </cell>
          <cell r="BD400">
            <v>3.6</v>
          </cell>
          <cell r="BE400">
            <v>0.55000000000000004</v>
          </cell>
          <cell r="BF400">
            <v>85</v>
          </cell>
          <cell r="BG400">
            <v>1.1000000000000001</v>
          </cell>
          <cell r="BH400">
            <v>7.2</v>
          </cell>
          <cell r="BI400">
            <v>1.1000000000000001</v>
          </cell>
          <cell r="BJ400" t="str">
            <v>Épices</v>
          </cell>
          <cell r="BL400">
            <v>0</v>
          </cell>
          <cell r="BM400">
            <v>0</v>
          </cell>
          <cell r="BN400">
            <v>0</v>
          </cell>
          <cell r="BO400">
            <v>0</v>
          </cell>
          <cell r="BP400">
            <v>0</v>
          </cell>
          <cell r="BQ400">
            <v>0</v>
          </cell>
          <cell r="BR400">
            <v>0</v>
          </cell>
          <cell r="BS400">
            <v>0</v>
          </cell>
          <cell r="BT400" t="str">
            <v/>
          </cell>
          <cell r="BV400">
            <v>0</v>
          </cell>
          <cell r="BW400">
            <v>0</v>
          </cell>
          <cell r="BX400">
            <v>0</v>
          </cell>
          <cell r="BY400">
            <v>0</v>
          </cell>
          <cell r="BZ400">
            <v>0</v>
          </cell>
          <cell r="CA400">
            <v>0</v>
          </cell>
          <cell r="CB400">
            <v>0</v>
          </cell>
          <cell r="CC400">
            <v>0</v>
          </cell>
          <cell r="CD400" t="str">
            <v/>
          </cell>
          <cell r="CF400">
            <v>0</v>
          </cell>
          <cell r="CG400">
            <v>0</v>
          </cell>
          <cell r="CH400">
            <v>0</v>
          </cell>
          <cell r="CI400">
            <v>0</v>
          </cell>
          <cell r="CJ400">
            <v>0</v>
          </cell>
          <cell r="CK400">
            <v>0</v>
          </cell>
          <cell r="CL400">
            <v>0</v>
          </cell>
          <cell r="CM400">
            <v>0</v>
          </cell>
          <cell r="CN400" t="str">
            <v/>
          </cell>
          <cell r="CP400">
            <v>0</v>
          </cell>
          <cell r="CQ400">
            <v>0</v>
          </cell>
          <cell r="CR400">
            <v>0</v>
          </cell>
          <cell r="CS400">
            <v>0</v>
          </cell>
          <cell r="CT400">
            <v>0</v>
          </cell>
          <cell r="CU400">
            <v>0</v>
          </cell>
          <cell r="CV400">
            <v>0</v>
          </cell>
          <cell r="CW400">
            <v>0</v>
          </cell>
          <cell r="CX400" t="str">
            <v/>
          </cell>
          <cell r="CZ400">
            <v>0</v>
          </cell>
          <cell r="DA400">
            <v>0</v>
          </cell>
          <cell r="DB400">
            <v>0</v>
          </cell>
          <cell r="DC400">
            <v>0</v>
          </cell>
          <cell r="DD400">
            <v>0</v>
          </cell>
          <cell r="DE400">
            <v>0</v>
          </cell>
          <cell r="DF400">
            <v>0</v>
          </cell>
          <cell r="DG400">
            <v>0</v>
          </cell>
          <cell r="DH400" t="str">
            <v/>
          </cell>
          <cell r="DJ400">
            <v>0</v>
          </cell>
          <cell r="DK400">
            <v>0</v>
          </cell>
          <cell r="DL400">
            <v>0</v>
          </cell>
          <cell r="DM400">
            <v>0</v>
          </cell>
          <cell r="DN400">
            <v>0</v>
          </cell>
          <cell r="DO400">
            <v>0</v>
          </cell>
          <cell r="DP400">
            <v>0</v>
          </cell>
          <cell r="DQ400">
            <v>0</v>
          </cell>
          <cell r="DR400" t="str">
            <v/>
          </cell>
          <cell r="DT400">
            <v>0</v>
          </cell>
          <cell r="DU400">
            <v>0</v>
          </cell>
          <cell r="DV400">
            <v>0</v>
          </cell>
          <cell r="DW400">
            <v>0</v>
          </cell>
          <cell r="DX400">
            <v>0</v>
          </cell>
          <cell r="DY400">
            <v>0</v>
          </cell>
          <cell r="DZ400">
            <v>0</v>
          </cell>
          <cell r="EA400">
            <v>0</v>
          </cell>
          <cell r="EB400" t="str">
            <v/>
          </cell>
          <cell r="ED400">
            <v>0</v>
          </cell>
          <cell r="EE400">
            <v>0</v>
          </cell>
          <cell r="EF400">
            <v>0</v>
          </cell>
          <cell r="EG400">
            <v>0</v>
          </cell>
          <cell r="EH400">
            <v>0</v>
          </cell>
          <cell r="EI400">
            <v>0</v>
          </cell>
          <cell r="EJ400">
            <v>0</v>
          </cell>
          <cell r="EK400">
            <v>0</v>
          </cell>
          <cell r="EL400" t="str">
            <v/>
          </cell>
          <cell r="EN400">
            <v>0</v>
          </cell>
          <cell r="EO400">
            <v>0</v>
          </cell>
          <cell r="EP400">
            <v>0</v>
          </cell>
          <cell r="EQ400">
            <v>0</v>
          </cell>
          <cell r="ER400">
            <v>0</v>
          </cell>
          <cell r="ES400">
            <v>0</v>
          </cell>
          <cell r="ET400">
            <v>0</v>
          </cell>
          <cell r="EU400">
            <v>0</v>
          </cell>
          <cell r="EV400" t="str">
            <v/>
          </cell>
          <cell r="EX400">
            <v>0</v>
          </cell>
          <cell r="EY400">
            <v>0</v>
          </cell>
          <cell r="EZ400">
            <v>0</v>
          </cell>
          <cell r="FA400">
            <v>0</v>
          </cell>
          <cell r="FB400">
            <v>0</v>
          </cell>
          <cell r="FC400">
            <v>0</v>
          </cell>
          <cell r="FD400">
            <v>0</v>
          </cell>
          <cell r="FE400">
            <v>0</v>
          </cell>
          <cell r="FF400" t="str">
            <v/>
          </cell>
          <cell r="FH400">
            <v>0</v>
          </cell>
          <cell r="FI400">
            <v>0</v>
          </cell>
          <cell r="FJ400">
            <v>0</v>
          </cell>
          <cell r="FK400">
            <v>0</v>
          </cell>
          <cell r="FL400">
            <v>0</v>
          </cell>
          <cell r="FM400">
            <v>0</v>
          </cell>
          <cell r="FN400">
            <v>0</v>
          </cell>
          <cell r="FO400">
            <v>0</v>
          </cell>
          <cell r="FR400">
            <v>0</v>
          </cell>
          <cell r="FS400">
            <v>0</v>
          </cell>
          <cell r="FT400">
            <v>0</v>
          </cell>
          <cell r="FU400">
            <v>0</v>
          </cell>
          <cell r="FV400">
            <v>0</v>
          </cell>
          <cell r="FW400">
            <v>0</v>
          </cell>
          <cell r="FX400">
            <v>0</v>
          </cell>
          <cell r="FY400">
            <v>0</v>
          </cell>
          <cell r="GB400">
            <v>0</v>
          </cell>
          <cell r="GC400">
            <v>0</v>
          </cell>
          <cell r="GD400">
            <v>0</v>
          </cell>
          <cell r="GE400">
            <v>0</v>
          </cell>
          <cell r="GF400">
            <v>0</v>
          </cell>
          <cell r="GG400">
            <v>0</v>
          </cell>
          <cell r="GH400">
            <v>0</v>
          </cell>
          <cell r="GI400">
            <v>0</v>
          </cell>
          <cell r="GL400">
            <v>0</v>
          </cell>
          <cell r="GM400">
            <v>0</v>
          </cell>
          <cell r="GN400">
            <v>0</v>
          </cell>
          <cell r="GO400">
            <v>0</v>
          </cell>
          <cell r="GP400">
            <v>0</v>
          </cell>
          <cell r="GQ400">
            <v>0</v>
          </cell>
          <cell r="GR400">
            <v>0</v>
          </cell>
          <cell r="GS400">
            <v>0</v>
          </cell>
          <cell r="GU400" t="str">
            <v>Repas Veau + Légumes  + Riz</v>
          </cell>
        </row>
        <row r="401">
          <cell r="E401" t="str">
            <v>Repas Veau + Salade</v>
          </cell>
          <cell r="F401" t="str">
            <v>La préparation est libre: épices, cuisson. Adaptée Grillage ou four ou autre</v>
          </cell>
          <cell r="H401">
            <v>385.3</v>
          </cell>
          <cell r="I401">
            <v>31.594999999999999</v>
          </cell>
          <cell r="J401">
            <v>17.440000000000001</v>
          </cell>
          <cell r="K401">
            <v>23.09</v>
          </cell>
          <cell r="L401" t="str">
            <v xml:space="preserve">Viande de veau </v>
          </cell>
          <cell r="M401">
            <v>125</v>
          </cell>
          <cell r="N401">
            <v>160</v>
          </cell>
          <cell r="O401">
            <v>26.375</v>
          </cell>
          <cell r="P401">
            <v>6</v>
          </cell>
          <cell r="Q401">
            <v>0</v>
          </cell>
          <cell r="R401">
            <v>128</v>
          </cell>
          <cell r="S401">
            <v>21.1</v>
          </cell>
          <cell r="T401">
            <v>4.8</v>
          </cell>
          <cell r="U401">
            <v>0</v>
          </cell>
          <cell r="V401" t="str">
            <v>Laitue</v>
          </cell>
          <cell r="W401">
            <v>50</v>
          </cell>
          <cell r="X401">
            <v>8</v>
          </cell>
          <cell r="Y401">
            <v>0.6</v>
          </cell>
          <cell r="Z401">
            <v>0.15</v>
          </cell>
          <cell r="AA401">
            <v>0.65</v>
          </cell>
          <cell r="AB401">
            <v>16</v>
          </cell>
          <cell r="AC401">
            <v>1.2</v>
          </cell>
          <cell r="AD401">
            <v>0.3</v>
          </cell>
          <cell r="AE401">
            <v>1.3</v>
          </cell>
          <cell r="AF401" t="str">
            <v>Huile De Colza</v>
          </cell>
          <cell r="AG401">
            <v>10</v>
          </cell>
          <cell r="AH401">
            <v>80.900000000000006</v>
          </cell>
          <cell r="AI401">
            <v>0</v>
          </cell>
          <cell r="AJ401">
            <v>8.99</v>
          </cell>
          <cell r="AK401">
            <v>0</v>
          </cell>
          <cell r="AL401">
            <v>809</v>
          </cell>
          <cell r="AM401">
            <v>0</v>
          </cell>
          <cell r="AN401">
            <v>89.9</v>
          </cell>
          <cell r="AO401">
            <v>0</v>
          </cell>
          <cell r="AP401" t="str">
            <v>Vinaigre</v>
          </cell>
          <cell r="AQ401">
            <v>20</v>
          </cell>
          <cell r="AR401">
            <v>4.4000000000000004</v>
          </cell>
          <cell r="AS401">
            <v>0.02</v>
          </cell>
          <cell r="AT401">
            <v>0</v>
          </cell>
          <cell r="AU401">
            <v>0.14000000000000001</v>
          </cell>
          <cell r="AV401">
            <v>22</v>
          </cell>
          <cell r="AW401">
            <v>0.1</v>
          </cell>
          <cell r="AX401">
            <v>0</v>
          </cell>
          <cell r="AY401">
            <v>0.7</v>
          </cell>
          <cell r="AZ401" t="str">
            <v>Pain</v>
          </cell>
          <cell r="BA401">
            <v>50</v>
          </cell>
          <cell r="BB401">
            <v>132</v>
          </cell>
          <cell r="BC401">
            <v>4.5999999999999996</v>
          </cell>
          <cell r="BD401">
            <v>2.2999999999999998</v>
          </cell>
          <cell r="BE401">
            <v>22.3</v>
          </cell>
          <cell r="BF401">
            <v>264</v>
          </cell>
          <cell r="BG401">
            <v>9.1999999999999993</v>
          </cell>
          <cell r="BH401">
            <v>4.5999999999999996</v>
          </cell>
          <cell r="BI401">
            <v>44.6</v>
          </cell>
          <cell r="BJ401" t="str">
            <v>Épices</v>
          </cell>
          <cell r="BL401">
            <v>0</v>
          </cell>
          <cell r="BM401">
            <v>0</v>
          </cell>
          <cell r="BN401">
            <v>0</v>
          </cell>
          <cell r="BO401">
            <v>0</v>
          </cell>
          <cell r="BP401">
            <v>0</v>
          </cell>
          <cell r="BQ401">
            <v>0</v>
          </cell>
          <cell r="BR401">
            <v>0</v>
          </cell>
          <cell r="BS401">
            <v>0</v>
          </cell>
          <cell r="BT401" t="str">
            <v/>
          </cell>
          <cell r="BV401">
            <v>0</v>
          </cell>
          <cell r="BW401">
            <v>0</v>
          </cell>
          <cell r="BX401">
            <v>0</v>
          </cell>
          <cell r="BY401">
            <v>0</v>
          </cell>
          <cell r="BZ401">
            <v>0</v>
          </cell>
          <cell r="CA401">
            <v>0</v>
          </cell>
          <cell r="CB401">
            <v>0</v>
          </cell>
          <cell r="CC401">
            <v>0</v>
          </cell>
          <cell r="CD401" t="str">
            <v/>
          </cell>
          <cell r="CF401">
            <v>0</v>
          </cell>
          <cell r="CG401">
            <v>0</v>
          </cell>
          <cell r="CH401">
            <v>0</v>
          </cell>
          <cell r="CI401">
            <v>0</v>
          </cell>
          <cell r="CJ401">
            <v>0</v>
          </cell>
          <cell r="CK401">
            <v>0</v>
          </cell>
          <cell r="CL401">
            <v>0</v>
          </cell>
          <cell r="CM401">
            <v>0</v>
          </cell>
          <cell r="CN401" t="str">
            <v/>
          </cell>
          <cell r="CP401">
            <v>0</v>
          </cell>
          <cell r="CQ401">
            <v>0</v>
          </cell>
          <cell r="CR401">
            <v>0</v>
          </cell>
          <cell r="CS401">
            <v>0</v>
          </cell>
          <cell r="CT401">
            <v>0</v>
          </cell>
          <cell r="CU401">
            <v>0</v>
          </cell>
          <cell r="CV401">
            <v>0</v>
          </cell>
          <cell r="CW401">
            <v>0</v>
          </cell>
          <cell r="CX401" t="str">
            <v/>
          </cell>
          <cell r="CZ401">
            <v>0</v>
          </cell>
          <cell r="DA401">
            <v>0</v>
          </cell>
          <cell r="DB401">
            <v>0</v>
          </cell>
          <cell r="DC401">
            <v>0</v>
          </cell>
          <cell r="DD401">
            <v>0</v>
          </cell>
          <cell r="DE401">
            <v>0</v>
          </cell>
          <cell r="DF401">
            <v>0</v>
          </cell>
          <cell r="DG401">
            <v>0</v>
          </cell>
          <cell r="DH401" t="str">
            <v/>
          </cell>
          <cell r="DJ401">
            <v>0</v>
          </cell>
          <cell r="DK401">
            <v>0</v>
          </cell>
          <cell r="DL401">
            <v>0</v>
          </cell>
          <cell r="DM401">
            <v>0</v>
          </cell>
          <cell r="DN401">
            <v>0</v>
          </cell>
          <cell r="DO401">
            <v>0</v>
          </cell>
          <cell r="DP401">
            <v>0</v>
          </cell>
          <cell r="DQ401">
            <v>0</v>
          </cell>
          <cell r="DR401" t="str">
            <v/>
          </cell>
          <cell r="DT401">
            <v>0</v>
          </cell>
          <cell r="DU401">
            <v>0</v>
          </cell>
          <cell r="DV401">
            <v>0</v>
          </cell>
          <cell r="DW401">
            <v>0</v>
          </cell>
          <cell r="DX401">
            <v>0</v>
          </cell>
          <cell r="DY401">
            <v>0</v>
          </cell>
          <cell r="DZ401">
            <v>0</v>
          </cell>
          <cell r="EA401">
            <v>0</v>
          </cell>
          <cell r="EB401" t="str">
            <v/>
          </cell>
          <cell r="ED401">
            <v>0</v>
          </cell>
          <cell r="EE401">
            <v>0</v>
          </cell>
          <cell r="EF401">
            <v>0</v>
          </cell>
          <cell r="EG401">
            <v>0</v>
          </cell>
          <cell r="EH401">
            <v>0</v>
          </cell>
          <cell r="EI401">
            <v>0</v>
          </cell>
          <cell r="EJ401">
            <v>0</v>
          </cell>
          <cell r="EK401">
            <v>0</v>
          </cell>
          <cell r="EL401" t="str">
            <v/>
          </cell>
          <cell r="EN401">
            <v>0</v>
          </cell>
          <cell r="EO401">
            <v>0</v>
          </cell>
          <cell r="EP401">
            <v>0</v>
          </cell>
          <cell r="EQ401">
            <v>0</v>
          </cell>
          <cell r="ER401">
            <v>0</v>
          </cell>
          <cell r="ES401">
            <v>0</v>
          </cell>
          <cell r="ET401">
            <v>0</v>
          </cell>
          <cell r="EU401">
            <v>0</v>
          </cell>
          <cell r="EV401" t="str">
            <v/>
          </cell>
          <cell r="EX401">
            <v>0</v>
          </cell>
          <cell r="EY401">
            <v>0</v>
          </cell>
          <cell r="EZ401">
            <v>0</v>
          </cell>
          <cell r="FA401">
            <v>0</v>
          </cell>
          <cell r="FB401">
            <v>0</v>
          </cell>
          <cell r="FC401">
            <v>0</v>
          </cell>
          <cell r="FD401">
            <v>0</v>
          </cell>
          <cell r="FE401">
            <v>0</v>
          </cell>
          <cell r="FF401" t="str">
            <v/>
          </cell>
          <cell r="FH401">
            <v>0</v>
          </cell>
          <cell r="FI401">
            <v>0</v>
          </cell>
          <cell r="FJ401">
            <v>0</v>
          </cell>
          <cell r="FK401">
            <v>0</v>
          </cell>
          <cell r="FL401">
            <v>0</v>
          </cell>
          <cell r="FM401">
            <v>0</v>
          </cell>
          <cell r="FN401">
            <v>0</v>
          </cell>
          <cell r="FO401">
            <v>0</v>
          </cell>
          <cell r="FR401">
            <v>0</v>
          </cell>
          <cell r="FS401">
            <v>0</v>
          </cell>
          <cell r="FT401">
            <v>0</v>
          </cell>
          <cell r="FU401">
            <v>0</v>
          </cell>
          <cell r="FV401">
            <v>0</v>
          </cell>
          <cell r="FW401">
            <v>0</v>
          </cell>
          <cell r="FX401">
            <v>0</v>
          </cell>
          <cell r="FY401">
            <v>0</v>
          </cell>
          <cell r="GB401">
            <v>0</v>
          </cell>
          <cell r="GC401">
            <v>0</v>
          </cell>
          <cell r="GD401">
            <v>0</v>
          </cell>
          <cell r="GE401">
            <v>0</v>
          </cell>
          <cell r="GF401">
            <v>0</v>
          </cell>
          <cell r="GG401">
            <v>0</v>
          </cell>
          <cell r="GH401">
            <v>0</v>
          </cell>
          <cell r="GI401">
            <v>0</v>
          </cell>
          <cell r="GL401">
            <v>0</v>
          </cell>
          <cell r="GM401">
            <v>0</v>
          </cell>
          <cell r="GN401">
            <v>0</v>
          </cell>
          <cell r="GO401">
            <v>0</v>
          </cell>
          <cell r="GP401">
            <v>0</v>
          </cell>
          <cell r="GQ401">
            <v>0</v>
          </cell>
          <cell r="GR401">
            <v>0</v>
          </cell>
          <cell r="GS401">
            <v>0</v>
          </cell>
          <cell r="GU401" t="str">
            <v>Repas Veau + Salade</v>
          </cell>
        </row>
        <row r="402">
          <cell r="E402" t="str">
            <v xml:space="preserve">Rillettes De Thon </v>
          </cell>
          <cell r="F402" t="str">
            <v xml:space="preserve">Dans un saladier, mélangez tous les ingrédients.
Servir avec du pain et des tomates
</v>
          </cell>
          <cell r="H402">
            <v>322.85000000000002</v>
          </cell>
          <cell r="I402">
            <v>22.475000000000001</v>
          </cell>
          <cell r="J402">
            <v>17.150000000000002</v>
          </cell>
          <cell r="K402">
            <v>8.0749999999999993</v>
          </cell>
          <cell r="L402" t="str">
            <v>Thon Au Naturel</v>
          </cell>
          <cell r="M402">
            <v>60</v>
          </cell>
          <cell r="N402">
            <v>65.400000000000006</v>
          </cell>
          <cell r="O402">
            <v>15</v>
          </cell>
          <cell r="P402">
            <v>0.3</v>
          </cell>
          <cell r="Q402">
            <v>0.6</v>
          </cell>
          <cell r="R402">
            <v>109</v>
          </cell>
          <cell r="S402">
            <v>25</v>
          </cell>
          <cell r="T402">
            <v>0.5</v>
          </cell>
          <cell r="U402">
            <v>1</v>
          </cell>
          <cell r="V402" t="str">
            <v>Moutarde</v>
          </cell>
          <cell r="W402">
            <v>5</v>
          </cell>
          <cell r="X402">
            <v>4.8</v>
          </cell>
          <cell r="Y402">
            <v>0.3</v>
          </cell>
          <cell r="Z402">
            <v>0.3</v>
          </cell>
          <cell r="AA402">
            <v>0.05</v>
          </cell>
          <cell r="AB402">
            <v>96</v>
          </cell>
          <cell r="AC402">
            <v>6</v>
          </cell>
          <cell r="AD402">
            <v>6</v>
          </cell>
          <cell r="AE402">
            <v>1</v>
          </cell>
          <cell r="AF402" t="str">
            <v>Demi-Creme 35%</v>
          </cell>
          <cell r="AG402">
            <v>35</v>
          </cell>
          <cell r="AH402">
            <v>87.15</v>
          </cell>
          <cell r="AI402">
            <v>0.875</v>
          </cell>
          <cell r="AJ402">
            <v>8.75</v>
          </cell>
          <cell r="AK402">
            <v>1.2250000000000001</v>
          </cell>
          <cell r="AL402">
            <v>249</v>
          </cell>
          <cell r="AM402">
            <v>2.5</v>
          </cell>
          <cell r="AN402">
            <v>25</v>
          </cell>
          <cell r="AO402">
            <v>3.5</v>
          </cell>
          <cell r="AP402" t="str">
            <v>Épices : Citron Échalote Ciboulette</v>
          </cell>
          <cell r="AR402">
            <v>0</v>
          </cell>
          <cell r="AS402">
            <v>0</v>
          </cell>
          <cell r="AT402">
            <v>0</v>
          </cell>
          <cell r="AU402">
            <v>0</v>
          </cell>
          <cell r="AV402">
            <v>0</v>
          </cell>
          <cell r="AW402">
            <v>0</v>
          </cell>
          <cell r="AX402">
            <v>0</v>
          </cell>
          <cell r="AY402">
            <v>0</v>
          </cell>
          <cell r="AZ402" t="str">
            <v>Aneth Estragon À Volonté</v>
          </cell>
          <cell r="BB402">
            <v>0</v>
          </cell>
          <cell r="BC402">
            <v>0</v>
          </cell>
          <cell r="BD402">
            <v>0</v>
          </cell>
          <cell r="BE402">
            <v>0</v>
          </cell>
          <cell r="BF402">
            <v>0</v>
          </cell>
          <cell r="BG402">
            <v>0</v>
          </cell>
          <cell r="BH402">
            <v>0</v>
          </cell>
          <cell r="BI402">
            <v>0</v>
          </cell>
          <cell r="BJ402" t="str">
            <v>Pain Protéiné</v>
          </cell>
          <cell r="BK402">
            <v>50</v>
          </cell>
          <cell r="BL402">
            <v>144.5</v>
          </cell>
          <cell r="BM402">
            <v>5.5</v>
          </cell>
          <cell r="BN402">
            <v>7.5</v>
          </cell>
          <cell r="BO402">
            <v>3</v>
          </cell>
          <cell r="BP402">
            <v>289</v>
          </cell>
          <cell r="BQ402">
            <v>11</v>
          </cell>
          <cell r="BR402">
            <v>15</v>
          </cell>
          <cell r="BS402">
            <v>6</v>
          </cell>
          <cell r="BT402" t="str">
            <v>Tomates Cerises</v>
          </cell>
          <cell r="BU402">
            <v>100</v>
          </cell>
          <cell r="BV402">
            <v>21</v>
          </cell>
          <cell r="BW402">
            <v>0.8</v>
          </cell>
          <cell r="BX402">
            <v>0.3</v>
          </cell>
          <cell r="BY402">
            <v>3.2</v>
          </cell>
          <cell r="BZ402">
            <v>21</v>
          </cell>
          <cell r="CA402">
            <v>0.8</v>
          </cell>
          <cell r="CB402">
            <v>0.3</v>
          </cell>
          <cell r="CC402">
            <v>3.2</v>
          </cell>
          <cell r="CD402" t="str">
            <v/>
          </cell>
          <cell r="CF402">
            <v>0</v>
          </cell>
          <cell r="CG402">
            <v>0</v>
          </cell>
          <cell r="CH402">
            <v>0</v>
          </cell>
          <cell r="CI402">
            <v>0</v>
          </cell>
          <cell r="CJ402">
            <v>0</v>
          </cell>
          <cell r="CK402">
            <v>0</v>
          </cell>
          <cell r="CL402">
            <v>0</v>
          </cell>
          <cell r="CM402">
            <v>0</v>
          </cell>
          <cell r="CN402" t="str">
            <v/>
          </cell>
          <cell r="CP402">
            <v>0</v>
          </cell>
          <cell r="CQ402">
            <v>0</v>
          </cell>
          <cell r="CR402">
            <v>0</v>
          </cell>
          <cell r="CS402">
            <v>0</v>
          </cell>
          <cell r="CT402">
            <v>0</v>
          </cell>
          <cell r="CU402">
            <v>0</v>
          </cell>
          <cell r="CV402">
            <v>0</v>
          </cell>
          <cell r="CW402">
            <v>0</v>
          </cell>
          <cell r="CX402" t="str">
            <v/>
          </cell>
          <cell r="CZ402">
            <v>0</v>
          </cell>
          <cell r="DA402">
            <v>0</v>
          </cell>
          <cell r="DB402">
            <v>0</v>
          </cell>
          <cell r="DC402">
            <v>0</v>
          </cell>
          <cell r="DD402">
            <v>0</v>
          </cell>
          <cell r="DE402">
            <v>0</v>
          </cell>
          <cell r="DF402">
            <v>0</v>
          </cell>
          <cell r="DG402">
            <v>0</v>
          </cell>
          <cell r="DH402" t="str">
            <v/>
          </cell>
          <cell r="DJ402">
            <v>0</v>
          </cell>
          <cell r="DK402">
            <v>0</v>
          </cell>
          <cell r="DL402">
            <v>0</v>
          </cell>
          <cell r="DM402">
            <v>0</v>
          </cell>
          <cell r="DN402">
            <v>0</v>
          </cell>
          <cell r="DO402">
            <v>0</v>
          </cell>
          <cell r="DP402">
            <v>0</v>
          </cell>
          <cell r="DQ402">
            <v>0</v>
          </cell>
          <cell r="DR402" t="str">
            <v/>
          </cell>
          <cell r="DT402">
            <v>0</v>
          </cell>
          <cell r="DU402">
            <v>0</v>
          </cell>
          <cell r="DV402">
            <v>0</v>
          </cell>
          <cell r="DW402">
            <v>0</v>
          </cell>
          <cell r="DX402">
            <v>0</v>
          </cell>
          <cell r="DY402">
            <v>0</v>
          </cell>
          <cell r="DZ402">
            <v>0</v>
          </cell>
          <cell r="EA402">
            <v>0</v>
          </cell>
          <cell r="EB402" t="str">
            <v/>
          </cell>
          <cell r="ED402">
            <v>0</v>
          </cell>
          <cell r="EE402">
            <v>0</v>
          </cell>
          <cell r="EF402">
            <v>0</v>
          </cell>
          <cell r="EG402">
            <v>0</v>
          </cell>
          <cell r="EH402">
            <v>0</v>
          </cell>
          <cell r="EI402">
            <v>0</v>
          </cell>
          <cell r="EJ402">
            <v>0</v>
          </cell>
          <cell r="EK402">
            <v>0</v>
          </cell>
          <cell r="EL402" t="str">
            <v/>
          </cell>
          <cell r="EN402">
            <v>0</v>
          </cell>
          <cell r="EO402">
            <v>0</v>
          </cell>
          <cell r="EP402">
            <v>0</v>
          </cell>
          <cell r="EQ402">
            <v>0</v>
          </cell>
          <cell r="ER402">
            <v>0</v>
          </cell>
          <cell r="ES402">
            <v>0</v>
          </cell>
          <cell r="ET402">
            <v>0</v>
          </cell>
          <cell r="EU402">
            <v>0</v>
          </cell>
          <cell r="EV402" t="str">
            <v/>
          </cell>
          <cell r="EX402">
            <v>0</v>
          </cell>
          <cell r="EY402">
            <v>0</v>
          </cell>
          <cell r="EZ402">
            <v>0</v>
          </cell>
          <cell r="FA402">
            <v>0</v>
          </cell>
          <cell r="FB402">
            <v>0</v>
          </cell>
          <cell r="FC402">
            <v>0</v>
          </cell>
          <cell r="FD402">
            <v>0</v>
          </cell>
          <cell r="FE402">
            <v>0</v>
          </cell>
          <cell r="FF402" t="str">
            <v/>
          </cell>
          <cell r="FH402">
            <v>0</v>
          </cell>
          <cell r="FI402">
            <v>0</v>
          </cell>
          <cell r="FJ402">
            <v>0</v>
          </cell>
          <cell r="FK402">
            <v>0</v>
          </cell>
          <cell r="FL402">
            <v>0</v>
          </cell>
          <cell r="FM402">
            <v>0</v>
          </cell>
          <cell r="FN402">
            <v>0</v>
          </cell>
          <cell r="FO402">
            <v>0</v>
          </cell>
          <cell r="FR402">
            <v>0</v>
          </cell>
          <cell r="FS402">
            <v>0</v>
          </cell>
          <cell r="FT402">
            <v>0</v>
          </cell>
          <cell r="FU402">
            <v>0</v>
          </cell>
          <cell r="FV402">
            <v>0</v>
          </cell>
          <cell r="FW402">
            <v>0</v>
          </cell>
          <cell r="FX402">
            <v>0</v>
          </cell>
          <cell r="FY402">
            <v>0</v>
          </cell>
          <cell r="GB402">
            <v>0</v>
          </cell>
          <cell r="GC402">
            <v>0</v>
          </cell>
          <cell r="GD402">
            <v>0</v>
          </cell>
          <cell r="GE402">
            <v>0</v>
          </cell>
          <cell r="GF402">
            <v>0</v>
          </cell>
          <cell r="GG402">
            <v>0</v>
          </cell>
          <cell r="GH402">
            <v>0</v>
          </cell>
          <cell r="GI402">
            <v>0</v>
          </cell>
          <cell r="GL402">
            <v>0</v>
          </cell>
          <cell r="GM402">
            <v>0</v>
          </cell>
          <cell r="GN402">
            <v>0</v>
          </cell>
          <cell r="GO402">
            <v>0</v>
          </cell>
          <cell r="GP402">
            <v>0</v>
          </cell>
          <cell r="GQ402">
            <v>0</v>
          </cell>
          <cell r="GR402">
            <v>0</v>
          </cell>
          <cell r="GS402">
            <v>0</v>
          </cell>
          <cell r="GU402" t="str">
            <v xml:space="preserve">Rillettes De Thon </v>
          </cell>
        </row>
        <row r="403">
          <cell r="E403" t="str">
            <v xml:space="preserve">Risotto Au Romanesco </v>
          </cell>
          <cell r="F403" t="str">
            <v xml:space="preserve">Faire chauffer l'huile dans une casserole. Faire revenir l'oignon et l'ail. 
Ajouter le riz. 
Mouiller avec le vin, faire réduire complètement. 
Verser le bouillon petit à petit en remuant souvent, de manière à juste recouvrir le riz de liquide. 
Laisser mijoter env. 5 min, ajouter le romanesco, poursuivre la cuisson env. 15 min, jusqu'à ce que le riz soit al dente. 
Incorporer le sbrinz et le cerfeuil. 
Faire chauffer l'huile dans une poêle antiadhésive. 
Casser les œufs un à un, faire glisser dans la poêle, laisser cuire env. 2 min sur feu moyen, dresser avec le risotto, saler, poivrer.
</v>
          </cell>
          <cell r="G403" t="str">
            <v>Suggestion: remplacer le romanesco par du brocoli ou du chou fleur.</v>
          </cell>
          <cell r="H403">
            <v>706.68000000000006</v>
          </cell>
          <cell r="I403">
            <v>29.597000000000001</v>
          </cell>
          <cell r="J403">
            <v>23.575000000000003</v>
          </cell>
          <cell r="K403">
            <v>48.86</v>
          </cell>
          <cell r="L403" t="str">
            <v>Huile D'Olive</v>
          </cell>
          <cell r="M403">
            <v>10</v>
          </cell>
          <cell r="N403">
            <v>80.900000000000006</v>
          </cell>
          <cell r="O403">
            <v>0</v>
          </cell>
          <cell r="P403">
            <v>8.99</v>
          </cell>
          <cell r="Q403">
            <v>0</v>
          </cell>
          <cell r="R403">
            <v>809</v>
          </cell>
          <cell r="S403">
            <v>0</v>
          </cell>
          <cell r="T403">
            <v>89.9</v>
          </cell>
          <cell r="U403">
            <v>0</v>
          </cell>
          <cell r="V403" t="str">
            <v>Oignon</v>
          </cell>
          <cell r="W403">
            <v>1</v>
          </cell>
          <cell r="X403">
            <v>0.39</v>
          </cell>
          <cell r="Y403">
            <v>1.3000000000000001E-2</v>
          </cell>
          <cell r="Z403">
            <v>2E-3</v>
          </cell>
          <cell r="AA403">
            <v>7.0000000000000007E-2</v>
          </cell>
          <cell r="AB403">
            <v>39</v>
          </cell>
          <cell r="AC403">
            <v>1.3</v>
          </cell>
          <cell r="AD403">
            <v>0.2</v>
          </cell>
          <cell r="AE403">
            <v>7</v>
          </cell>
          <cell r="AF403" t="str">
            <v>Ail</v>
          </cell>
          <cell r="AH403">
            <v>0</v>
          </cell>
          <cell r="AI403">
            <v>0</v>
          </cell>
          <cell r="AJ403">
            <v>0</v>
          </cell>
          <cell r="AK403">
            <v>0</v>
          </cell>
          <cell r="AL403">
            <v>136</v>
          </cell>
          <cell r="AM403">
            <v>7</v>
          </cell>
          <cell r="AN403">
            <v>0.5</v>
          </cell>
          <cell r="AO403">
            <v>24.5</v>
          </cell>
          <cell r="AP403" t="str">
            <v>Riz</v>
          </cell>
          <cell r="AQ403">
            <v>50</v>
          </cell>
          <cell r="AR403">
            <v>174</v>
          </cell>
          <cell r="AS403">
            <v>3.3</v>
          </cell>
          <cell r="AT403">
            <v>0.3</v>
          </cell>
          <cell r="AU403">
            <v>39.15</v>
          </cell>
          <cell r="AV403">
            <v>348</v>
          </cell>
          <cell r="AW403">
            <v>6.6</v>
          </cell>
          <cell r="AX403">
            <v>0.6</v>
          </cell>
          <cell r="AY403">
            <v>78.3</v>
          </cell>
          <cell r="AZ403" t="str">
            <v>Vin Blanc</v>
          </cell>
          <cell r="BA403">
            <v>100</v>
          </cell>
          <cell r="BB403">
            <v>87</v>
          </cell>
          <cell r="BC403">
            <v>0</v>
          </cell>
          <cell r="BD403">
            <v>0</v>
          </cell>
          <cell r="BE403">
            <v>0.5</v>
          </cell>
          <cell r="BF403">
            <v>87</v>
          </cell>
          <cell r="BG403">
            <v>0</v>
          </cell>
          <cell r="BH403">
            <v>0</v>
          </cell>
          <cell r="BI403">
            <v>0.5</v>
          </cell>
          <cell r="BJ403" t="str">
            <v>Bouillon De Légumes</v>
          </cell>
          <cell r="BK403">
            <v>12</v>
          </cell>
          <cell r="BL403">
            <v>26.04</v>
          </cell>
          <cell r="BM403">
            <v>1.1639999999999999</v>
          </cell>
          <cell r="BN403">
            <v>0.64800000000000013</v>
          </cell>
          <cell r="BO403">
            <v>3.84</v>
          </cell>
          <cell r="BP403">
            <v>217</v>
          </cell>
          <cell r="BQ403">
            <v>9.6999999999999993</v>
          </cell>
          <cell r="BR403">
            <v>5.4</v>
          </cell>
          <cell r="BS403">
            <v>32</v>
          </cell>
          <cell r="BT403" t="str">
            <v>Chou Romanesco</v>
          </cell>
          <cell r="BU403">
            <v>250</v>
          </cell>
          <cell r="BV403">
            <v>72.5</v>
          </cell>
          <cell r="BW403">
            <v>7.5</v>
          </cell>
          <cell r="BX403">
            <v>2.5</v>
          </cell>
          <cell r="BY403">
            <v>5</v>
          </cell>
          <cell r="BZ403">
            <v>29</v>
          </cell>
          <cell r="CA403">
            <v>3</v>
          </cell>
          <cell r="CB403">
            <v>1</v>
          </cell>
          <cell r="CC403">
            <v>2</v>
          </cell>
          <cell r="CD403" t="str">
            <v>Sbrinz</v>
          </cell>
          <cell r="CE403">
            <v>20</v>
          </cell>
          <cell r="CF403">
            <v>83.4</v>
          </cell>
          <cell r="CG403">
            <v>5.72</v>
          </cell>
          <cell r="CH403">
            <v>6.64</v>
          </cell>
          <cell r="CI403">
            <v>0</v>
          </cell>
          <cell r="CJ403">
            <v>417</v>
          </cell>
          <cell r="CK403">
            <v>28.6</v>
          </cell>
          <cell r="CL403">
            <v>33.200000000000003</v>
          </cell>
          <cell r="CM403">
            <v>0</v>
          </cell>
          <cell r="CN403" t="str">
            <v>Huile D'Olive</v>
          </cell>
          <cell r="CO403">
            <v>5</v>
          </cell>
          <cell r="CP403">
            <v>40.450000000000003</v>
          </cell>
          <cell r="CQ403">
            <v>0</v>
          </cell>
          <cell r="CR403">
            <v>4.4950000000000001</v>
          </cell>
          <cell r="CS403">
            <v>0</v>
          </cell>
          <cell r="CT403">
            <v>809</v>
          </cell>
          <cell r="CU403">
            <v>0</v>
          </cell>
          <cell r="CV403">
            <v>89.9</v>
          </cell>
          <cell r="CW403">
            <v>0</v>
          </cell>
          <cell r="CX403" t="str">
            <v xml:space="preserve">Sel </v>
          </cell>
          <cell r="CZ403">
            <v>0</v>
          </cell>
          <cell r="DA403">
            <v>0</v>
          </cell>
          <cell r="DB403">
            <v>0</v>
          </cell>
          <cell r="DC403">
            <v>0</v>
          </cell>
          <cell r="DD403">
            <v>0</v>
          </cell>
          <cell r="DE403">
            <v>0</v>
          </cell>
          <cell r="DF403">
            <v>0</v>
          </cell>
          <cell r="DG403">
            <v>0</v>
          </cell>
          <cell r="DH403" t="str">
            <v xml:space="preserve">Cerfeuil </v>
          </cell>
          <cell r="DJ403">
            <v>0</v>
          </cell>
          <cell r="DK403">
            <v>0</v>
          </cell>
          <cell r="DL403">
            <v>0</v>
          </cell>
          <cell r="DM403">
            <v>0</v>
          </cell>
          <cell r="DN403">
            <v>0</v>
          </cell>
          <cell r="DO403">
            <v>0</v>
          </cell>
          <cell r="DP403">
            <v>0</v>
          </cell>
          <cell r="DQ403">
            <v>0</v>
          </cell>
          <cell r="DR403" t="str">
            <v>Œuf</v>
          </cell>
          <cell r="DS403">
            <v>100</v>
          </cell>
          <cell r="DT403">
            <v>142</v>
          </cell>
          <cell r="DU403">
            <v>11.9</v>
          </cell>
          <cell r="DV403">
            <v>0</v>
          </cell>
          <cell r="DW403">
            <v>0.3</v>
          </cell>
          <cell r="DX403">
            <v>142</v>
          </cell>
          <cell r="DY403">
            <v>11.9</v>
          </cell>
          <cell r="DZ403">
            <v>0</v>
          </cell>
          <cell r="EA403">
            <v>0.3</v>
          </cell>
          <cell r="EB403" t="str">
            <v>Poivre</v>
          </cell>
          <cell r="ED403">
            <v>0</v>
          </cell>
          <cell r="EE403">
            <v>0</v>
          </cell>
          <cell r="EF403">
            <v>0</v>
          </cell>
          <cell r="EG403">
            <v>0</v>
          </cell>
          <cell r="EH403">
            <v>0</v>
          </cell>
          <cell r="EI403">
            <v>0</v>
          </cell>
          <cell r="EJ403">
            <v>0</v>
          </cell>
          <cell r="EK403">
            <v>0</v>
          </cell>
          <cell r="EL403" t="str">
            <v/>
          </cell>
          <cell r="EN403">
            <v>0</v>
          </cell>
          <cell r="EO403">
            <v>0</v>
          </cell>
          <cell r="EP403">
            <v>0</v>
          </cell>
          <cell r="EQ403">
            <v>0</v>
          </cell>
          <cell r="ER403">
            <v>0</v>
          </cell>
          <cell r="ES403">
            <v>0</v>
          </cell>
          <cell r="ET403">
            <v>0</v>
          </cell>
          <cell r="EU403">
            <v>0</v>
          </cell>
          <cell r="EV403" t="str">
            <v/>
          </cell>
          <cell r="EX403">
            <v>0</v>
          </cell>
          <cell r="EY403">
            <v>0</v>
          </cell>
          <cell r="EZ403">
            <v>0</v>
          </cell>
          <cell r="FA403">
            <v>0</v>
          </cell>
          <cell r="FB403">
            <v>0</v>
          </cell>
          <cell r="FC403">
            <v>0</v>
          </cell>
          <cell r="FD403">
            <v>0</v>
          </cell>
          <cell r="FE403">
            <v>0</v>
          </cell>
          <cell r="FF403" t="str">
            <v/>
          </cell>
          <cell r="FH403">
            <v>0</v>
          </cell>
          <cell r="FI403">
            <v>0</v>
          </cell>
          <cell r="FJ403">
            <v>0</v>
          </cell>
          <cell r="FK403">
            <v>0</v>
          </cell>
          <cell r="FL403">
            <v>0</v>
          </cell>
          <cell r="FM403">
            <v>0</v>
          </cell>
          <cell r="FN403">
            <v>0</v>
          </cell>
          <cell r="FO403">
            <v>0</v>
          </cell>
          <cell r="FR403">
            <v>0</v>
          </cell>
          <cell r="FS403">
            <v>0</v>
          </cell>
          <cell r="FT403">
            <v>0</v>
          </cell>
          <cell r="FU403">
            <v>0</v>
          </cell>
          <cell r="FV403">
            <v>0</v>
          </cell>
          <cell r="FW403">
            <v>0</v>
          </cell>
          <cell r="FX403">
            <v>0</v>
          </cell>
          <cell r="FY403">
            <v>0</v>
          </cell>
          <cell r="GB403">
            <v>0</v>
          </cell>
          <cell r="GC403">
            <v>0</v>
          </cell>
          <cell r="GD403">
            <v>0</v>
          </cell>
          <cell r="GE403">
            <v>0</v>
          </cell>
          <cell r="GF403">
            <v>0</v>
          </cell>
          <cell r="GG403">
            <v>0</v>
          </cell>
          <cell r="GH403">
            <v>0</v>
          </cell>
          <cell r="GI403">
            <v>0</v>
          </cell>
          <cell r="GL403">
            <v>0</v>
          </cell>
          <cell r="GM403">
            <v>0</v>
          </cell>
          <cell r="GN403">
            <v>0</v>
          </cell>
          <cell r="GO403">
            <v>0</v>
          </cell>
          <cell r="GP403">
            <v>0</v>
          </cell>
          <cell r="GQ403">
            <v>0</v>
          </cell>
          <cell r="GR403">
            <v>0</v>
          </cell>
          <cell r="GS403">
            <v>0</v>
          </cell>
          <cell r="GU403" t="str">
            <v xml:space="preserve">Risotto Au Romanesco </v>
          </cell>
        </row>
        <row r="404">
          <cell r="E404" t="str">
            <v xml:space="preserve">Risotto Au Saumon </v>
          </cell>
          <cell r="F404" t="str">
            <v xml:space="preserve">Cuire le riz dans une casserole d’eau bouillante.
Faire revenir rapidement le saumon coupé en morceaux dans une poêle antiadhésive.
Une fois le riz cuit, ajoutez-y le parmesan et le lait. Laisser cuire le riz 1 à 2 minutes, le temps que le parmesan fonde en mélangeant délicatement.
Mélanger le saumon au riz.
</v>
          </cell>
          <cell r="H404">
            <v>361.85</v>
          </cell>
          <cell r="I404">
            <v>29.25</v>
          </cell>
          <cell r="J404">
            <v>8.3149999999999995</v>
          </cell>
          <cell r="K404">
            <v>42.125</v>
          </cell>
          <cell r="L404" t="str">
            <v>Saumon Fumé</v>
          </cell>
          <cell r="M404">
            <v>50</v>
          </cell>
          <cell r="N404">
            <v>83.5</v>
          </cell>
          <cell r="O404">
            <v>11.6</v>
          </cell>
          <cell r="P404">
            <v>4.0999999999999996</v>
          </cell>
          <cell r="Q404">
            <v>0</v>
          </cell>
          <cell r="R404">
            <v>167</v>
          </cell>
          <cell r="S404">
            <v>23.2</v>
          </cell>
          <cell r="T404">
            <v>8.1999999999999993</v>
          </cell>
          <cell r="U404">
            <v>0</v>
          </cell>
          <cell r="V404" t="str">
            <v>Parmesan</v>
          </cell>
          <cell r="W404">
            <v>15</v>
          </cell>
          <cell r="X404">
            <v>56.1</v>
          </cell>
          <cell r="Y404">
            <v>5.4</v>
          </cell>
          <cell r="Z404">
            <v>3.84</v>
          </cell>
          <cell r="AA404">
            <v>0</v>
          </cell>
          <cell r="AB404">
            <v>374</v>
          </cell>
          <cell r="AC404">
            <v>36</v>
          </cell>
          <cell r="AD404">
            <v>25.6</v>
          </cell>
          <cell r="AE404">
            <v>0</v>
          </cell>
          <cell r="AF404" t="str">
            <v>Lait Protéiné</v>
          </cell>
          <cell r="AG404">
            <v>125</v>
          </cell>
          <cell r="AH404">
            <v>48.75</v>
          </cell>
          <cell r="AI404">
            <v>8.75</v>
          </cell>
          <cell r="AJ404">
            <v>0.125</v>
          </cell>
          <cell r="AK404">
            <v>3.125</v>
          </cell>
          <cell r="AL404">
            <v>39</v>
          </cell>
          <cell r="AM404">
            <v>7</v>
          </cell>
          <cell r="AN404">
            <v>0.1</v>
          </cell>
          <cell r="AO404">
            <v>2.5</v>
          </cell>
          <cell r="AP404" t="str">
            <v>Riz Pour Risotto</v>
          </cell>
          <cell r="AQ404">
            <v>50</v>
          </cell>
          <cell r="AR404">
            <v>173.5</v>
          </cell>
          <cell r="AS404">
            <v>3.5</v>
          </cell>
          <cell r="AT404">
            <v>0.25</v>
          </cell>
          <cell r="AU404">
            <v>39</v>
          </cell>
          <cell r="AV404">
            <v>347</v>
          </cell>
          <cell r="AW404">
            <v>7</v>
          </cell>
          <cell r="AX404">
            <v>0.5</v>
          </cell>
          <cell r="AY404">
            <v>78</v>
          </cell>
          <cell r="AZ404" t="str">
            <v>Epices</v>
          </cell>
          <cell r="BB404">
            <v>0</v>
          </cell>
          <cell r="BC404">
            <v>0</v>
          </cell>
          <cell r="BD404">
            <v>0</v>
          </cell>
          <cell r="BE404">
            <v>0</v>
          </cell>
          <cell r="BF404">
            <v>0</v>
          </cell>
          <cell r="BG404">
            <v>0</v>
          </cell>
          <cell r="BH404">
            <v>0</v>
          </cell>
          <cell r="BI404">
            <v>0</v>
          </cell>
          <cell r="BJ404" t="str">
            <v/>
          </cell>
          <cell r="BL404">
            <v>0</v>
          </cell>
          <cell r="BM404">
            <v>0</v>
          </cell>
          <cell r="BN404">
            <v>0</v>
          </cell>
          <cell r="BO404">
            <v>0</v>
          </cell>
          <cell r="BP404">
            <v>0</v>
          </cell>
          <cell r="BQ404">
            <v>0</v>
          </cell>
          <cell r="BR404">
            <v>0</v>
          </cell>
          <cell r="BS404">
            <v>0</v>
          </cell>
          <cell r="BT404" t="str">
            <v/>
          </cell>
          <cell r="BV404">
            <v>0</v>
          </cell>
          <cell r="BW404">
            <v>0</v>
          </cell>
          <cell r="BX404">
            <v>0</v>
          </cell>
          <cell r="BY404">
            <v>0</v>
          </cell>
          <cell r="BZ404">
            <v>0</v>
          </cell>
          <cell r="CA404">
            <v>0</v>
          </cell>
          <cell r="CB404">
            <v>0</v>
          </cell>
          <cell r="CC404">
            <v>0</v>
          </cell>
          <cell r="CD404" t="str">
            <v/>
          </cell>
          <cell r="CF404">
            <v>0</v>
          </cell>
          <cell r="CG404">
            <v>0</v>
          </cell>
          <cell r="CH404">
            <v>0</v>
          </cell>
          <cell r="CI404">
            <v>0</v>
          </cell>
          <cell r="CJ404">
            <v>0</v>
          </cell>
          <cell r="CK404">
            <v>0</v>
          </cell>
          <cell r="CL404">
            <v>0</v>
          </cell>
          <cell r="CM404">
            <v>0</v>
          </cell>
          <cell r="CN404" t="str">
            <v/>
          </cell>
          <cell r="CP404">
            <v>0</v>
          </cell>
          <cell r="CQ404">
            <v>0</v>
          </cell>
          <cell r="CR404">
            <v>0</v>
          </cell>
          <cell r="CS404">
            <v>0</v>
          </cell>
          <cell r="CT404">
            <v>0</v>
          </cell>
          <cell r="CU404">
            <v>0</v>
          </cell>
          <cell r="CV404">
            <v>0</v>
          </cell>
          <cell r="CW404">
            <v>0</v>
          </cell>
          <cell r="CX404" t="str">
            <v/>
          </cell>
          <cell r="CZ404">
            <v>0</v>
          </cell>
          <cell r="DA404">
            <v>0</v>
          </cell>
          <cell r="DB404">
            <v>0</v>
          </cell>
          <cell r="DC404">
            <v>0</v>
          </cell>
          <cell r="DD404">
            <v>0</v>
          </cell>
          <cell r="DE404">
            <v>0</v>
          </cell>
          <cell r="DF404">
            <v>0</v>
          </cell>
          <cell r="DG404">
            <v>0</v>
          </cell>
          <cell r="DH404" t="str">
            <v/>
          </cell>
          <cell r="DJ404">
            <v>0</v>
          </cell>
          <cell r="DK404">
            <v>0</v>
          </cell>
          <cell r="DL404">
            <v>0</v>
          </cell>
          <cell r="DM404">
            <v>0</v>
          </cell>
          <cell r="DN404">
            <v>0</v>
          </cell>
          <cell r="DO404">
            <v>0</v>
          </cell>
          <cell r="DP404">
            <v>0</v>
          </cell>
          <cell r="DQ404">
            <v>0</v>
          </cell>
          <cell r="DR404" t="str">
            <v/>
          </cell>
          <cell r="DT404">
            <v>0</v>
          </cell>
          <cell r="DU404">
            <v>0</v>
          </cell>
          <cell r="DV404">
            <v>0</v>
          </cell>
          <cell r="DW404">
            <v>0</v>
          </cell>
          <cell r="DX404">
            <v>0</v>
          </cell>
          <cell r="DY404">
            <v>0</v>
          </cell>
          <cell r="DZ404">
            <v>0</v>
          </cell>
          <cell r="EA404">
            <v>0</v>
          </cell>
          <cell r="EB404" t="str">
            <v/>
          </cell>
          <cell r="ED404">
            <v>0</v>
          </cell>
          <cell r="EE404">
            <v>0</v>
          </cell>
          <cell r="EF404">
            <v>0</v>
          </cell>
          <cell r="EG404">
            <v>0</v>
          </cell>
          <cell r="EH404">
            <v>0</v>
          </cell>
          <cell r="EI404">
            <v>0</v>
          </cell>
          <cell r="EJ404">
            <v>0</v>
          </cell>
          <cell r="EK404">
            <v>0</v>
          </cell>
          <cell r="EL404" t="str">
            <v/>
          </cell>
          <cell r="EN404">
            <v>0</v>
          </cell>
          <cell r="EO404">
            <v>0</v>
          </cell>
          <cell r="EP404">
            <v>0</v>
          </cell>
          <cell r="EQ404">
            <v>0</v>
          </cell>
          <cell r="ER404">
            <v>0</v>
          </cell>
          <cell r="ES404">
            <v>0</v>
          </cell>
          <cell r="ET404">
            <v>0</v>
          </cell>
          <cell r="EU404">
            <v>0</v>
          </cell>
          <cell r="EV404" t="str">
            <v/>
          </cell>
          <cell r="EX404">
            <v>0</v>
          </cell>
          <cell r="EY404">
            <v>0</v>
          </cell>
          <cell r="EZ404">
            <v>0</v>
          </cell>
          <cell r="FA404">
            <v>0</v>
          </cell>
          <cell r="FB404">
            <v>0</v>
          </cell>
          <cell r="FC404">
            <v>0</v>
          </cell>
          <cell r="FD404">
            <v>0</v>
          </cell>
          <cell r="FE404">
            <v>0</v>
          </cell>
          <cell r="FF404" t="str">
            <v/>
          </cell>
          <cell r="FH404">
            <v>0</v>
          </cell>
          <cell r="FI404">
            <v>0</v>
          </cell>
          <cell r="FJ404">
            <v>0</v>
          </cell>
          <cell r="FK404">
            <v>0</v>
          </cell>
          <cell r="FL404">
            <v>0</v>
          </cell>
          <cell r="FM404">
            <v>0</v>
          </cell>
          <cell r="FN404">
            <v>0</v>
          </cell>
          <cell r="FO404">
            <v>0</v>
          </cell>
          <cell r="FR404">
            <v>0</v>
          </cell>
          <cell r="FS404">
            <v>0</v>
          </cell>
          <cell r="FT404">
            <v>0</v>
          </cell>
          <cell r="FU404">
            <v>0</v>
          </cell>
          <cell r="FV404">
            <v>0</v>
          </cell>
          <cell r="FW404">
            <v>0</v>
          </cell>
          <cell r="FX404">
            <v>0</v>
          </cell>
          <cell r="FY404">
            <v>0</v>
          </cell>
          <cell r="GB404">
            <v>0</v>
          </cell>
          <cell r="GC404">
            <v>0</v>
          </cell>
          <cell r="GD404">
            <v>0</v>
          </cell>
          <cell r="GE404">
            <v>0</v>
          </cell>
          <cell r="GF404">
            <v>0</v>
          </cell>
          <cell r="GG404">
            <v>0</v>
          </cell>
          <cell r="GH404">
            <v>0</v>
          </cell>
          <cell r="GI404">
            <v>0</v>
          </cell>
          <cell r="GL404">
            <v>0</v>
          </cell>
          <cell r="GM404">
            <v>0</v>
          </cell>
          <cell r="GN404">
            <v>0</v>
          </cell>
          <cell r="GO404">
            <v>0</v>
          </cell>
          <cell r="GP404">
            <v>0</v>
          </cell>
          <cell r="GQ404">
            <v>0</v>
          </cell>
          <cell r="GR404">
            <v>0</v>
          </cell>
          <cell r="GS404">
            <v>0</v>
          </cell>
          <cell r="GU404" t="str">
            <v xml:space="preserve">Risotto Au Saumon </v>
          </cell>
        </row>
        <row r="405">
          <cell r="E405" t="str">
            <v>Riz Au Thon Et À La Sauce Tomate</v>
          </cell>
          <cell r="F405" t="str">
            <v>Faites cuire le riz dans de l’eau bouillante (ou selon votre cuisson préférée).
Dans une poêle, délayez le thon et la sauce tomate à feu doux. 
Ajoutez-y le riz et des petits dés de tomate; mélangez le tout et ajoute ensuite la crème. Ajoutez le Gruyère râpé et mélangez bien le tout, avant d’ajouter les épices et de vous régaler.</v>
          </cell>
          <cell r="H405">
            <v>438.75</v>
          </cell>
          <cell r="I405">
            <v>32.855000000000004</v>
          </cell>
          <cell r="J405">
            <v>16.695</v>
          </cell>
          <cell r="K405">
            <v>35.04</v>
          </cell>
          <cell r="L405" t="str">
            <v>Riz Basmati</v>
          </cell>
          <cell r="M405">
            <v>30</v>
          </cell>
          <cell r="N405">
            <v>104.1</v>
          </cell>
          <cell r="O405">
            <v>3</v>
          </cell>
          <cell r="P405">
            <v>0.15</v>
          </cell>
          <cell r="Q405">
            <v>22.5</v>
          </cell>
          <cell r="R405">
            <v>347</v>
          </cell>
          <cell r="S405">
            <v>10</v>
          </cell>
          <cell r="T405">
            <v>0.5</v>
          </cell>
          <cell r="U405">
            <v>75</v>
          </cell>
          <cell r="V405" t="str">
            <v>Tomate</v>
          </cell>
          <cell r="W405">
            <v>80</v>
          </cell>
          <cell r="X405">
            <v>16.8</v>
          </cell>
          <cell r="Y405">
            <v>0.64</v>
          </cell>
          <cell r="Z405">
            <v>0.24</v>
          </cell>
          <cell r="AA405">
            <v>2.56</v>
          </cell>
          <cell r="AB405">
            <v>21</v>
          </cell>
          <cell r="AC405">
            <v>0.8</v>
          </cell>
          <cell r="AD405">
            <v>0.3</v>
          </cell>
          <cell r="AE405">
            <v>3.2</v>
          </cell>
          <cell r="AF405" t="str">
            <v>Sauce Tomate</v>
          </cell>
          <cell r="AG405">
            <v>85</v>
          </cell>
          <cell r="AH405">
            <v>58.65</v>
          </cell>
          <cell r="AI405">
            <v>1.53</v>
          </cell>
          <cell r="AJ405">
            <v>1.7849999999999999</v>
          </cell>
          <cell r="AK405">
            <v>8.2449999999999992</v>
          </cell>
          <cell r="AL405">
            <v>69</v>
          </cell>
          <cell r="AM405">
            <v>1.8</v>
          </cell>
          <cell r="AN405">
            <v>2.1</v>
          </cell>
          <cell r="AO405">
            <v>9.6999999999999993</v>
          </cell>
          <cell r="AP405" t="str">
            <v>Thon Au Naturel</v>
          </cell>
          <cell r="AQ405">
            <v>80</v>
          </cell>
          <cell r="AR405">
            <v>87.2</v>
          </cell>
          <cell r="AS405">
            <v>20</v>
          </cell>
          <cell r="AT405">
            <v>0.4</v>
          </cell>
          <cell r="AU405">
            <v>0.8</v>
          </cell>
          <cell r="AV405">
            <v>109</v>
          </cell>
          <cell r="AW405">
            <v>25</v>
          </cell>
          <cell r="AX405">
            <v>0.5</v>
          </cell>
          <cell r="AY405">
            <v>1</v>
          </cell>
          <cell r="AZ405" t="str">
            <v>Crème Rama 7%</v>
          </cell>
          <cell r="BA405">
            <v>85</v>
          </cell>
          <cell r="BB405">
            <v>72.25</v>
          </cell>
          <cell r="BC405">
            <v>0.93500000000000016</v>
          </cell>
          <cell r="BD405">
            <v>6.12</v>
          </cell>
          <cell r="BE405">
            <v>0.93500000000000016</v>
          </cell>
          <cell r="BF405">
            <v>85</v>
          </cell>
          <cell r="BG405">
            <v>1.1000000000000001</v>
          </cell>
          <cell r="BH405">
            <v>7.2</v>
          </cell>
          <cell r="BI405">
            <v>1.1000000000000001</v>
          </cell>
          <cell r="BJ405" t="str">
            <v>Gruyère</v>
          </cell>
          <cell r="BK405">
            <v>25</v>
          </cell>
          <cell r="BL405">
            <v>99.75</v>
          </cell>
          <cell r="BM405">
            <v>6.75</v>
          </cell>
          <cell r="BN405">
            <v>8</v>
          </cell>
          <cell r="BO405">
            <v>0</v>
          </cell>
          <cell r="BP405">
            <v>399</v>
          </cell>
          <cell r="BQ405">
            <v>27</v>
          </cell>
          <cell r="BR405">
            <v>32</v>
          </cell>
          <cell r="BS405">
            <v>0</v>
          </cell>
          <cell r="BT405" t="str">
            <v>Epices: Basilic Herbes De Provence À Volonté</v>
          </cell>
          <cell r="BV405">
            <v>0</v>
          </cell>
          <cell r="BW405">
            <v>0</v>
          </cell>
          <cell r="BX405">
            <v>0</v>
          </cell>
          <cell r="BY405">
            <v>0</v>
          </cell>
          <cell r="BZ405">
            <v>0</v>
          </cell>
          <cell r="CA405">
            <v>0</v>
          </cell>
          <cell r="CB405">
            <v>0</v>
          </cell>
          <cell r="CC405">
            <v>0</v>
          </cell>
          <cell r="CD405" t="str">
            <v/>
          </cell>
          <cell r="CF405">
            <v>0</v>
          </cell>
          <cell r="CG405">
            <v>0</v>
          </cell>
          <cell r="CH405">
            <v>0</v>
          </cell>
          <cell r="CI405">
            <v>0</v>
          </cell>
          <cell r="CJ405">
            <v>0</v>
          </cell>
          <cell r="CK405">
            <v>0</v>
          </cell>
          <cell r="CL405">
            <v>0</v>
          </cell>
          <cell r="CM405">
            <v>0</v>
          </cell>
          <cell r="CN405" t="str">
            <v/>
          </cell>
          <cell r="CP405">
            <v>0</v>
          </cell>
          <cell r="CQ405">
            <v>0</v>
          </cell>
          <cell r="CR405">
            <v>0</v>
          </cell>
          <cell r="CS405">
            <v>0</v>
          </cell>
          <cell r="CT405">
            <v>0</v>
          </cell>
          <cell r="CU405">
            <v>0</v>
          </cell>
          <cell r="CV405">
            <v>0</v>
          </cell>
          <cell r="CW405">
            <v>0</v>
          </cell>
          <cell r="CX405" t="str">
            <v/>
          </cell>
          <cell r="CZ405">
            <v>0</v>
          </cell>
          <cell r="DA405">
            <v>0</v>
          </cell>
          <cell r="DB405">
            <v>0</v>
          </cell>
          <cell r="DC405">
            <v>0</v>
          </cell>
          <cell r="DD405">
            <v>0</v>
          </cell>
          <cell r="DE405">
            <v>0</v>
          </cell>
          <cell r="DF405">
            <v>0</v>
          </cell>
          <cell r="DG405">
            <v>0</v>
          </cell>
          <cell r="DH405" t="str">
            <v/>
          </cell>
          <cell r="DJ405">
            <v>0</v>
          </cell>
          <cell r="DK405">
            <v>0</v>
          </cell>
          <cell r="DL405">
            <v>0</v>
          </cell>
          <cell r="DM405">
            <v>0</v>
          </cell>
          <cell r="DN405">
            <v>0</v>
          </cell>
          <cell r="DO405">
            <v>0</v>
          </cell>
          <cell r="DP405">
            <v>0</v>
          </cell>
          <cell r="DQ405">
            <v>0</v>
          </cell>
          <cell r="DR405" t="str">
            <v/>
          </cell>
          <cell r="DT405">
            <v>0</v>
          </cell>
          <cell r="DU405">
            <v>0</v>
          </cell>
          <cell r="DV405">
            <v>0</v>
          </cell>
          <cell r="DW405">
            <v>0</v>
          </cell>
          <cell r="DX405">
            <v>0</v>
          </cell>
          <cell r="DY405">
            <v>0</v>
          </cell>
          <cell r="DZ405">
            <v>0</v>
          </cell>
          <cell r="EA405">
            <v>0</v>
          </cell>
          <cell r="EB405" t="str">
            <v/>
          </cell>
          <cell r="ED405">
            <v>0</v>
          </cell>
          <cell r="EE405">
            <v>0</v>
          </cell>
          <cell r="EF405">
            <v>0</v>
          </cell>
          <cell r="EG405">
            <v>0</v>
          </cell>
          <cell r="EH405">
            <v>0</v>
          </cell>
          <cell r="EI405">
            <v>0</v>
          </cell>
          <cell r="EJ405">
            <v>0</v>
          </cell>
          <cell r="EK405">
            <v>0</v>
          </cell>
          <cell r="EL405" t="str">
            <v/>
          </cell>
          <cell r="EN405">
            <v>0</v>
          </cell>
          <cell r="EO405">
            <v>0</v>
          </cell>
          <cell r="EP405">
            <v>0</v>
          </cell>
          <cell r="EQ405">
            <v>0</v>
          </cell>
          <cell r="ER405">
            <v>0</v>
          </cell>
          <cell r="ES405">
            <v>0</v>
          </cell>
          <cell r="ET405">
            <v>0</v>
          </cell>
          <cell r="EU405">
            <v>0</v>
          </cell>
          <cell r="EV405" t="str">
            <v/>
          </cell>
          <cell r="EX405">
            <v>0</v>
          </cell>
          <cell r="EY405">
            <v>0</v>
          </cell>
          <cell r="EZ405">
            <v>0</v>
          </cell>
          <cell r="FA405">
            <v>0</v>
          </cell>
          <cell r="FB405">
            <v>0</v>
          </cell>
          <cell r="FC405">
            <v>0</v>
          </cell>
          <cell r="FD405">
            <v>0</v>
          </cell>
          <cell r="FE405">
            <v>0</v>
          </cell>
          <cell r="FF405" t="str">
            <v/>
          </cell>
          <cell r="FH405">
            <v>0</v>
          </cell>
          <cell r="FI405">
            <v>0</v>
          </cell>
          <cell r="FJ405">
            <v>0</v>
          </cell>
          <cell r="FK405">
            <v>0</v>
          </cell>
          <cell r="FL405">
            <v>0</v>
          </cell>
          <cell r="FM405">
            <v>0</v>
          </cell>
          <cell r="FN405">
            <v>0</v>
          </cell>
          <cell r="FO405">
            <v>0</v>
          </cell>
          <cell r="FR405">
            <v>0</v>
          </cell>
          <cell r="FS405">
            <v>0</v>
          </cell>
          <cell r="FT405">
            <v>0</v>
          </cell>
          <cell r="FU405">
            <v>0</v>
          </cell>
          <cell r="FV405">
            <v>0</v>
          </cell>
          <cell r="FW405">
            <v>0</v>
          </cell>
          <cell r="FX405">
            <v>0</v>
          </cell>
          <cell r="FY405">
            <v>0</v>
          </cell>
          <cell r="GB405">
            <v>0</v>
          </cell>
          <cell r="GC405">
            <v>0</v>
          </cell>
          <cell r="GD405">
            <v>0</v>
          </cell>
          <cell r="GE405">
            <v>0</v>
          </cell>
          <cell r="GF405">
            <v>0</v>
          </cell>
          <cell r="GG405">
            <v>0</v>
          </cell>
          <cell r="GH405">
            <v>0</v>
          </cell>
          <cell r="GI405">
            <v>0</v>
          </cell>
          <cell r="GL405">
            <v>0</v>
          </cell>
          <cell r="GM405">
            <v>0</v>
          </cell>
          <cell r="GN405">
            <v>0</v>
          </cell>
          <cell r="GO405">
            <v>0</v>
          </cell>
          <cell r="GP405">
            <v>0</v>
          </cell>
          <cell r="GQ405">
            <v>0</v>
          </cell>
          <cell r="GR405">
            <v>0</v>
          </cell>
          <cell r="GS405">
            <v>0</v>
          </cell>
          <cell r="GU405" t="str">
            <v>Riz Au Thon Et À La Sauce Tomate</v>
          </cell>
        </row>
        <row r="406">
          <cell r="E406" t="str">
            <v>Riz Cantonnais</v>
          </cell>
          <cell r="F406" t="str">
            <v>Dans une casserole avec de l’eau faîtes bouillir votre riz.
Coupez la carotte en lanières ou en cube
Mélangez tous les ingrédients dans une poêle avec un ﬁlet d’huile d’olive.
Dressez l'assiette. 
Faire cuire l'œuf et la poser sur la préparation.</v>
          </cell>
          <cell r="H406">
            <v>370.34999999999997</v>
          </cell>
          <cell r="I406">
            <v>21.08</v>
          </cell>
          <cell r="J406">
            <v>12.275</v>
          </cell>
          <cell r="K406">
            <v>40.340000000000003</v>
          </cell>
          <cell r="L406" t="str">
            <v>œuf</v>
          </cell>
          <cell r="M406">
            <v>50</v>
          </cell>
          <cell r="N406">
            <v>71</v>
          </cell>
          <cell r="O406">
            <v>5.95</v>
          </cell>
          <cell r="P406">
            <v>5.15</v>
          </cell>
          <cell r="Q406">
            <v>0.15</v>
          </cell>
          <cell r="R406">
            <v>142</v>
          </cell>
          <cell r="S406">
            <v>11.9</v>
          </cell>
          <cell r="T406">
            <v>10.3</v>
          </cell>
          <cell r="U406">
            <v>0.3</v>
          </cell>
          <cell r="V406" t="str">
            <v>Jambon Cuit De Devant</v>
          </cell>
          <cell r="W406">
            <v>50</v>
          </cell>
          <cell r="X406">
            <v>53</v>
          </cell>
          <cell r="Y406">
            <v>9.3000000000000007</v>
          </cell>
          <cell r="Z406">
            <v>1.65</v>
          </cell>
          <cell r="AA406">
            <v>0.2</v>
          </cell>
          <cell r="AB406">
            <v>106</v>
          </cell>
          <cell r="AC406">
            <v>18.600000000000001</v>
          </cell>
          <cell r="AD406">
            <v>3.3</v>
          </cell>
          <cell r="AE406">
            <v>0.4</v>
          </cell>
          <cell r="AF406" t="str">
            <v>riz</v>
          </cell>
          <cell r="AG406">
            <v>30</v>
          </cell>
          <cell r="AH406">
            <v>104.4</v>
          </cell>
          <cell r="AI406">
            <v>1.98</v>
          </cell>
          <cell r="AJ406">
            <v>0.18</v>
          </cell>
          <cell r="AK406">
            <v>23.49</v>
          </cell>
          <cell r="AL406">
            <v>348</v>
          </cell>
          <cell r="AM406">
            <v>6.6</v>
          </cell>
          <cell r="AN406">
            <v>0.6</v>
          </cell>
          <cell r="AO406">
            <v>78.3</v>
          </cell>
          <cell r="AP406" t="str">
            <v>petit-pois</v>
          </cell>
          <cell r="AQ406">
            <v>50</v>
          </cell>
          <cell r="AR406">
            <v>44</v>
          </cell>
          <cell r="AS406">
            <v>2.4</v>
          </cell>
          <cell r="AT406">
            <v>0.4</v>
          </cell>
          <cell r="AU406">
            <v>6.4</v>
          </cell>
          <cell r="AV406">
            <v>88</v>
          </cell>
          <cell r="AW406">
            <v>4.8</v>
          </cell>
          <cell r="AX406">
            <v>0.8</v>
          </cell>
          <cell r="AY406">
            <v>12.8</v>
          </cell>
          <cell r="AZ406" t="str">
            <v>oignon</v>
          </cell>
          <cell r="BA406">
            <v>50</v>
          </cell>
          <cell r="BB406">
            <v>19.5</v>
          </cell>
          <cell r="BC406">
            <v>0.65</v>
          </cell>
          <cell r="BD406">
            <v>0.1</v>
          </cell>
          <cell r="BE406">
            <v>3.5</v>
          </cell>
          <cell r="BF406">
            <v>39</v>
          </cell>
          <cell r="BG406">
            <v>1.3</v>
          </cell>
          <cell r="BH406">
            <v>0.2</v>
          </cell>
          <cell r="BI406">
            <v>7</v>
          </cell>
          <cell r="BJ406" t="str">
            <v>carotte</v>
          </cell>
          <cell r="BK406">
            <v>100</v>
          </cell>
          <cell r="BL406">
            <v>38</v>
          </cell>
          <cell r="BM406">
            <v>0.8</v>
          </cell>
          <cell r="BN406">
            <v>0.3</v>
          </cell>
          <cell r="BO406">
            <v>6.6</v>
          </cell>
          <cell r="BP406">
            <v>38</v>
          </cell>
          <cell r="BQ406">
            <v>0.8</v>
          </cell>
          <cell r="BR406">
            <v>0.3</v>
          </cell>
          <cell r="BS406">
            <v>6.6</v>
          </cell>
          <cell r="BT406" t="str">
            <v>huile d’olive</v>
          </cell>
          <cell r="BU406">
            <v>5</v>
          </cell>
          <cell r="BV406">
            <v>40.450000000000003</v>
          </cell>
          <cell r="BW406">
            <v>0</v>
          </cell>
          <cell r="BX406">
            <v>4.4950000000000001</v>
          </cell>
          <cell r="BY406">
            <v>0</v>
          </cell>
          <cell r="BZ406">
            <v>809</v>
          </cell>
          <cell r="CA406">
            <v>0</v>
          </cell>
          <cell r="CB406">
            <v>89.9</v>
          </cell>
          <cell r="CC406">
            <v>0</v>
          </cell>
          <cell r="CF406">
            <v>0</v>
          </cell>
          <cell r="CG406">
            <v>0</v>
          </cell>
          <cell r="CH406">
            <v>0</v>
          </cell>
          <cell r="CI406">
            <v>0</v>
          </cell>
          <cell r="CJ406">
            <v>0</v>
          </cell>
          <cell r="CK406">
            <v>0</v>
          </cell>
          <cell r="CL406">
            <v>0</v>
          </cell>
          <cell r="CM406">
            <v>0</v>
          </cell>
          <cell r="CP406">
            <v>0</v>
          </cell>
          <cell r="CQ406">
            <v>0</v>
          </cell>
          <cell r="CR406">
            <v>0</v>
          </cell>
          <cell r="CS406">
            <v>0</v>
          </cell>
          <cell r="CT406">
            <v>0</v>
          </cell>
          <cell r="CU406">
            <v>0</v>
          </cell>
          <cell r="CV406">
            <v>0</v>
          </cell>
          <cell r="CW406">
            <v>0</v>
          </cell>
          <cell r="CZ406">
            <v>0</v>
          </cell>
          <cell r="DA406">
            <v>0</v>
          </cell>
          <cell r="DB406">
            <v>0</v>
          </cell>
          <cell r="DC406">
            <v>0</v>
          </cell>
          <cell r="DD406">
            <v>0</v>
          </cell>
          <cell r="DE406">
            <v>0</v>
          </cell>
          <cell r="DF406">
            <v>0</v>
          </cell>
          <cell r="DG406">
            <v>0</v>
          </cell>
          <cell r="DJ406">
            <v>0</v>
          </cell>
          <cell r="DK406">
            <v>0</v>
          </cell>
          <cell r="DL406">
            <v>0</v>
          </cell>
          <cell r="DM406">
            <v>0</v>
          </cell>
          <cell r="DN406">
            <v>0</v>
          </cell>
          <cell r="DO406">
            <v>0</v>
          </cell>
          <cell r="DP406">
            <v>0</v>
          </cell>
          <cell r="DQ406">
            <v>0</v>
          </cell>
          <cell r="DT406">
            <v>0</v>
          </cell>
          <cell r="DU406">
            <v>0</v>
          </cell>
          <cell r="DV406">
            <v>0</v>
          </cell>
          <cell r="DW406">
            <v>0</v>
          </cell>
          <cell r="DX406">
            <v>0</v>
          </cell>
          <cell r="DY406">
            <v>0</v>
          </cell>
          <cell r="DZ406">
            <v>0</v>
          </cell>
          <cell r="EA406">
            <v>0</v>
          </cell>
          <cell r="ED406">
            <v>0</v>
          </cell>
          <cell r="EE406">
            <v>0</v>
          </cell>
          <cell r="EF406">
            <v>0</v>
          </cell>
          <cell r="EG406">
            <v>0</v>
          </cell>
          <cell r="EH406">
            <v>0</v>
          </cell>
          <cell r="EI406">
            <v>0</v>
          </cell>
          <cell r="EJ406">
            <v>0</v>
          </cell>
          <cell r="EK406">
            <v>0</v>
          </cell>
          <cell r="EN406">
            <v>0</v>
          </cell>
          <cell r="EO406">
            <v>0</v>
          </cell>
          <cell r="EP406">
            <v>0</v>
          </cell>
          <cell r="EQ406">
            <v>0</v>
          </cell>
          <cell r="ER406">
            <v>0</v>
          </cell>
          <cell r="ES406">
            <v>0</v>
          </cell>
          <cell r="ET406">
            <v>0</v>
          </cell>
          <cell r="EU406">
            <v>0</v>
          </cell>
          <cell r="EX406">
            <v>0</v>
          </cell>
          <cell r="EY406">
            <v>0</v>
          </cell>
          <cell r="EZ406">
            <v>0</v>
          </cell>
          <cell r="FA406">
            <v>0</v>
          </cell>
          <cell r="FB406">
            <v>0</v>
          </cell>
          <cell r="FC406">
            <v>0</v>
          </cell>
          <cell r="FD406">
            <v>0</v>
          </cell>
          <cell r="FE406">
            <v>0</v>
          </cell>
          <cell r="FH406">
            <v>0</v>
          </cell>
          <cell r="FI406">
            <v>0</v>
          </cell>
          <cell r="FJ406">
            <v>0</v>
          </cell>
          <cell r="FK406">
            <v>0</v>
          </cell>
          <cell r="FL406">
            <v>0</v>
          </cell>
          <cell r="FM406">
            <v>0</v>
          </cell>
          <cell r="FN406">
            <v>0</v>
          </cell>
          <cell r="FO406">
            <v>0</v>
          </cell>
          <cell r="FR406">
            <v>0</v>
          </cell>
          <cell r="FS406">
            <v>0</v>
          </cell>
          <cell r="FT406">
            <v>0</v>
          </cell>
          <cell r="FU406">
            <v>0</v>
          </cell>
          <cell r="FV406">
            <v>0</v>
          </cell>
          <cell r="FW406">
            <v>0</v>
          </cell>
          <cell r="FX406">
            <v>0</v>
          </cell>
          <cell r="FY406">
            <v>0</v>
          </cell>
          <cell r="GB406">
            <v>0</v>
          </cell>
          <cell r="GC406">
            <v>0</v>
          </cell>
          <cell r="GD406">
            <v>0</v>
          </cell>
          <cell r="GE406">
            <v>0</v>
          </cell>
          <cell r="GF406">
            <v>0</v>
          </cell>
          <cell r="GG406">
            <v>0</v>
          </cell>
          <cell r="GH406">
            <v>0</v>
          </cell>
          <cell r="GI406">
            <v>0</v>
          </cell>
          <cell r="GL406">
            <v>0</v>
          </cell>
          <cell r="GM406">
            <v>0</v>
          </cell>
          <cell r="GN406">
            <v>0</v>
          </cell>
          <cell r="GO406">
            <v>0</v>
          </cell>
          <cell r="GP406">
            <v>0</v>
          </cell>
          <cell r="GQ406">
            <v>0</v>
          </cell>
          <cell r="GR406">
            <v>0</v>
          </cell>
          <cell r="GS406">
            <v>0</v>
          </cell>
          <cell r="GU406" t="str">
            <v>Riz Cantonnais</v>
          </cell>
        </row>
        <row r="407">
          <cell r="E407" t="str">
            <v xml:space="preserve">Riz Sauté À L'Agneau </v>
          </cell>
          <cell r="F407" t="str">
            <v xml:space="preserve">Rincer le riz dans une passoire sous l'eau courante froide jusqu'à ce qu'elle soit claire, bien égoutter. Porter l'eau de coco à ébullition avec laisser gonfler le riz env. 15 min sur la plaque éteinte, sans jamais soulever le couvercle. Démêler les grains à la fourchette.
Bien faire chauffer I 'huile dans une poêle antiadhésive. 
Saisir la viande env. 2 min, retirer, saler Bien faire chauffer l'huile dans la même poêle. 
Faire sauter carottes (préalablement râpées), ail et gingembre env.5 min remuant, saler. 
Ajouter les noix avec le riz, faire sauter un instant. Remettre la viande avec le jus recueilli, le temps de bien faire chauffer 
</v>
          </cell>
          <cell r="H407">
            <v>443.29999999999995</v>
          </cell>
          <cell r="I407">
            <v>12.879999999999999</v>
          </cell>
          <cell r="J407">
            <v>24.95</v>
          </cell>
          <cell r="K407">
            <v>38.089999999999996</v>
          </cell>
          <cell r="L407" t="str">
            <v>Riz</v>
          </cell>
          <cell r="M407">
            <v>30</v>
          </cell>
          <cell r="N407">
            <v>104.4</v>
          </cell>
          <cell r="O407">
            <v>1.98</v>
          </cell>
          <cell r="P407">
            <v>0.18</v>
          </cell>
          <cell r="Q407">
            <v>23.49</v>
          </cell>
          <cell r="R407">
            <v>348</v>
          </cell>
          <cell r="S407">
            <v>6.6</v>
          </cell>
          <cell r="T407">
            <v>0.6</v>
          </cell>
          <cell r="U407">
            <v>78.3</v>
          </cell>
          <cell r="V407" t="str">
            <v xml:space="preserve">1/4 Dl D'Eau De Coco Ou D'Eau </v>
          </cell>
          <cell r="X407">
            <v>0</v>
          </cell>
          <cell r="Y407">
            <v>0</v>
          </cell>
          <cell r="Z407">
            <v>0</v>
          </cell>
          <cell r="AA407">
            <v>0</v>
          </cell>
          <cell r="AB407">
            <v>0</v>
          </cell>
          <cell r="AC407">
            <v>0</v>
          </cell>
          <cell r="AD407">
            <v>0</v>
          </cell>
          <cell r="AE407">
            <v>0</v>
          </cell>
          <cell r="AF407" t="str">
            <v>Huile De Sésame</v>
          </cell>
          <cell r="AG407">
            <v>10</v>
          </cell>
          <cell r="AH407">
            <v>80.900000000000006</v>
          </cell>
          <cell r="AI407">
            <v>0</v>
          </cell>
          <cell r="AJ407">
            <v>8.99</v>
          </cell>
          <cell r="AK407">
            <v>0</v>
          </cell>
          <cell r="AL407">
            <v>809</v>
          </cell>
          <cell r="AM407">
            <v>0</v>
          </cell>
          <cell r="AN407">
            <v>89.9</v>
          </cell>
          <cell r="AO407">
            <v>0</v>
          </cell>
          <cell r="AP407" t="str">
            <v>Agneau Filet</v>
          </cell>
          <cell r="AQ407">
            <v>30</v>
          </cell>
          <cell r="AR407">
            <v>33.6</v>
          </cell>
          <cell r="AS407">
            <v>6.12</v>
          </cell>
          <cell r="AT407">
            <v>1.02</v>
          </cell>
          <cell r="AU407">
            <v>0</v>
          </cell>
          <cell r="AV407">
            <v>112</v>
          </cell>
          <cell r="AW407">
            <v>20.399999999999999</v>
          </cell>
          <cell r="AX407">
            <v>3.4</v>
          </cell>
          <cell r="AY407">
            <v>0</v>
          </cell>
          <cell r="AZ407" t="str">
            <v xml:space="preserve">Sel </v>
          </cell>
          <cell r="BB407">
            <v>0</v>
          </cell>
          <cell r="BC407">
            <v>0</v>
          </cell>
          <cell r="BD407">
            <v>0</v>
          </cell>
          <cell r="BE407">
            <v>0</v>
          </cell>
          <cell r="BF407">
            <v>0</v>
          </cell>
          <cell r="BG407">
            <v>0</v>
          </cell>
          <cell r="BH407">
            <v>0</v>
          </cell>
          <cell r="BI407">
            <v>0</v>
          </cell>
          <cell r="BJ407" t="str">
            <v>Carotte</v>
          </cell>
          <cell r="BK407">
            <v>200</v>
          </cell>
          <cell r="BL407">
            <v>76</v>
          </cell>
          <cell r="BM407">
            <v>1.6</v>
          </cell>
          <cell r="BN407">
            <v>0.6</v>
          </cell>
          <cell r="BO407">
            <v>13.2</v>
          </cell>
          <cell r="BP407">
            <v>38</v>
          </cell>
          <cell r="BQ407">
            <v>0.8</v>
          </cell>
          <cell r="BR407">
            <v>0.3</v>
          </cell>
          <cell r="BS407">
            <v>6.6</v>
          </cell>
          <cell r="BT407" t="str">
            <v xml:space="preserve">Ail </v>
          </cell>
          <cell r="BV407">
            <v>0</v>
          </cell>
          <cell r="BW407">
            <v>0</v>
          </cell>
          <cell r="BX407">
            <v>0</v>
          </cell>
          <cell r="BY407">
            <v>0</v>
          </cell>
          <cell r="BZ407">
            <v>137</v>
          </cell>
          <cell r="CA407">
            <v>7</v>
          </cell>
          <cell r="CB407">
            <v>0.5</v>
          </cell>
          <cell r="CC407">
            <v>24.5</v>
          </cell>
          <cell r="CD407" t="str">
            <v>Gingembre</v>
          </cell>
          <cell r="CF407">
            <v>0</v>
          </cell>
          <cell r="CG407">
            <v>0</v>
          </cell>
          <cell r="CH407">
            <v>0</v>
          </cell>
          <cell r="CI407">
            <v>0</v>
          </cell>
          <cell r="CJ407">
            <v>0</v>
          </cell>
          <cell r="CK407">
            <v>0</v>
          </cell>
          <cell r="CL407">
            <v>0</v>
          </cell>
          <cell r="CM407">
            <v>0</v>
          </cell>
          <cell r="CN407" t="str">
            <v>Noix</v>
          </cell>
          <cell r="CO407">
            <v>20</v>
          </cell>
          <cell r="CP407">
            <v>148.4</v>
          </cell>
          <cell r="CQ407">
            <v>3.18</v>
          </cell>
          <cell r="CR407">
            <v>14.16</v>
          </cell>
          <cell r="CS407">
            <v>1.4</v>
          </cell>
          <cell r="CT407">
            <v>742</v>
          </cell>
          <cell r="CU407">
            <v>15.9</v>
          </cell>
          <cell r="CV407">
            <v>70.8</v>
          </cell>
          <cell r="CW407">
            <v>7</v>
          </cell>
          <cell r="CX407" t="str">
            <v/>
          </cell>
          <cell r="CZ407">
            <v>0</v>
          </cell>
          <cell r="DA407">
            <v>0</v>
          </cell>
          <cell r="DB407">
            <v>0</v>
          </cell>
          <cell r="DC407">
            <v>0</v>
          </cell>
          <cell r="DD407">
            <v>0</v>
          </cell>
          <cell r="DE407">
            <v>0</v>
          </cell>
          <cell r="DF407">
            <v>0</v>
          </cell>
          <cell r="DG407">
            <v>0</v>
          </cell>
          <cell r="DH407" t="str">
            <v/>
          </cell>
          <cell r="DJ407">
            <v>0</v>
          </cell>
          <cell r="DK407">
            <v>0</v>
          </cell>
          <cell r="DL407">
            <v>0</v>
          </cell>
          <cell r="DM407">
            <v>0</v>
          </cell>
          <cell r="DN407">
            <v>0</v>
          </cell>
          <cell r="DO407">
            <v>0</v>
          </cell>
          <cell r="DP407">
            <v>0</v>
          </cell>
          <cell r="DQ407">
            <v>0</v>
          </cell>
          <cell r="DR407" t="str">
            <v/>
          </cell>
          <cell r="DT407">
            <v>0</v>
          </cell>
          <cell r="DU407">
            <v>0</v>
          </cell>
          <cell r="DV407">
            <v>0</v>
          </cell>
          <cell r="DW407">
            <v>0</v>
          </cell>
          <cell r="DX407">
            <v>0</v>
          </cell>
          <cell r="DY407">
            <v>0</v>
          </cell>
          <cell r="DZ407">
            <v>0</v>
          </cell>
          <cell r="EA407">
            <v>0</v>
          </cell>
          <cell r="EB407" t="str">
            <v/>
          </cell>
          <cell r="ED407">
            <v>0</v>
          </cell>
          <cell r="EE407">
            <v>0</v>
          </cell>
          <cell r="EF407">
            <v>0</v>
          </cell>
          <cell r="EG407">
            <v>0</v>
          </cell>
          <cell r="EH407">
            <v>0</v>
          </cell>
          <cell r="EI407">
            <v>0</v>
          </cell>
          <cell r="EJ407">
            <v>0</v>
          </cell>
          <cell r="EK407">
            <v>0</v>
          </cell>
          <cell r="EL407" t="str">
            <v/>
          </cell>
          <cell r="EN407">
            <v>0</v>
          </cell>
          <cell r="EO407">
            <v>0</v>
          </cell>
          <cell r="EP407">
            <v>0</v>
          </cell>
          <cell r="EQ407">
            <v>0</v>
          </cell>
          <cell r="ER407">
            <v>0</v>
          </cell>
          <cell r="ES407">
            <v>0</v>
          </cell>
          <cell r="ET407">
            <v>0</v>
          </cell>
          <cell r="EU407">
            <v>0</v>
          </cell>
          <cell r="EV407" t="str">
            <v/>
          </cell>
          <cell r="EX407">
            <v>0</v>
          </cell>
          <cell r="EY407">
            <v>0</v>
          </cell>
          <cell r="EZ407">
            <v>0</v>
          </cell>
          <cell r="FA407">
            <v>0</v>
          </cell>
          <cell r="FB407">
            <v>0</v>
          </cell>
          <cell r="FC407">
            <v>0</v>
          </cell>
          <cell r="FD407">
            <v>0</v>
          </cell>
          <cell r="FE407">
            <v>0</v>
          </cell>
          <cell r="FF407" t="str">
            <v/>
          </cell>
          <cell r="FH407">
            <v>0</v>
          </cell>
          <cell r="FI407">
            <v>0</v>
          </cell>
          <cell r="FJ407">
            <v>0</v>
          </cell>
          <cell r="FK407">
            <v>0</v>
          </cell>
          <cell r="FL407">
            <v>0</v>
          </cell>
          <cell r="FM407">
            <v>0</v>
          </cell>
          <cell r="FN407">
            <v>0</v>
          </cell>
          <cell r="FO407">
            <v>0</v>
          </cell>
          <cell r="FR407">
            <v>0</v>
          </cell>
          <cell r="FS407">
            <v>0</v>
          </cell>
          <cell r="FT407">
            <v>0</v>
          </cell>
          <cell r="FU407">
            <v>0</v>
          </cell>
          <cell r="FV407">
            <v>0</v>
          </cell>
          <cell r="FW407">
            <v>0</v>
          </cell>
          <cell r="FX407">
            <v>0</v>
          </cell>
          <cell r="FY407">
            <v>0</v>
          </cell>
          <cell r="GB407">
            <v>0</v>
          </cell>
          <cell r="GC407">
            <v>0</v>
          </cell>
          <cell r="GD407">
            <v>0</v>
          </cell>
          <cell r="GE407">
            <v>0</v>
          </cell>
          <cell r="GF407">
            <v>0</v>
          </cell>
          <cell r="GG407">
            <v>0</v>
          </cell>
          <cell r="GH407">
            <v>0</v>
          </cell>
          <cell r="GI407">
            <v>0</v>
          </cell>
          <cell r="GL407">
            <v>0</v>
          </cell>
          <cell r="GM407">
            <v>0</v>
          </cell>
          <cell r="GN407">
            <v>0</v>
          </cell>
          <cell r="GO407">
            <v>0</v>
          </cell>
          <cell r="GP407">
            <v>0</v>
          </cell>
          <cell r="GQ407">
            <v>0</v>
          </cell>
          <cell r="GR407">
            <v>0</v>
          </cell>
          <cell r="GS407">
            <v>0</v>
          </cell>
          <cell r="GU407" t="str">
            <v xml:space="preserve">Riz Sauté À L'Agneau </v>
          </cell>
        </row>
        <row r="408">
          <cell r="E408" t="str">
            <v xml:space="preserve">Rochers Coco </v>
          </cell>
          <cell r="F408" t="str">
            <v>Préchauffez le four à 180°.
Dans un saladier, mélangez le blanc d’œuf, puis ajoutez la noix de coco, la poudre d’amandes et le miel.
Mélangez tous les ingrédients jusqu’à l’obtention d’une pâte compacte, puis formez des petites boules.
Enfournez le tout 10 à 15 minutes.</v>
          </cell>
          <cell r="H408">
            <v>391.8</v>
          </cell>
          <cell r="I408">
            <v>17.750000000000004</v>
          </cell>
          <cell r="J408">
            <v>26.84</v>
          </cell>
          <cell r="K408">
            <v>16.16</v>
          </cell>
          <cell r="L408" t="str">
            <v>Noix De Coco</v>
          </cell>
          <cell r="M408">
            <v>40</v>
          </cell>
          <cell r="N408">
            <v>198.8</v>
          </cell>
          <cell r="O408">
            <v>3.56</v>
          </cell>
          <cell r="P408">
            <v>16.8</v>
          </cell>
          <cell r="Q408">
            <v>6.4</v>
          </cell>
          <cell r="R408">
            <v>497</v>
          </cell>
          <cell r="S408">
            <v>8.9</v>
          </cell>
          <cell r="T408">
            <v>42</v>
          </cell>
          <cell r="U408">
            <v>16</v>
          </cell>
          <cell r="V408" t="str">
            <v>Amande</v>
          </cell>
          <cell r="W408">
            <v>20</v>
          </cell>
          <cell r="X408">
            <v>115.2</v>
          </cell>
          <cell r="Y408">
            <v>4.24</v>
          </cell>
          <cell r="Z408">
            <v>9.98</v>
          </cell>
          <cell r="AA408">
            <v>0.8</v>
          </cell>
          <cell r="AB408">
            <v>576</v>
          </cell>
          <cell r="AC408">
            <v>21.2</v>
          </cell>
          <cell r="AD408">
            <v>49.9</v>
          </cell>
          <cell r="AE408">
            <v>4</v>
          </cell>
          <cell r="AF408" t="str">
            <v>Blanc D'Œuf</v>
          </cell>
          <cell r="AG408">
            <v>60</v>
          </cell>
          <cell r="AH408">
            <v>45.6</v>
          </cell>
          <cell r="AI408">
            <v>9.9</v>
          </cell>
          <cell r="AJ408">
            <v>0.06</v>
          </cell>
          <cell r="AK408">
            <v>0.96</v>
          </cell>
          <cell r="AL408">
            <v>76</v>
          </cell>
          <cell r="AM408">
            <v>16.5</v>
          </cell>
          <cell r="AN408">
            <v>0.1</v>
          </cell>
          <cell r="AO408">
            <v>1.6</v>
          </cell>
          <cell r="AP408" t="str">
            <v>Miel</v>
          </cell>
          <cell r="AQ408">
            <v>10</v>
          </cell>
          <cell r="AR408">
            <v>32.200000000000003</v>
          </cell>
          <cell r="AS408">
            <v>0.05</v>
          </cell>
          <cell r="AT408">
            <v>0</v>
          </cell>
          <cell r="AU408">
            <v>8</v>
          </cell>
          <cell r="AV408">
            <v>322</v>
          </cell>
          <cell r="AW408">
            <v>0.5</v>
          </cell>
          <cell r="AX408">
            <v>0</v>
          </cell>
          <cell r="AY408">
            <v>80</v>
          </cell>
          <cell r="AZ408" t="str">
            <v/>
          </cell>
          <cell r="BB408">
            <v>0</v>
          </cell>
          <cell r="BC408">
            <v>0</v>
          </cell>
          <cell r="BD408">
            <v>0</v>
          </cell>
          <cell r="BE408">
            <v>0</v>
          </cell>
          <cell r="BF408">
            <v>0</v>
          </cell>
          <cell r="BG408">
            <v>0</v>
          </cell>
          <cell r="BH408">
            <v>0</v>
          </cell>
          <cell r="BI408">
            <v>0</v>
          </cell>
          <cell r="BJ408" t="str">
            <v/>
          </cell>
          <cell r="BL408">
            <v>0</v>
          </cell>
          <cell r="BM408">
            <v>0</v>
          </cell>
          <cell r="BN408">
            <v>0</v>
          </cell>
          <cell r="BO408">
            <v>0</v>
          </cell>
          <cell r="BP408">
            <v>0</v>
          </cell>
          <cell r="BQ408">
            <v>0</v>
          </cell>
          <cell r="BR408">
            <v>0</v>
          </cell>
          <cell r="BS408">
            <v>0</v>
          </cell>
          <cell r="BT408" t="str">
            <v/>
          </cell>
          <cell r="BV408">
            <v>0</v>
          </cell>
          <cell r="BW408">
            <v>0</v>
          </cell>
          <cell r="BX408">
            <v>0</v>
          </cell>
          <cell r="BY408">
            <v>0</v>
          </cell>
          <cell r="BZ408">
            <v>0</v>
          </cell>
          <cell r="CA408">
            <v>0</v>
          </cell>
          <cell r="CB408">
            <v>0</v>
          </cell>
          <cell r="CC408">
            <v>0</v>
          </cell>
          <cell r="CD408" t="str">
            <v/>
          </cell>
          <cell r="CF408">
            <v>0</v>
          </cell>
          <cell r="CG408">
            <v>0</v>
          </cell>
          <cell r="CH408">
            <v>0</v>
          </cell>
          <cell r="CI408">
            <v>0</v>
          </cell>
          <cell r="CJ408">
            <v>0</v>
          </cell>
          <cell r="CK408">
            <v>0</v>
          </cell>
          <cell r="CL408">
            <v>0</v>
          </cell>
          <cell r="CM408">
            <v>0</v>
          </cell>
          <cell r="CN408" t="str">
            <v/>
          </cell>
          <cell r="CP408">
            <v>0</v>
          </cell>
          <cell r="CQ408">
            <v>0</v>
          </cell>
          <cell r="CR408">
            <v>0</v>
          </cell>
          <cell r="CS408">
            <v>0</v>
          </cell>
          <cell r="CT408">
            <v>0</v>
          </cell>
          <cell r="CU408">
            <v>0</v>
          </cell>
          <cell r="CV408">
            <v>0</v>
          </cell>
          <cell r="CW408">
            <v>0</v>
          </cell>
          <cell r="CX408" t="str">
            <v/>
          </cell>
          <cell r="CZ408">
            <v>0</v>
          </cell>
          <cell r="DA408">
            <v>0</v>
          </cell>
          <cell r="DB408">
            <v>0</v>
          </cell>
          <cell r="DC408">
            <v>0</v>
          </cell>
          <cell r="DD408">
            <v>0</v>
          </cell>
          <cell r="DE408">
            <v>0</v>
          </cell>
          <cell r="DF408">
            <v>0</v>
          </cell>
          <cell r="DG408">
            <v>0</v>
          </cell>
          <cell r="DH408" t="str">
            <v/>
          </cell>
          <cell r="DJ408">
            <v>0</v>
          </cell>
          <cell r="DK408">
            <v>0</v>
          </cell>
          <cell r="DL408">
            <v>0</v>
          </cell>
          <cell r="DM408">
            <v>0</v>
          </cell>
          <cell r="DN408">
            <v>0</v>
          </cell>
          <cell r="DO408">
            <v>0</v>
          </cell>
          <cell r="DP408">
            <v>0</v>
          </cell>
          <cell r="DQ408">
            <v>0</v>
          </cell>
          <cell r="DR408" t="str">
            <v/>
          </cell>
          <cell r="DT408">
            <v>0</v>
          </cell>
          <cell r="DU408">
            <v>0</v>
          </cell>
          <cell r="DV408">
            <v>0</v>
          </cell>
          <cell r="DW408">
            <v>0</v>
          </cell>
          <cell r="DX408">
            <v>0</v>
          </cell>
          <cell r="DY408">
            <v>0</v>
          </cell>
          <cell r="DZ408">
            <v>0</v>
          </cell>
          <cell r="EA408">
            <v>0</v>
          </cell>
          <cell r="EB408" t="str">
            <v/>
          </cell>
          <cell r="ED408">
            <v>0</v>
          </cell>
          <cell r="EE408">
            <v>0</v>
          </cell>
          <cell r="EF408">
            <v>0</v>
          </cell>
          <cell r="EG408">
            <v>0</v>
          </cell>
          <cell r="EH408">
            <v>0</v>
          </cell>
          <cell r="EI408">
            <v>0</v>
          </cell>
          <cell r="EJ408">
            <v>0</v>
          </cell>
          <cell r="EK408">
            <v>0</v>
          </cell>
          <cell r="EL408" t="str">
            <v/>
          </cell>
          <cell r="EN408">
            <v>0</v>
          </cell>
          <cell r="EO408">
            <v>0</v>
          </cell>
          <cell r="EP408">
            <v>0</v>
          </cell>
          <cell r="EQ408">
            <v>0</v>
          </cell>
          <cell r="ER408">
            <v>0</v>
          </cell>
          <cell r="ES408">
            <v>0</v>
          </cell>
          <cell r="ET408">
            <v>0</v>
          </cell>
          <cell r="EU408">
            <v>0</v>
          </cell>
          <cell r="EV408" t="str">
            <v/>
          </cell>
          <cell r="EX408">
            <v>0</v>
          </cell>
          <cell r="EY408">
            <v>0</v>
          </cell>
          <cell r="EZ408">
            <v>0</v>
          </cell>
          <cell r="FA408">
            <v>0</v>
          </cell>
          <cell r="FB408">
            <v>0</v>
          </cell>
          <cell r="FC408">
            <v>0</v>
          </cell>
          <cell r="FD408">
            <v>0</v>
          </cell>
          <cell r="FE408">
            <v>0</v>
          </cell>
          <cell r="FF408" t="str">
            <v/>
          </cell>
          <cell r="FH408">
            <v>0</v>
          </cell>
          <cell r="FI408">
            <v>0</v>
          </cell>
          <cell r="FJ408">
            <v>0</v>
          </cell>
          <cell r="FK408">
            <v>0</v>
          </cell>
          <cell r="FL408">
            <v>0</v>
          </cell>
          <cell r="FM408">
            <v>0</v>
          </cell>
          <cell r="FN408">
            <v>0</v>
          </cell>
          <cell r="FO408">
            <v>0</v>
          </cell>
          <cell r="FR408">
            <v>0</v>
          </cell>
          <cell r="FS408">
            <v>0</v>
          </cell>
          <cell r="FT408">
            <v>0</v>
          </cell>
          <cell r="FU408">
            <v>0</v>
          </cell>
          <cell r="FV408">
            <v>0</v>
          </cell>
          <cell r="FW408">
            <v>0</v>
          </cell>
          <cell r="FX408">
            <v>0</v>
          </cell>
          <cell r="FY408">
            <v>0</v>
          </cell>
          <cell r="GB408">
            <v>0</v>
          </cell>
          <cell r="GC408">
            <v>0</v>
          </cell>
          <cell r="GD408">
            <v>0</v>
          </cell>
          <cell r="GE408">
            <v>0</v>
          </cell>
          <cell r="GF408">
            <v>0</v>
          </cell>
          <cell r="GG408">
            <v>0</v>
          </cell>
          <cell r="GH408">
            <v>0</v>
          </cell>
          <cell r="GI408">
            <v>0</v>
          </cell>
          <cell r="GL408">
            <v>0</v>
          </cell>
          <cell r="GM408">
            <v>0</v>
          </cell>
          <cell r="GN408">
            <v>0</v>
          </cell>
          <cell r="GO408">
            <v>0</v>
          </cell>
          <cell r="GP408">
            <v>0</v>
          </cell>
          <cell r="GQ408">
            <v>0</v>
          </cell>
          <cell r="GR408">
            <v>0</v>
          </cell>
          <cell r="GS408">
            <v>0</v>
          </cell>
          <cell r="GU408" t="str">
            <v xml:space="preserve">Rochers Coco </v>
          </cell>
        </row>
        <row r="409">
          <cell r="E409" t="str">
            <v xml:space="preserve">Rochers Coco Végan </v>
          </cell>
          <cell r="F409" t="str">
            <v>Préchauffez le four à 180°.
Mélangez tous les ingrédients ensemble.
Versez la pâte dans des petits moules en silicone rond ou à pralinés et enfournez le tout une dizaine de minutes.</v>
          </cell>
          <cell r="H409">
            <v>281.94</v>
          </cell>
          <cell r="I409">
            <v>3.633</v>
          </cell>
          <cell r="J409">
            <v>15.744999999999999</v>
          </cell>
          <cell r="K409">
            <v>32.71</v>
          </cell>
          <cell r="L409" t="str">
            <v>Lait De Soja</v>
          </cell>
          <cell r="M409">
            <v>15</v>
          </cell>
          <cell r="N409">
            <v>4.05</v>
          </cell>
          <cell r="O409">
            <v>0.315</v>
          </cell>
          <cell r="P409">
            <v>0.18</v>
          </cell>
          <cell r="Q409">
            <v>0.24</v>
          </cell>
          <cell r="R409">
            <v>27</v>
          </cell>
          <cell r="S409">
            <v>2.1</v>
          </cell>
          <cell r="T409">
            <v>1.2</v>
          </cell>
          <cell r="U409">
            <v>1.6</v>
          </cell>
          <cell r="V409" t="str">
            <v>Maïzena</v>
          </cell>
          <cell r="W409">
            <v>5</v>
          </cell>
          <cell r="X409">
            <v>5</v>
          </cell>
          <cell r="Y409">
            <v>2.5000000000000001E-2</v>
          </cell>
          <cell r="Z409">
            <v>2.5000000000000001E-2</v>
          </cell>
          <cell r="AA409">
            <v>4.3</v>
          </cell>
          <cell r="AB409">
            <v>100</v>
          </cell>
          <cell r="AC409">
            <v>0.5</v>
          </cell>
          <cell r="AD409">
            <v>0.5</v>
          </cell>
          <cell r="AE409">
            <v>86</v>
          </cell>
          <cell r="AF409" t="str">
            <v>Sirop D'Érable</v>
          </cell>
          <cell r="AG409">
            <v>25</v>
          </cell>
          <cell r="AH409">
            <v>89</v>
          </cell>
          <cell r="AI409">
            <v>0</v>
          </cell>
          <cell r="AJ409">
            <v>0</v>
          </cell>
          <cell r="AK409">
            <v>22.25</v>
          </cell>
          <cell r="AL409">
            <v>356</v>
          </cell>
          <cell r="AM409">
            <v>0</v>
          </cell>
          <cell r="AN409">
            <v>0</v>
          </cell>
          <cell r="AO409">
            <v>89</v>
          </cell>
          <cell r="AP409" t="str">
            <v>Noix De Coco</v>
          </cell>
          <cell r="AQ409">
            <v>37</v>
          </cell>
          <cell r="AR409">
            <v>183.89</v>
          </cell>
          <cell r="AS409">
            <v>3.2930000000000001</v>
          </cell>
          <cell r="AT409">
            <v>15.54</v>
          </cell>
          <cell r="AU409">
            <v>5.92</v>
          </cell>
          <cell r="AV409">
            <v>497</v>
          </cell>
          <cell r="AW409">
            <v>8.9</v>
          </cell>
          <cell r="AX409">
            <v>42</v>
          </cell>
          <cell r="AY409">
            <v>16</v>
          </cell>
          <cell r="AZ409" t="str">
            <v/>
          </cell>
          <cell r="BB409">
            <v>0</v>
          </cell>
          <cell r="BC409">
            <v>0</v>
          </cell>
          <cell r="BD409">
            <v>0</v>
          </cell>
          <cell r="BE409">
            <v>0</v>
          </cell>
          <cell r="BF409">
            <v>0</v>
          </cell>
          <cell r="BG409">
            <v>0</v>
          </cell>
          <cell r="BH409">
            <v>0</v>
          </cell>
          <cell r="BI409">
            <v>0</v>
          </cell>
          <cell r="BJ409" t="str">
            <v/>
          </cell>
          <cell r="BL409">
            <v>0</v>
          </cell>
          <cell r="BM409">
            <v>0</v>
          </cell>
          <cell r="BN409">
            <v>0</v>
          </cell>
          <cell r="BO409">
            <v>0</v>
          </cell>
          <cell r="BP409">
            <v>0</v>
          </cell>
          <cell r="BQ409">
            <v>0</v>
          </cell>
          <cell r="BR409">
            <v>0</v>
          </cell>
          <cell r="BS409">
            <v>0</v>
          </cell>
          <cell r="BT409" t="str">
            <v/>
          </cell>
          <cell r="BV409">
            <v>0</v>
          </cell>
          <cell r="BW409">
            <v>0</v>
          </cell>
          <cell r="BX409">
            <v>0</v>
          </cell>
          <cell r="BY409">
            <v>0</v>
          </cell>
          <cell r="BZ409">
            <v>0</v>
          </cell>
          <cell r="CA409">
            <v>0</v>
          </cell>
          <cell r="CB409">
            <v>0</v>
          </cell>
          <cell r="CC409">
            <v>0</v>
          </cell>
          <cell r="CD409" t="str">
            <v/>
          </cell>
          <cell r="CF409">
            <v>0</v>
          </cell>
          <cell r="CG409">
            <v>0</v>
          </cell>
          <cell r="CH409">
            <v>0</v>
          </cell>
          <cell r="CI409">
            <v>0</v>
          </cell>
          <cell r="CJ409">
            <v>0</v>
          </cell>
          <cell r="CK409">
            <v>0</v>
          </cell>
          <cell r="CL409">
            <v>0</v>
          </cell>
          <cell r="CM409">
            <v>0</v>
          </cell>
          <cell r="CN409" t="str">
            <v/>
          </cell>
          <cell r="CP409">
            <v>0</v>
          </cell>
          <cell r="CQ409">
            <v>0</v>
          </cell>
          <cell r="CR409">
            <v>0</v>
          </cell>
          <cell r="CS409">
            <v>0</v>
          </cell>
          <cell r="CT409">
            <v>0</v>
          </cell>
          <cell r="CU409">
            <v>0</v>
          </cell>
          <cell r="CV409">
            <v>0</v>
          </cell>
          <cell r="CW409">
            <v>0</v>
          </cell>
          <cell r="CX409" t="str">
            <v/>
          </cell>
          <cell r="CZ409">
            <v>0</v>
          </cell>
          <cell r="DA409">
            <v>0</v>
          </cell>
          <cell r="DB409">
            <v>0</v>
          </cell>
          <cell r="DC409">
            <v>0</v>
          </cell>
          <cell r="DD409">
            <v>0</v>
          </cell>
          <cell r="DE409">
            <v>0</v>
          </cell>
          <cell r="DF409">
            <v>0</v>
          </cell>
          <cell r="DG409">
            <v>0</v>
          </cell>
          <cell r="DH409" t="str">
            <v/>
          </cell>
          <cell r="DJ409">
            <v>0</v>
          </cell>
          <cell r="DK409">
            <v>0</v>
          </cell>
          <cell r="DL409">
            <v>0</v>
          </cell>
          <cell r="DM409">
            <v>0</v>
          </cell>
          <cell r="DN409">
            <v>0</v>
          </cell>
          <cell r="DO409">
            <v>0</v>
          </cell>
          <cell r="DP409">
            <v>0</v>
          </cell>
          <cell r="DQ409">
            <v>0</v>
          </cell>
          <cell r="DR409" t="str">
            <v/>
          </cell>
          <cell r="DT409">
            <v>0</v>
          </cell>
          <cell r="DU409">
            <v>0</v>
          </cell>
          <cell r="DV409">
            <v>0</v>
          </cell>
          <cell r="DW409">
            <v>0</v>
          </cell>
          <cell r="DX409">
            <v>0</v>
          </cell>
          <cell r="DY409">
            <v>0</v>
          </cell>
          <cell r="DZ409">
            <v>0</v>
          </cell>
          <cell r="EA409">
            <v>0</v>
          </cell>
          <cell r="EB409" t="str">
            <v/>
          </cell>
          <cell r="ED409">
            <v>0</v>
          </cell>
          <cell r="EE409">
            <v>0</v>
          </cell>
          <cell r="EF409">
            <v>0</v>
          </cell>
          <cell r="EG409">
            <v>0</v>
          </cell>
          <cell r="EH409">
            <v>0</v>
          </cell>
          <cell r="EI409">
            <v>0</v>
          </cell>
          <cell r="EJ409">
            <v>0</v>
          </cell>
          <cell r="EK409">
            <v>0</v>
          </cell>
          <cell r="EL409" t="str">
            <v/>
          </cell>
          <cell r="EN409">
            <v>0</v>
          </cell>
          <cell r="EO409">
            <v>0</v>
          </cell>
          <cell r="EP409">
            <v>0</v>
          </cell>
          <cell r="EQ409">
            <v>0</v>
          </cell>
          <cell r="ER409">
            <v>0</v>
          </cell>
          <cell r="ES409">
            <v>0</v>
          </cell>
          <cell r="ET409">
            <v>0</v>
          </cell>
          <cell r="EU409">
            <v>0</v>
          </cell>
          <cell r="EV409" t="str">
            <v/>
          </cell>
          <cell r="EX409">
            <v>0</v>
          </cell>
          <cell r="EY409">
            <v>0</v>
          </cell>
          <cell r="EZ409">
            <v>0</v>
          </cell>
          <cell r="FA409">
            <v>0</v>
          </cell>
          <cell r="FB409">
            <v>0</v>
          </cell>
          <cell r="FC409">
            <v>0</v>
          </cell>
          <cell r="FD409">
            <v>0</v>
          </cell>
          <cell r="FE409">
            <v>0</v>
          </cell>
          <cell r="FF409" t="str">
            <v/>
          </cell>
          <cell r="FH409">
            <v>0</v>
          </cell>
          <cell r="FI409">
            <v>0</v>
          </cell>
          <cell r="FJ409">
            <v>0</v>
          </cell>
          <cell r="FK409">
            <v>0</v>
          </cell>
          <cell r="FL409">
            <v>0</v>
          </cell>
          <cell r="FM409">
            <v>0</v>
          </cell>
          <cell r="FN409">
            <v>0</v>
          </cell>
          <cell r="FO409">
            <v>0</v>
          </cell>
          <cell r="FR409">
            <v>0</v>
          </cell>
          <cell r="FS409">
            <v>0</v>
          </cell>
          <cell r="FT409">
            <v>0</v>
          </cell>
          <cell r="FU409">
            <v>0</v>
          </cell>
          <cell r="FV409">
            <v>0</v>
          </cell>
          <cell r="FW409">
            <v>0</v>
          </cell>
          <cell r="FX409">
            <v>0</v>
          </cell>
          <cell r="FY409">
            <v>0</v>
          </cell>
          <cell r="GB409">
            <v>0</v>
          </cell>
          <cell r="GC409">
            <v>0</v>
          </cell>
          <cell r="GD409">
            <v>0</v>
          </cell>
          <cell r="GE409">
            <v>0</v>
          </cell>
          <cell r="GF409">
            <v>0</v>
          </cell>
          <cell r="GG409">
            <v>0</v>
          </cell>
          <cell r="GH409">
            <v>0</v>
          </cell>
          <cell r="GI409">
            <v>0</v>
          </cell>
          <cell r="GL409">
            <v>0</v>
          </cell>
          <cell r="GM409">
            <v>0</v>
          </cell>
          <cell r="GN409">
            <v>0</v>
          </cell>
          <cell r="GO409">
            <v>0</v>
          </cell>
          <cell r="GP409">
            <v>0</v>
          </cell>
          <cell r="GQ409">
            <v>0</v>
          </cell>
          <cell r="GR409">
            <v>0</v>
          </cell>
          <cell r="GS409">
            <v>0</v>
          </cell>
          <cell r="GU409" t="str">
            <v xml:space="preserve">Rochers Coco Végan </v>
          </cell>
        </row>
        <row r="410">
          <cell r="E410" t="str">
            <v xml:space="preserve">Röstis Au Four </v>
          </cell>
          <cell r="F410" t="str">
            <v>Mélanger dans un grand bol les pommes de terre et tous les ingrédients coupé en lanière (sauf la bresaola), poivre compris, répartir sur une plaque chemisée de papier Cuisson. 
Cuisson: env. 30 min au milieu du four préchauffé à 220° C. 
Retirer, répartir dessus la bresaola (en fines lanières)</v>
          </cell>
          <cell r="H410">
            <v>397.98999999999995</v>
          </cell>
          <cell r="I410">
            <v>27.628</v>
          </cell>
          <cell r="J410">
            <v>14.772</v>
          </cell>
          <cell r="K410">
            <v>34.6</v>
          </cell>
          <cell r="L410" t="str">
            <v>Pomme De Terre</v>
          </cell>
          <cell r="M410">
            <v>150</v>
          </cell>
          <cell r="N410">
            <v>114</v>
          </cell>
          <cell r="O410">
            <v>3</v>
          </cell>
          <cell r="P410">
            <v>0.15</v>
          </cell>
          <cell r="Q410">
            <v>23.4</v>
          </cell>
          <cell r="R410">
            <v>76</v>
          </cell>
          <cell r="S410">
            <v>2</v>
          </cell>
          <cell r="T410">
            <v>0.1</v>
          </cell>
          <cell r="U410">
            <v>15.6</v>
          </cell>
          <cell r="V410" t="str">
            <v>Oignon</v>
          </cell>
          <cell r="W410">
            <v>1</v>
          </cell>
          <cell r="X410">
            <v>0.39</v>
          </cell>
          <cell r="Y410">
            <v>1.3000000000000001E-2</v>
          </cell>
          <cell r="Z410">
            <v>2E-3</v>
          </cell>
          <cell r="AA410">
            <v>7.0000000000000007E-2</v>
          </cell>
          <cell r="AB410">
            <v>39</v>
          </cell>
          <cell r="AC410">
            <v>1.3</v>
          </cell>
          <cell r="AD410">
            <v>0.2</v>
          </cell>
          <cell r="AE410">
            <v>7</v>
          </cell>
          <cell r="AF410" t="str">
            <v>Poivron Jaune</v>
          </cell>
          <cell r="AG410">
            <v>100</v>
          </cell>
          <cell r="AH410">
            <v>32</v>
          </cell>
          <cell r="AI410">
            <v>0.9</v>
          </cell>
          <cell r="AJ410">
            <v>0.4</v>
          </cell>
          <cell r="AK410">
            <v>5.2</v>
          </cell>
          <cell r="AL410">
            <v>32</v>
          </cell>
          <cell r="AM410">
            <v>0.9</v>
          </cell>
          <cell r="AN410">
            <v>0.4</v>
          </cell>
          <cell r="AO410">
            <v>5.2</v>
          </cell>
          <cell r="AP410" t="str">
            <v>Poivron Rouge</v>
          </cell>
          <cell r="AQ410">
            <v>100</v>
          </cell>
          <cell r="AR410">
            <v>32</v>
          </cell>
          <cell r="AS410">
            <v>0.9</v>
          </cell>
          <cell r="AT410">
            <v>0.4</v>
          </cell>
          <cell r="AU410">
            <v>5.2</v>
          </cell>
          <cell r="AV410">
            <v>32</v>
          </cell>
          <cell r="AW410">
            <v>0.9</v>
          </cell>
          <cell r="AX410">
            <v>0.4</v>
          </cell>
          <cell r="AY410">
            <v>5.2</v>
          </cell>
          <cell r="AZ410" t="str">
            <v>Olives Noires</v>
          </cell>
          <cell r="BA410">
            <v>15</v>
          </cell>
          <cell r="BB410">
            <v>22.5</v>
          </cell>
          <cell r="BC410">
            <v>0.13500000000000001</v>
          </cell>
          <cell r="BD410">
            <v>2.1</v>
          </cell>
          <cell r="BE410">
            <v>0.45</v>
          </cell>
          <cell r="BF410">
            <v>150</v>
          </cell>
          <cell r="BG410">
            <v>0.9</v>
          </cell>
          <cell r="BH410">
            <v>14</v>
          </cell>
          <cell r="BI410">
            <v>3</v>
          </cell>
          <cell r="BJ410" t="str">
            <v>Romarin</v>
          </cell>
          <cell r="BL410">
            <v>0</v>
          </cell>
          <cell r="BM410">
            <v>0</v>
          </cell>
          <cell r="BN410">
            <v>0</v>
          </cell>
          <cell r="BO410">
            <v>0</v>
          </cell>
          <cell r="BP410">
            <v>62</v>
          </cell>
          <cell r="BQ410">
            <v>0.8</v>
          </cell>
          <cell r="BR410">
            <v>2.5</v>
          </cell>
          <cell r="BS410">
            <v>7.7</v>
          </cell>
          <cell r="BT410" t="str">
            <v>Huile D'Olive</v>
          </cell>
          <cell r="BU410">
            <v>10</v>
          </cell>
          <cell r="BV410">
            <v>80.900000000000006</v>
          </cell>
          <cell r="BW410">
            <v>0</v>
          </cell>
          <cell r="BX410">
            <v>8.99</v>
          </cell>
          <cell r="BY410">
            <v>0</v>
          </cell>
          <cell r="BZ410">
            <v>809</v>
          </cell>
          <cell r="CA410">
            <v>0</v>
          </cell>
          <cell r="CB410">
            <v>89.9</v>
          </cell>
          <cell r="CC410">
            <v>0</v>
          </cell>
          <cell r="CD410" t="str">
            <v xml:space="preserve">Sel </v>
          </cell>
          <cell r="CF410">
            <v>0</v>
          </cell>
          <cell r="CG410">
            <v>0</v>
          </cell>
          <cell r="CH410">
            <v>0</v>
          </cell>
          <cell r="CI410">
            <v>0</v>
          </cell>
          <cell r="CJ410">
            <v>0</v>
          </cell>
          <cell r="CK410">
            <v>0</v>
          </cell>
          <cell r="CL410">
            <v>0</v>
          </cell>
          <cell r="CM410">
            <v>0</v>
          </cell>
          <cell r="CN410" t="str">
            <v xml:space="preserve">Poivre </v>
          </cell>
          <cell r="CP410">
            <v>0</v>
          </cell>
          <cell r="CQ410">
            <v>0</v>
          </cell>
          <cell r="CR410">
            <v>0</v>
          </cell>
          <cell r="CS410">
            <v>0</v>
          </cell>
          <cell r="CT410">
            <v>0</v>
          </cell>
          <cell r="CU410">
            <v>0</v>
          </cell>
          <cell r="CV410">
            <v>0</v>
          </cell>
          <cell r="CW410">
            <v>0</v>
          </cell>
          <cell r="CX410" t="str">
            <v>Bresaola</v>
          </cell>
          <cell r="CY410">
            <v>70</v>
          </cell>
          <cell r="CZ410">
            <v>116.2</v>
          </cell>
          <cell r="DA410">
            <v>22.68</v>
          </cell>
          <cell r="DB410">
            <v>2.73</v>
          </cell>
          <cell r="DC410">
            <v>0.28000000000000003</v>
          </cell>
          <cell r="DD410">
            <v>166</v>
          </cell>
          <cell r="DE410">
            <v>32.4</v>
          </cell>
          <cell r="DF410">
            <v>3.9</v>
          </cell>
          <cell r="DG410">
            <v>0.4</v>
          </cell>
          <cell r="DH410" t="str">
            <v/>
          </cell>
          <cell r="DJ410">
            <v>0</v>
          </cell>
          <cell r="DK410">
            <v>0</v>
          </cell>
          <cell r="DL410">
            <v>0</v>
          </cell>
          <cell r="DM410">
            <v>0</v>
          </cell>
          <cell r="DN410">
            <v>0</v>
          </cell>
          <cell r="DO410">
            <v>0</v>
          </cell>
          <cell r="DP410">
            <v>0</v>
          </cell>
          <cell r="DQ410">
            <v>0</v>
          </cell>
          <cell r="DR410" t="str">
            <v/>
          </cell>
          <cell r="DT410">
            <v>0</v>
          </cell>
          <cell r="DU410">
            <v>0</v>
          </cell>
          <cell r="DV410">
            <v>0</v>
          </cell>
          <cell r="DW410">
            <v>0</v>
          </cell>
          <cell r="DX410">
            <v>0</v>
          </cell>
          <cell r="DY410">
            <v>0</v>
          </cell>
          <cell r="DZ410">
            <v>0</v>
          </cell>
          <cell r="EA410">
            <v>0</v>
          </cell>
          <cell r="EB410" t="str">
            <v/>
          </cell>
          <cell r="ED410">
            <v>0</v>
          </cell>
          <cell r="EE410">
            <v>0</v>
          </cell>
          <cell r="EF410">
            <v>0</v>
          </cell>
          <cell r="EG410">
            <v>0</v>
          </cell>
          <cell r="EH410">
            <v>0</v>
          </cell>
          <cell r="EI410">
            <v>0</v>
          </cell>
          <cell r="EJ410">
            <v>0</v>
          </cell>
          <cell r="EK410">
            <v>0</v>
          </cell>
          <cell r="EL410" t="str">
            <v/>
          </cell>
          <cell r="EN410">
            <v>0</v>
          </cell>
          <cell r="EO410">
            <v>0</v>
          </cell>
          <cell r="EP410">
            <v>0</v>
          </cell>
          <cell r="EQ410">
            <v>0</v>
          </cell>
          <cell r="ER410">
            <v>0</v>
          </cell>
          <cell r="ES410">
            <v>0</v>
          </cell>
          <cell r="ET410">
            <v>0</v>
          </cell>
          <cell r="EU410">
            <v>0</v>
          </cell>
          <cell r="EV410" t="str">
            <v/>
          </cell>
          <cell r="EX410">
            <v>0</v>
          </cell>
          <cell r="EY410">
            <v>0</v>
          </cell>
          <cell r="EZ410">
            <v>0</v>
          </cell>
          <cell r="FA410">
            <v>0</v>
          </cell>
          <cell r="FB410">
            <v>0</v>
          </cell>
          <cell r="FC410">
            <v>0</v>
          </cell>
          <cell r="FD410">
            <v>0</v>
          </cell>
          <cell r="FE410">
            <v>0</v>
          </cell>
          <cell r="FF410" t="str">
            <v/>
          </cell>
          <cell r="FH410">
            <v>0</v>
          </cell>
          <cell r="FI410">
            <v>0</v>
          </cell>
          <cell r="FJ410">
            <v>0</v>
          </cell>
          <cell r="FK410">
            <v>0</v>
          </cell>
          <cell r="FL410">
            <v>0</v>
          </cell>
          <cell r="FM410">
            <v>0</v>
          </cell>
          <cell r="FN410">
            <v>0</v>
          </cell>
          <cell r="FO410">
            <v>0</v>
          </cell>
          <cell r="FR410">
            <v>0</v>
          </cell>
          <cell r="FS410">
            <v>0</v>
          </cell>
          <cell r="FT410">
            <v>0</v>
          </cell>
          <cell r="FU410">
            <v>0</v>
          </cell>
          <cell r="FV410">
            <v>0</v>
          </cell>
          <cell r="FW410">
            <v>0</v>
          </cell>
          <cell r="FX410">
            <v>0</v>
          </cell>
          <cell r="FY410">
            <v>0</v>
          </cell>
          <cell r="GB410">
            <v>0</v>
          </cell>
          <cell r="GC410">
            <v>0</v>
          </cell>
          <cell r="GD410">
            <v>0</v>
          </cell>
          <cell r="GE410">
            <v>0</v>
          </cell>
          <cell r="GF410">
            <v>0</v>
          </cell>
          <cell r="GG410">
            <v>0</v>
          </cell>
          <cell r="GH410">
            <v>0</v>
          </cell>
          <cell r="GI410">
            <v>0</v>
          </cell>
          <cell r="GL410">
            <v>0</v>
          </cell>
          <cell r="GM410">
            <v>0</v>
          </cell>
          <cell r="GN410">
            <v>0</v>
          </cell>
          <cell r="GO410">
            <v>0</v>
          </cell>
          <cell r="GP410">
            <v>0</v>
          </cell>
          <cell r="GQ410">
            <v>0</v>
          </cell>
          <cell r="GR410">
            <v>0</v>
          </cell>
          <cell r="GS410">
            <v>0</v>
          </cell>
          <cell r="GU410" t="str">
            <v xml:space="preserve">Röstis Au Four </v>
          </cell>
        </row>
        <row r="411">
          <cell r="E411" t="str">
            <v xml:space="preserve">Rouleaux De Poivron &amp; Fromage </v>
          </cell>
          <cell r="F411" t="str">
            <v xml:space="preserve">Coupez le poivron en quartiers, retirez les graines et coupez-les en petits morceaux.
Étalez la moitié du fromage à la crème sur les deux tortillas.
Placez la moitié restante de fromage à la crème et la moitié des morceaux de poivron dans un mixeur puis réduisez-le tout en purée pour créer une sauce.
Placez les tranches de dinde sur les wraps et garnissez de la sauce au poivron.
Ajoutez-y ensuite les morceaux de poivron entiers.
Déchirez la laitue en petits morceaux et mélangez-les au poivron puis roulez les tortillas.
Coupez-les ensuite en morceaux pouvant être mangés à la main.
</v>
          </cell>
          <cell r="H411">
            <v>369.3</v>
          </cell>
          <cell r="I411">
            <v>55.88</v>
          </cell>
          <cell r="J411">
            <v>5.55</v>
          </cell>
          <cell r="K411">
            <v>29.68</v>
          </cell>
          <cell r="L411" t="str">
            <v>Poivron</v>
          </cell>
          <cell r="M411">
            <v>150</v>
          </cell>
          <cell r="N411">
            <v>30</v>
          </cell>
          <cell r="O411">
            <v>1.2</v>
          </cell>
          <cell r="P411">
            <v>0.45</v>
          </cell>
          <cell r="Q411">
            <v>3.9</v>
          </cell>
          <cell r="R411">
            <v>20</v>
          </cell>
          <cell r="S411">
            <v>0.8</v>
          </cell>
          <cell r="T411">
            <v>0.3</v>
          </cell>
          <cell r="U411">
            <v>2.6</v>
          </cell>
          <cell r="V411" t="str">
            <v>Tortillas Old El Paso</v>
          </cell>
          <cell r="W411">
            <v>80</v>
          </cell>
          <cell r="X411">
            <v>102.4</v>
          </cell>
          <cell r="Y411">
            <v>17.28</v>
          </cell>
          <cell r="Z411">
            <v>0</v>
          </cell>
          <cell r="AA411">
            <v>17.28</v>
          </cell>
          <cell r="AB411">
            <v>128</v>
          </cell>
          <cell r="AC411">
            <v>21.6</v>
          </cell>
          <cell r="AD411">
            <v>0</v>
          </cell>
          <cell r="AE411">
            <v>21.6</v>
          </cell>
          <cell r="AF411" t="str">
            <v>Philadelphia Balance</v>
          </cell>
          <cell r="AG411">
            <v>100</v>
          </cell>
          <cell r="AH411">
            <v>90.9</v>
          </cell>
          <cell r="AI411">
            <v>11</v>
          </cell>
          <cell r="AJ411">
            <v>2.5</v>
          </cell>
          <cell r="AK411">
            <v>5.9</v>
          </cell>
          <cell r="AL411">
            <v>90.9</v>
          </cell>
          <cell r="AM411">
            <v>11</v>
          </cell>
          <cell r="AN411">
            <v>2.5</v>
          </cell>
          <cell r="AO411">
            <v>5.9</v>
          </cell>
          <cell r="AP411" t="str">
            <v>Blanc De Dinde</v>
          </cell>
          <cell r="AQ411">
            <v>100</v>
          </cell>
          <cell r="AR411">
            <v>114</v>
          </cell>
          <cell r="AS411">
            <v>24</v>
          </cell>
          <cell r="AT411">
            <v>2</v>
          </cell>
          <cell r="AU411">
            <v>0</v>
          </cell>
          <cell r="AV411">
            <v>114</v>
          </cell>
          <cell r="AW411">
            <v>24</v>
          </cell>
          <cell r="AX411">
            <v>2</v>
          </cell>
          <cell r="AY411">
            <v>0</v>
          </cell>
          <cell r="AZ411" t="str">
            <v>Laitue</v>
          </cell>
          <cell r="BA411">
            <v>200</v>
          </cell>
          <cell r="BB411">
            <v>32</v>
          </cell>
          <cell r="BC411">
            <v>2.4</v>
          </cell>
          <cell r="BD411">
            <v>0.6</v>
          </cell>
          <cell r="BE411">
            <v>2.6</v>
          </cell>
          <cell r="BF411">
            <v>16</v>
          </cell>
          <cell r="BG411">
            <v>1.2</v>
          </cell>
          <cell r="BH411">
            <v>0.3</v>
          </cell>
          <cell r="BI411">
            <v>1.3</v>
          </cell>
          <cell r="BJ411" t="str">
            <v/>
          </cell>
          <cell r="BL411">
            <v>0</v>
          </cell>
          <cell r="BM411">
            <v>0</v>
          </cell>
          <cell r="BN411">
            <v>0</v>
          </cell>
          <cell r="BO411">
            <v>0</v>
          </cell>
          <cell r="BP411">
            <v>0</v>
          </cell>
          <cell r="BQ411">
            <v>0</v>
          </cell>
          <cell r="BR411">
            <v>0</v>
          </cell>
          <cell r="BS411">
            <v>0</v>
          </cell>
          <cell r="BT411" t="str">
            <v/>
          </cell>
          <cell r="BV411">
            <v>0</v>
          </cell>
          <cell r="BW411">
            <v>0</v>
          </cell>
          <cell r="BX411">
            <v>0</v>
          </cell>
          <cell r="BY411">
            <v>0</v>
          </cell>
          <cell r="BZ411">
            <v>0</v>
          </cell>
          <cell r="CA411">
            <v>0</v>
          </cell>
          <cell r="CB411">
            <v>0</v>
          </cell>
          <cell r="CC411">
            <v>0</v>
          </cell>
          <cell r="CD411" t="str">
            <v/>
          </cell>
          <cell r="CF411">
            <v>0</v>
          </cell>
          <cell r="CG411">
            <v>0</v>
          </cell>
          <cell r="CH411">
            <v>0</v>
          </cell>
          <cell r="CI411">
            <v>0</v>
          </cell>
          <cell r="CJ411">
            <v>0</v>
          </cell>
          <cell r="CK411">
            <v>0</v>
          </cell>
          <cell r="CL411">
            <v>0</v>
          </cell>
          <cell r="CM411">
            <v>0</v>
          </cell>
          <cell r="CN411" t="str">
            <v/>
          </cell>
          <cell r="CP411">
            <v>0</v>
          </cell>
          <cell r="CQ411">
            <v>0</v>
          </cell>
          <cell r="CR411">
            <v>0</v>
          </cell>
          <cell r="CS411">
            <v>0</v>
          </cell>
          <cell r="CT411">
            <v>0</v>
          </cell>
          <cell r="CU411">
            <v>0</v>
          </cell>
          <cell r="CV411">
            <v>0</v>
          </cell>
          <cell r="CW411">
            <v>0</v>
          </cell>
          <cell r="CX411" t="str">
            <v/>
          </cell>
          <cell r="CZ411">
            <v>0</v>
          </cell>
          <cell r="DA411">
            <v>0</v>
          </cell>
          <cell r="DB411">
            <v>0</v>
          </cell>
          <cell r="DC411">
            <v>0</v>
          </cell>
          <cell r="DD411">
            <v>0</v>
          </cell>
          <cell r="DE411">
            <v>0</v>
          </cell>
          <cell r="DF411">
            <v>0</v>
          </cell>
          <cell r="DG411">
            <v>0</v>
          </cell>
          <cell r="DH411" t="str">
            <v/>
          </cell>
          <cell r="DJ411">
            <v>0</v>
          </cell>
          <cell r="DK411">
            <v>0</v>
          </cell>
          <cell r="DL411">
            <v>0</v>
          </cell>
          <cell r="DM411">
            <v>0</v>
          </cell>
          <cell r="DN411">
            <v>0</v>
          </cell>
          <cell r="DO411">
            <v>0</v>
          </cell>
          <cell r="DP411">
            <v>0</v>
          </cell>
          <cell r="DQ411">
            <v>0</v>
          </cell>
          <cell r="DR411" t="str">
            <v/>
          </cell>
          <cell r="DT411">
            <v>0</v>
          </cell>
          <cell r="DU411">
            <v>0</v>
          </cell>
          <cell r="DV411">
            <v>0</v>
          </cell>
          <cell r="DW411">
            <v>0</v>
          </cell>
          <cell r="DX411">
            <v>0</v>
          </cell>
          <cell r="DY411">
            <v>0</v>
          </cell>
          <cell r="DZ411">
            <v>0</v>
          </cell>
          <cell r="EA411">
            <v>0</v>
          </cell>
          <cell r="EB411" t="str">
            <v/>
          </cell>
          <cell r="ED411">
            <v>0</v>
          </cell>
          <cell r="EE411">
            <v>0</v>
          </cell>
          <cell r="EF411">
            <v>0</v>
          </cell>
          <cell r="EG411">
            <v>0</v>
          </cell>
          <cell r="EH411">
            <v>0</v>
          </cell>
          <cell r="EI411">
            <v>0</v>
          </cell>
          <cell r="EJ411">
            <v>0</v>
          </cell>
          <cell r="EK411">
            <v>0</v>
          </cell>
          <cell r="EL411" t="str">
            <v/>
          </cell>
          <cell r="EN411">
            <v>0</v>
          </cell>
          <cell r="EO411">
            <v>0</v>
          </cell>
          <cell r="EP411">
            <v>0</v>
          </cell>
          <cell r="EQ411">
            <v>0</v>
          </cell>
          <cell r="ER411">
            <v>0</v>
          </cell>
          <cell r="ES411">
            <v>0</v>
          </cell>
          <cell r="ET411">
            <v>0</v>
          </cell>
          <cell r="EU411">
            <v>0</v>
          </cell>
          <cell r="EV411" t="str">
            <v/>
          </cell>
          <cell r="EX411">
            <v>0</v>
          </cell>
          <cell r="EY411">
            <v>0</v>
          </cell>
          <cell r="EZ411">
            <v>0</v>
          </cell>
          <cell r="FA411">
            <v>0</v>
          </cell>
          <cell r="FB411">
            <v>0</v>
          </cell>
          <cell r="FC411">
            <v>0</v>
          </cell>
          <cell r="FD411">
            <v>0</v>
          </cell>
          <cell r="FE411">
            <v>0</v>
          </cell>
          <cell r="FF411" t="str">
            <v/>
          </cell>
          <cell r="FH411">
            <v>0</v>
          </cell>
          <cell r="FI411">
            <v>0</v>
          </cell>
          <cell r="FJ411">
            <v>0</v>
          </cell>
          <cell r="FK411">
            <v>0</v>
          </cell>
          <cell r="FL411">
            <v>0</v>
          </cell>
          <cell r="FM411">
            <v>0</v>
          </cell>
          <cell r="FN411">
            <v>0</v>
          </cell>
          <cell r="FO411">
            <v>0</v>
          </cell>
          <cell r="FR411">
            <v>0</v>
          </cell>
          <cell r="FS411">
            <v>0</v>
          </cell>
          <cell r="FT411">
            <v>0</v>
          </cell>
          <cell r="FU411">
            <v>0</v>
          </cell>
          <cell r="FV411">
            <v>0</v>
          </cell>
          <cell r="FW411">
            <v>0</v>
          </cell>
          <cell r="FX411">
            <v>0</v>
          </cell>
          <cell r="FY411">
            <v>0</v>
          </cell>
          <cell r="GB411">
            <v>0</v>
          </cell>
          <cell r="GC411">
            <v>0</v>
          </cell>
          <cell r="GD411">
            <v>0</v>
          </cell>
          <cell r="GE411">
            <v>0</v>
          </cell>
          <cell r="GF411">
            <v>0</v>
          </cell>
          <cell r="GG411">
            <v>0</v>
          </cell>
          <cell r="GH411">
            <v>0</v>
          </cell>
          <cell r="GI411">
            <v>0</v>
          </cell>
          <cell r="GL411">
            <v>0</v>
          </cell>
          <cell r="GM411">
            <v>0</v>
          </cell>
          <cell r="GN411">
            <v>0</v>
          </cell>
          <cell r="GO411">
            <v>0</v>
          </cell>
          <cell r="GP411">
            <v>0</v>
          </cell>
          <cell r="GQ411">
            <v>0</v>
          </cell>
          <cell r="GR411">
            <v>0</v>
          </cell>
          <cell r="GS411">
            <v>0</v>
          </cell>
          <cell r="GU411" t="str">
            <v xml:space="preserve">Rouleaux De Poivron &amp; Fromage </v>
          </cell>
        </row>
        <row r="412">
          <cell r="E412" t="str">
            <v>Rouleaux De Printemps</v>
          </cell>
          <cell r="F412" t="str">
            <v>Découpez vos légumes en batônnets
Faîtes cuire votre poulet dans une poêle avec l’huile de coco
Faîtes tremper une feuille de riz 10 sec dans de l’eau chaude puis y déposer vos légumes, la feuille de laitue et le poulet sur la moitié de la feuille.
Roulez votre feuille de riz comme pour un nem
Accompagnez avec votre sauce cacahuètes*</v>
          </cell>
          <cell r="G412" t="str">
            <v>* Voir recette séparée</v>
          </cell>
          <cell r="H412">
            <v>357.67200000000003</v>
          </cell>
          <cell r="I412">
            <v>27.802</v>
          </cell>
          <cell r="J412">
            <v>19.406000000000002</v>
          </cell>
          <cell r="K412">
            <v>14.456000000000001</v>
          </cell>
          <cell r="L412" t="str">
            <v>poulet</v>
          </cell>
          <cell r="M412">
            <v>100</v>
          </cell>
          <cell r="N412">
            <v>105</v>
          </cell>
          <cell r="O412">
            <v>23.1</v>
          </cell>
          <cell r="P412">
            <v>1.2</v>
          </cell>
          <cell r="Q412">
            <v>0.4</v>
          </cell>
          <cell r="R412">
            <v>105</v>
          </cell>
          <cell r="S412">
            <v>23.1</v>
          </cell>
          <cell r="T412">
            <v>1.2</v>
          </cell>
          <cell r="U412">
            <v>0.4</v>
          </cell>
          <cell r="V412" t="str">
            <v>Carotte</v>
          </cell>
          <cell r="W412">
            <v>150</v>
          </cell>
          <cell r="X412">
            <v>57</v>
          </cell>
          <cell r="Y412">
            <v>1.2</v>
          </cell>
          <cell r="Z412">
            <v>0.45</v>
          </cell>
          <cell r="AA412">
            <v>9.9</v>
          </cell>
          <cell r="AB412">
            <v>38</v>
          </cell>
          <cell r="AC412">
            <v>0.8</v>
          </cell>
          <cell r="AD412">
            <v>0.3</v>
          </cell>
          <cell r="AE412">
            <v>6.6</v>
          </cell>
          <cell r="AF412" t="str">
            <v xml:space="preserve">feuilles de riz </v>
          </cell>
          <cell r="AG412">
            <v>4</v>
          </cell>
          <cell r="AH412">
            <v>0</v>
          </cell>
          <cell r="AI412">
            <v>0</v>
          </cell>
          <cell r="AJ412">
            <v>0</v>
          </cell>
          <cell r="AK412">
            <v>0</v>
          </cell>
          <cell r="AL412">
            <v>0</v>
          </cell>
          <cell r="AM412">
            <v>0</v>
          </cell>
          <cell r="AN412">
            <v>0</v>
          </cell>
          <cell r="AO412">
            <v>0</v>
          </cell>
          <cell r="AP412" t="str">
            <v>avocat</v>
          </cell>
          <cell r="AQ412">
            <v>50</v>
          </cell>
          <cell r="AR412">
            <v>72</v>
          </cell>
          <cell r="AS412">
            <v>0.9</v>
          </cell>
          <cell r="AT412">
            <v>7.1</v>
          </cell>
          <cell r="AU412">
            <v>0.4</v>
          </cell>
          <cell r="AV412">
            <v>144</v>
          </cell>
          <cell r="AW412">
            <v>1.8</v>
          </cell>
          <cell r="AX412">
            <v>14.2</v>
          </cell>
          <cell r="AY412">
            <v>0.8</v>
          </cell>
          <cell r="AZ412" t="str">
            <v>concombre</v>
          </cell>
          <cell r="BA412">
            <v>150</v>
          </cell>
          <cell r="BB412">
            <v>19.5</v>
          </cell>
          <cell r="BC412">
            <v>1.05</v>
          </cell>
          <cell r="BD412">
            <v>0.15</v>
          </cell>
          <cell r="BE412">
            <v>3</v>
          </cell>
          <cell r="BF412">
            <v>13</v>
          </cell>
          <cell r="BG412">
            <v>0.7</v>
          </cell>
          <cell r="BH412">
            <v>0.1</v>
          </cell>
          <cell r="BI412">
            <v>2</v>
          </cell>
          <cell r="BJ412" t="str">
            <v>4 feuilles de laitue</v>
          </cell>
          <cell r="BK412">
            <v>20</v>
          </cell>
          <cell r="BL412">
            <v>0</v>
          </cell>
          <cell r="BM412">
            <v>0</v>
          </cell>
          <cell r="BN412">
            <v>0</v>
          </cell>
          <cell r="BO412">
            <v>0</v>
          </cell>
          <cell r="BP412">
            <v>0</v>
          </cell>
          <cell r="BQ412">
            <v>0</v>
          </cell>
          <cell r="BR412">
            <v>0</v>
          </cell>
          <cell r="BS412">
            <v>0</v>
          </cell>
          <cell r="BT412" t="str">
            <v>huile de coco</v>
          </cell>
          <cell r="BU412">
            <v>5</v>
          </cell>
          <cell r="BV412">
            <v>44.7</v>
          </cell>
          <cell r="BW412">
            <v>0.04</v>
          </cell>
          <cell r="BX412">
            <v>4.95</v>
          </cell>
          <cell r="BY412">
            <v>0</v>
          </cell>
          <cell r="BZ412">
            <v>894</v>
          </cell>
          <cell r="CA412">
            <v>0.8</v>
          </cell>
          <cell r="CB412">
            <v>99</v>
          </cell>
          <cell r="CC412">
            <v>0</v>
          </cell>
          <cell r="CD412" t="str">
            <v>Sauce aux cacahuètes _ MNFC</v>
          </cell>
          <cell r="CE412">
            <v>20</v>
          </cell>
          <cell r="CF412">
            <v>59.472000000000008</v>
          </cell>
          <cell r="CG412">
            <v>1.5119999999999998</v>
          </cell>
          <cell r="CH412">
            <v>5.556</v>
          </cell>
          <cell r="CI412">
            <v>0.75599999999999989</v>
          </cell>
          <cell r="CJ412">
            <v>297.36</v>
          </cell>
          <cell r="CK412">
            <v>7.56</v>
          </cell>
          <cell r="CL412">
            <v>27.78</v>
          </cell>
          <cell r="CM412">
            <v>3.78</v>
          </cell>
          <cell r="CP412">
            <v>0</v>
          </cell>
          <cell r="CQ412">
            <v>0</v>
          </cell>
          <cell r="CR412">
            <v>0</v>
          </cell>
          <cell r="CS412">
            <v>0</v>
          </cell>
          <cell r="CT412">
            <v>0</v>
          </cell>
          <cell r="CU412">
            <v>0</v>
          </cell>
          <cell r="CV412">
            <v>0</v>
          </cell>
          <cell r="CW412">
            <v>0</v>
          </cell>
          <cell r="CZ412">
            <v>0</v>
          </cell>
          <cell r="DA412">
            <v>0</v>
          </cell>
          <cell r="DB412">
            <v>0</v>
          </cell>
          <cell r="DC412">
            <v>0</v>
          </cell>
          <cell r="DD412">
            <v>0</v>
          </cell>
          <cell r="DE412">
            <v>0</v>
          </cell>
          <cell r="DF412">
            <v>0</v>
          </cell>
          <cell r="DG412">
            <v>0</v>
          </cell>
          <cell r="DJ412">
            <v>0</v>
          </cell>
          <cell r="DK412">
            <v>0</v>
          </cell>
          <cell r="DL412">
            <v>0</v>
          </cell>
          <cell r="DM412">
            <v>0</v>
          </cell>
          <cell r="DN412">
            <v>0</v>
          </cell>
          <cell r="DO412">
            <v>0</v>
          </cell>
          <cell r="DP412">
            <v>0</v>
          </cell>
          <cell r="DQ412">
            <v>0</v>
          </cell>
          <cell r="DT412">
            <v>0</v>
          </cell>
          <cell r="DU412">
            <v>0</v>
          </cell>
          <cell r="DV412">
            <v>0</v>
          </cell>
          <cell r="DW412">
            <v>0</v>
          </cell>
          <cell r="DX412">
            <v>0</v>
          </cell>
          <cell r="DY412">
            <v>0</v>
          </cell>
          <cell r="DZ412">
            <v>0</v>
          </cell>
          <cell r="EA412">
            <v>0</v>
          </cell>
          <cell r="ED412">
            <v>0</v>
          </cell>
          <cell r="EE412">
            <v>0</v>
          </cell>
          <cell r="EF412">
            <v>0</v>
          </cell>
          <cell r="EG412">
            <v>0</v>
          </cell>
          <cell r="EH412">
            <v>0</v>
          </cell>
          <cell r="EI412">
            <v>0</v>
          </cell>
          <cell r="EJ412">
            <v>0</v>
          </cell>
          <cell r="EK412">
            <v>0</v>
          </cell>
          <cell r="EN412">
            <v>0</v>
          </cell>
          <cell r="EO412">
            <v>0</v>
          </cell>
          <cell r="EP412">
            <v>0</v>
          </cell>
          <cell r="EQ412">
            <v>0</v>
          </cell>
          <cell r="ER412">
            <v>0</v>
          </cell>
          <cell r="ES412">
            <v>0</v>
          </cell>
          <cell r="ET412">
            <v>0</v>
          </cell>
          <cell r="EU412">
            <v>0</v>
          </cell>
          <cell r="EX412">
            <v>0</v>
          </cell>
          <cell r="EY412">
            <v>0</v>
          </cell>
          <cell r="EZ412">
            <v>0</v>
          </cell>
          <cell r="FA412">
            <v>0</v>
          </cell>
          <cell r="FB412">
            <v>0</v>
          </cell>
          <cell r="FC412">
            <v>0</v>
          </cell>
          <cell r="FD412">
            <v>0</v>
          </cell>
          <cell r="FE412">
            <v>0</v>
          </cell>
          <cell r="FH412">
            <v>0</v>
          </cell>
          <cell r="FI412">
            <v>0</v>
          </cell>
          <cell r="FJ412">
            <v>0</v>
          </cell>
          <cell r="FK412">
            <v>0</v>
          </cell>
          <cell r="FL412">
            <v>0</v>
          </cell>
          <cell r="FM412">
            <v>0</v>
          </cell>
          <cell r="FN412">
            <v>0</v>
          </cell>
          <cell r="FO412">
            <v>0</v>
          </cell>
          <cell r="FR412">
            <v>0</v>
          </cell>
          <cell r="FS412">
            <v>0</v>
          </cell>
          <cell r="FT412">
            <v>0</v>
          </cell>
          <cell r="FU412">
            <v>0</v>
          </cell>
          <cell r="FV412">
            <v>0</v>
          </cell>
          <cell r="FW412">
            <v>0</v>
          </cell>
          <cell r="FX412">
            <v>0</v>
          </cell>
          <cell r="FY412">
            <v>0</v>
          </cell>
          <cell r="GB412">
            <v>0</v>
          </cell>
          <cell r="GC412">
            <v>0</v>
          </cell>
          <cell r="GD412">
            <v>0</v>
          </cell>
          <cell r="GE412">
            <v>0</v>
          </cell>
          <cell r="GF412">
            <v>0</v>
          </cell>
          <cell r="GG412">
            <v>0</v>
          </cell>
          <cell r="GH412">
            <v>0</v>
          </cell>
          <cell r="GI412">
            <v>0</v>
          </cell>
          <cell r="GL412">
            <v>0</v>
          </cell>
          <cell r="GM412">
            <v>0</v>
          </cell>
          <cell r="GN412">
            <v>0</v>
          </cell>
          <cell r="GO412">
            <v>0</v>
          </cell>
          <cell r="GP412">
            <v>0</v>
          </cell>
          <cell r="GQ412">
            <v>0</v>
          </cell>
          <cell r="GR412">
            <v>0</v>
          </cell>
          <cell r="GS412">
            <v>0</v>
          </cell>
          <cell r="GU412" t="str">
            <v>Rouleaux De Printemps</v>
          </cell>
        </row>
        <row r="413">
          <cell r="E413" t="str">
            <v>Roulés De Dinde Farcis</v>
          </cell>
          <cell r="F413" t="str">
            <v xml:space="preserve">Mixez la mozzarella avec la tomate, basilic,
Mettre la mixture sur l’ escalope de dinde puis l'enrouler en le refermant avec un cure dent.
Faîtes cuire dans une poêle avec un ﬁlet d’huile </v>
          </cell>
          <cell r="H413">
            <v>386.3</v>
          </cell>
          <cell r="I413">
            <v>51.82</v>
          </cell>
          <cell r="J413">
            <v>14.2</v>
          </cell>
          <cell r="K413">
            <v>9.2200000000000006</v>
          </cell>
          <cell r="L413" t="str">
            <v>dinde</v>
          </cell>
          <cell r="M413">
            <v>150</v>
          </cell>
          <cell r="N413">
            <v>162</v>
          </cell>
          <cell r="O413">
            <v>36</v>
          </cell>
          <cell r="P413">
            <v>1.95</v>
          </cell>
          <cell r="Q413">
            <v>0</v>
          </cell>
          <cell r="R413">
            <v>108</v>
          </cell>
          <cell r="S413">
            <v>24</v>
          </cell>
          <cell r="T413">
            <v>1.3</v>
          </cell>
          <cell r="U413">
            <v>0</v>
          </cell>
          <cell r="V413" t="str">
            <v>Mozzarella</v>
          </cell>
          <cell r="W413">
            <v>60</v>
          </cell>
          <cell r="X413">
            <v>151.80000000000001</v>
          </cell>
          <cell r="Y413">
            <v>11.22</v>
          </cell>
          <cell r="Z413">
            <v>11.7</v>
          </cell>
          <cell r="AA413">
            <v>0.42</v>
          </cell>
          <cell r="AB413">
            <v>253</v>
          </cell>
          <cell r="AC413">
            <v>18.7</v>
          </cell>
          <cell r="AD413">
            <v>19.5</v>
          </cell>
          <cell r="AE413">
            <v>0.7</v>
          </cell>
          <cell r="AF413" t="str">
            <v>tomate</v>
          </cell>
          <cell r="AG413">
            <v>50</v>
          </cell>
          <cell r="AH413">
            <v>10.5</v>
          </cell>
          <cell r="AI413">
            <v>0.4</v>
          </cell>
          <cell r="AJ413">
            <v>0.15</v>
          </cell>
          <cell r="AK413">
            <v>1.6</v>
          </cell>
          <cell r="AL413">
            <v>21</v>
          </cell>
          <cell r="AM413">
            <v>0.8</v>
          </cell>
          <cell r="AN413">
            <v>0.3</v>
          </cell>
          <cell r="AO413">
            <v>3.2</v>
          </cell>
          <cell r="AP413" t="str">
            <v>Basilic</v>
          </cell>
          <cell r="AR413">
            <v>0</v>
          </cell>
          <cell r="AS413">
            <v>0</v>
          </cell>
          <cell r="AT413">
            <v>0</v>
          </cell>
          <cell r="AU413">
            <v>0</v>
          </cell>
          <cell r="AV413">
            <v>0</v>
          </cell>
          <cell r="AW413">
            <v>0</v>
          </cell>
          <cell r="AX413">
            <v>0</v>
          </cell>
          <cell r="AY413">
            <v>0</v>
          </cell>
          <cell r="AZ413" t="str">
            <v xml:space="preserve">huile d’olive </v>
          </cell>
          <cell r="BA413">
            <v>5</v>
          </cell>
          <cell r="BB413">
            <v>0</v>
          </cell>
          <cell r="BC413">
            <v>0</v>
          </cell>
          <cell r="BD413">
            <v>0</v>
          </cell>
          <cell r="BE413">
            <v>0</v>
          </cell>
          <cell r="BF413">
            <v>0</v>
          </cell>
          <cell r="BG413">
            <v>0</v>
          </cell>
          <cell r="BH413">
            <v>0</v>
          </cell>
          <cell r="BI413">
            <v>0</v>
          </cell>
          <cell r="BJ413" t="str">
            <v>Haricot vert</v>
          </cell>
          <cell r="BK413">
            <v>200</v>
          </cell>
          <cell r="BL413">
            <v>62</v>
          </cell>
          <cell r="BM413">
            <v>4.2</v>
          </cell>
          <cell r="BN413">
            <v>0.4</v>
          </cell>
          <cell r="BO413">
            <v>7.2</v>
          </cell>
          <cell r="BP413">
            <v>31</v>
          </cell>
          <cell r="BQ413">
            <v>2.1</v>
          </cell>
          <cell r="BR413">
            <v>0.2</v>
          </cell>
          <cell r="BS413">
            <v>3.6</v>
          </cell>
          <cell r="BV413">
            <v>0</v>
          </cell>
          <cell r="BW413">
            <v>0</v>
          </cell>
          <cell r="BX413">
            <v>0</v>
          </cell>
          <cell r="BY413">
            <v>0</v>
          </cell>
          <cell r="BZ413">
            <v>0</v>
          </cell>
          <cell r="CA413">
            <v>0</v>
          </cell>
          <cell r="CB413">
            <v>0</v>
          </cell>
          <cell r="CC413">
            <v>0</v>
          </cell>
          <cell r="CF413">
            <v>0</v>
          </cell>
          <cell r="CG413">
            <v>0</v>
          </cell>
          <cell r="CH413">
            <v>0</v>
          </cell>
          <cell r="CI413">
            <v>0</v>
          </cell>
          <cell r="CJ413">
            <v>0</v>
          </cell>
          <cell r="CK413">
            <v>0</v>
          </cell>
          <cell r="CL413">
            <v>0</v>
          </cell>
          <cell r="CM413">
            <v>0</v>
          </cell>
          <cell r="CP413">
            <v>0</v>
          </cell>
          <cell r="CQ413">
            <v>0</v>
          </cell>
          <cell r="CR413">
            <v>0</v>
          </cell>
          <cell r="CS413">
            <v>0</v>
          </cell>
          <cell r="CT413">
            <v>0</v>
          </cell>
          <cell r="CU413">
            <v>0</v>
          </cell>
          <cell r="CV413">
            <v>0</v>
          </cell>
          <cell r="CW413">
            <v>0</v>
          </cell>
          <cell r="CZ413">
            <v>0</v>
          </cell>
          <cell r="DA413">
            <v>0</v>
          </cell>
          <cell r="DB413">
            <v>0</v>
          </cell>
          <cell r="DC413">
            <v>0</v>
          </cell>
          <cell r="DD413">
            <v>0</v>
          </cell>
          <cell r="DE413">
            <v>0</v>
          </cell>
          <cell r="DF413">
            <v>0</v>
          </cell>
          <cell r="DG413">
            <v>0</v>
          </cell>
          <cell r="DJ413">
            <v>0</v>
          </cell>
          <cell r="DK413">
            <v>0</v>
          </cell>
          <cell r="DL413">
            <v>0</v>
          </cell>
          <cell r="DM413">
            <v>0</v>
          </cell>
          <cell r="DN413">
            <v>0</v>
          </cell>
          <cell r="DO413">
            <v>0</v>
          </cell>
          <cell r="DP413">
            <v>0</v>
          </cell>
          <cell r="DQ413">
            <v>0</v>
          </cell>
          <cell r="DT413">
            <v>0</v>
          </cell>
          <cell r="DU413">
            <v>0</v>
          </cell>
          <cell r="DV413">
            <v>0</v>
          </cell>
          <cell r="DW413">
            <v>0</v>
          </cell>
          <cell r="DX413">
            <v>0</v>
          </cell>
          <cell r="DY413">
            <v>0</v>
          </cell>
          <cell r="DZ413">
            <v>0</v>
          </cell>
          <cell r="EA413">
            <v>0</v>
          </cell>
          <cell r="ED413">
            <v>0</v>
          </cell>
          <cell r="EE413">
            <v>0</v>
          </cell>
          <cell r="EF413">
            <v>0</v>
          </cell>
          <cell r="EG413">
            <v>0</v>
          </cell>
          <cell r="EH413">
            <v>0</v>
          </cell>
          <cell r="EI413">
            <v>0</v>
          </cell>
          <cell r="EJ413">
            <v>0</v>
          </cell>
          <cell r="EK413">
            <v>0</v>
          </cell>
          <cell r="EN413">
            <v>0</v>
          </cell>
          <cell r="EO413">
            <v>0</v>
          </cell>
          <cell r="EP413">
            <v>0</v>
          </cell>
          <cell r="EQ413">
            <v>0</v>
          </cell>
          <cell r="ER413">
            <v>0</v>
          </cell>
          <cell r="ES413">
            <v>0</v>
          </cell>
          <cell r="ET413">
            <v>0</v>
          </cell>
          <cell r="EU413">
            <v>0</v>
          </cell>
          <cell r="EX413">
            <v>0</v>
          </cell>
          <cell r="EY413">
            <v>0</v>
          </cell>
          <cell r="EZ413">
            <v>0</v>
          </cell>
          <cell r="FA413">
            <v>0</v>
          </cell>
          <cell r="FB413">
            <v>0</v>
          </cell>
          <cell r="FC413">
            <v>0</v>
          </cell>
          <cell r="FD413">
            <v>0</v>
          </cell>
          <cell r="FE413">
            <v>0</v>
          </cell>
          <cell r="FH413">
            <v>0</v>
          </cell>
          <cell r="FI413">
            <v>0</v>
          </cell>
          <cell r="FJ413">
            <v>0</v>
          </cell>
          <cell r="FK413">
            <v>0</v>
          </cell>
          <cell r="FL413">
            <v>0</v>
          </cell>
          <cell r="FM413">
            <v>0</v>
          </cell>
          <cell r="FN413">
            <v>0</v>
          </cell>
          <cell r="FO413">
            <v>0</v>
          </cell>
          <cell r="FR413">
            <v>0</v>
          </cell>
          <cell r="FS413">
            <v>0</v>
          </cell>
          <cell r="FT413">
            <v>0</v>
          </cell>
          <cell r="FU413">
            <v>0</v>
          </cell>
          <cell r="FV413">
            <v>0</v>
          </cell>
          <cell r="FW413">
            <v>0</v>
          </cell>
          <cell r="FX413">
            <v>0</v>
          </cell>
          <cell r="FY413">
            <v>0</v>
          </cell>
          <cell r="GB413">
            <v>0</v>
          </cell>
          <cell r="GC413">
            <v>0</v>
          </cell>
          <cell r="GD413">
            <v>0</v>
          </cell>
          <cell r="GE413">
            <v>0</v>
          </cell>
          <cell r="GF413">
            <v>0</v>
          </cell>
          <cell r="GG413">
            <v>0</v>
          </cell>
          <cell r="GH413">
            <v>0</v>
          </cell>
          <cell r="GI413">
            <v>0</v>
          </cell>
          <cell r="GL413">
            <v>0</v>
          </cell>
          <cell r="GM413">
            <v>0</v>
          </cell>
          <cell r="GN413">
            <v>0</v>
          </cell>
          <cell r="GO413">
            <v>0</v>
          </cell>
          <cell r="GP413">
            <v>0</v>
          </cell>
          <cell r="GQ413">
            <v>0</v>
          </cell>
          <cell r="GR413">
            <v>0</v>
          </cell>
          <cell r="GS413">
            <v>0</v>
          </cell>
          <cell r="GU413" t="str">
            <v>Roulés De Dinde Farcis</v>
          </cell>
        </row>
        <row r="414">
          <cell r="E414" t="str">
            <v>Roulés De Saumon</v>
          </cell>
          <cell r="F414" t="str">
            <v>Sur une feuille de film alimentaire étirable, disposez le  saumon fumé.
Dans un bol, mixez le fromage frais et la crème fraîche, avec les épices.
Ajoutez la préparation laitière sur le saumon fumé et enroulez le tout en forme de bûche en serrant bien.
Laissez reposer le saumon au frais une petite heure, avant de le « déballer » et d’en couper des tranches, pour faire des petits roulés.</v>
          </cell>
          <cell r="H414">
            <v>218.3</v>
          </cell>
          <cell r="I414">
            <v>14.1</v>
          </cell>
          <cell r="J414">
            <v>17.049999999999997</v>
          </cell>
          <cell r="K414">
            <v>2</v>
          </cell>
          <cell r="L414" t="str">
            <v>Saumon Fumé</v>
          </cell>
          <cell r="M414">
            <v>50</v>
          </cell>
          <cell r="N414">
            <v>83.5</v>
          </cell>
          <cell r="O414">
            <v>11.6</v>
          </cell>
          <cell r="P414">
            <v>4.0999999999999996</v>
          </cell>
          <cell r="Q414">
            <v>0</v>
          </cell>
          <cell r="R414">
            <v>167</v>
          </cell>
          <cell r="S414">
            <v>23.2</v>
          </cell>
          <cell r="T414">
            <v>8.1999999999999993</v>
          </cell>
          <cell r="U414">
            <v>0</v>
          </cell>
          <cell r="V414" t="str">
            <v>Fromage Frais Nature</v>
          </cell>
          <cell r="W414">
            <v>40</v>
          </cell>
          <cell r="X414">
            <v>94.8</v>
          </cell>
          <cell r="Y414">
            <v>2</v>
          </cell>
          <cell r="Z414">
            <v>9.1999999999999993</v>
          </cell>
          <cell r="AA414">
            <v>1</v>
          </cell>
          <cell r="AB414">
            <v>237</v>
          </cell>
          <cell r="AC414">
            <v>5</v>
          </cell>
          <cell r="AD414">
            <v>23</v>
          </cell>
          <cell r="AE414">
            <v>2.5</v>
          </cell>
          <cell r="AF414" t="str">
            <v>Rama Cremefine 15% </v>
          </cell>
          <cell r="AG414">
            <v>25</v>
          </cell>
          <cell r="AH414">
            <v>40</v>
          </cell>
          <cell r="AI414">
            <v>0.5</v>
          </cell>
          <cell r="AJ414">
            <v>3.75</v>
          </cell>
          <cell r="AK414">
            <v>1</v>
          </cell>
          <cell r="AL414">
            <v>160</v>
          </cell>
          <cell r="AM414">
            <v>2</v>
          </cell>
          <cell r="AN414">
            <v>15</v>
          </cell>
          <cell r="AO414">
            <v>4</v>
          </cell>
          <cell r="AP414" t="str">
            <v>Epices : Aneth Ail Oignon À Volonté</v>
          </cell>
          <cell r="AR414">
            <v>0</v>
          </cell>
          <cell r="AS414">
            <v>0</v>
          </cell>
          <cell r="AT414">
            <v>0</v>
          </cell>
          <cell r="AU414">
            <v>0</v>
          </cell>
          <cell r="AV414">
            <v>0</v>
          </cell>
          <cell r="AW414">
            <v>0</v>
          </cell>
          <cell r="AX414">
            <v>0</v>
          </cell>
          <cell r="AY414">
            <v>0</v>
          </cell>
          <cell r="AZ414" t="str">
            <v/>
          </cell>
          <cell r="BB414">
            <v>0</v>
          </cell>
          <cell r="BC414">
            <v>0</v>
          </cell>
          <cell r="BD414">
            <v>0</v>
          </cell>
          <cell r="BE414">
            <v>0</v>
          </cell>
          <cell r="BF414">
            <v>0</v>
          </cell>
          <cell r="BG414">
            <v>0</v>
          </cell>
          <cell r="BH414">
            <v>0</v>
          </cell>
          <cell r="BI414">
            <v>0</v>
          </cell>
          <cell r="BJ414" t="str">
            <v/>
          </cell>
          <cell r="BL414">
            <v>0</v>
          </cell>
          <cell r="BM414">
            <v>0</v>
          </cell>
          <cell r="BN414">
            <v>0</v>
          </cell>
          <cell r="BO414">
            <v>0</v>
          </cell>
          <cell r="BP414">
            <v>0</v>
          </cell>
          <cell r="BQ414">
            <v>0</v>
          </cell>
          <cell r="BR414">
            <v>0</v>
          </cell>
          <cell r="BS414">
            <v>0</v>
          </cell>
          <cell r="BT414" t="str">
            <v/>
          </cell>
          <cell r="BV414">
            <v>0</v>
          </cell>
          <cell r="BW414">
            <v>0</v>
          </cell>
          <cell r="BX414">
            <v>0</v>
          </cell>
          <cell r="BY414">
            <v>0</v>
          </cell>
          <cell r="BZ414">
            <v>0</v>
          </cell>
          <cell r="CA414">
            <v>0</v>
          </cell>
          <cell r="CB414">
            <v>0</v>
          </cell>
          <cell r="CC414">
            <v>0</v>
          </cell>
          <cell r="CD414" t="str">
            <v/>
          </cell>
          <cell r="CF414">
            <v>0</v>
          </cell>
          <cell r="CG414">
            <v>0</v>
          </cell>
          <cell r="CH414">
            <v>0</v>
          </cell>
          <cell r="CI414">
            <v>0</v>
          </cell>
          <cell r="CJ414">
            <v>0</v>
          </cell>
          <cell r="CK414">
            <v>0</v>
          </cell>
          <cell r="CL414">
            <v>0</v>
          </cell>
          <cell r="CM414">
            <v>0</v>
          </cell>
          <cell r="CN414" t="str">
            <v/>
          </cell>
          <cell r="CP414">
            <v>0</v>
          </cell>
          <cell r="CQ414">
            <v>0</v>
          </cell>
          <cell r="CR414">
            <v>0</v>
          </cell>
          <cell r="CS414">
            <v>0</v>
          </cell>
          <cell r="CT414">
            <v>0</v>
          </cell>
          <cell r="CU414">
            <v>0</v>
          </cell>
          <cell r="CV414">
            <v>0</v>
          </cell>
          <cell r="CW414">
            <v>0</v>
          </cell>
          <cell r="CX414" t="str">
            <v/>
          </cell>
          <cell r="CZ414">
            <v>0</v>
          </cell>
          <cell r="DA414">
            <v>0</v>
          </cell>
          <cell r="DB414">
            <v>0</v>
          </cell>
          <cell r="DC414">
            <v>0</v>
          </cell>
          <cell r="DD414">
            <v>0</v>
          </cell>
          <cell r="DE414">
            <v>0</v>
          </cell>
          <cell r="DF414">
            <v>0</v>
          </cell>
          <cell r="DG414">
            <v>0</v>
          </cell>
          <cell r="DH414" t="str">
            <v/>
          </cell>
          <cell r="DJ414">
            <v>0</v>
          </cell>
          <cell r="DK414">
            <v>0</v>
          </cell>
          <cell r="DL414">
            <v>0</v>
          </cell>
          <cell r="DM414">
            <v>0</v>
          </cell>
          <cell r="DN414">
            <v>0</v>
          </cell>
          <cell r="DO414">
            <v>0</v>
          </cell>
          <cell r="DP414">
            <v>0</v>
          </cell>
          <cell r="DQ414">
            <v>0</v>
          </cell>
          <cell r="DR414" t="str">
            <v/>
          </cell>
          <cell r="DT414">
            <v>0</v>
          </cell>
          <cell r="DU414">
            <v>0</v>
          </cell>
          <cell r="DV414">
            <v>0</v>
          </cell>
          <cell r="DW414">
            <v>0</v>
          </cell>
          <cell r="DX414">
            <v>0</v>
          </cell>
          <cell r="DY414">
            <v>0</v>
          </cell>
          <cell r="DZ414">
            <v>0</v>
          </cell>
          <cell r="EA414">
            <v>0</v>
          </cell>
          <cell r="EB414" t="str">
            <v/>
          </cell>
          <cell r="ED414">
            <v>0</v>
          </cell>
          <cell r="EE414">
            <v>0</v>
          </cell>
          <cell r="EF414">
            <v>0</v>
          </cell>
          <cell r="EG414">
            <v>0</v>
          </cell>
          <cell r="EH414">
            <v>0</v>
          </cell>
          <cell r="EI414">
            <v>0</v>
          </cell>
          <cell r="EJ414">
            <v>0</v>
          </cell>
          <cell r="EK414">
            <v>0</v>
          </cell>
          <cell r="EL414" t="str">
            <v/>
          </cell>
          <cell r="EN414">
            <v>0</v>
          </cell>
          <cell r="EO414">
            <v>0</v>
          </cell>
          <cell r="EP414">
            <v>0</v>
          </cell>
          <cell r="EQ414">
            <v>0</v>
          </cell>
          <cell r="ER414">
            <v>0</v>
          </cell>
          <cell r="ES414">
            <v>0</v>
          </cell>
          <cell r="ET414">
            <v>0</v>
          </cell>
          <cell r="EU414">
            <v>0</v>
          </cell>
          <cell r="EV414" t="str">
            <v/>
          </cell>
          <cell r="EX414">
            <v>0</v>
          </cell>
          <cell r="EY414">
            <v>0</v>
          </cell>
          <cell r="EZ414">
            <v>0</v>
          </cell>
          <cell r="FA414">
            <v>0</v>
          </cell>
          <cell r="FB414">
            <v>0</v>
          </cell>
          <cell r="FC414">
            <v>0</v>
          </cell>
          <cell r="FD414">
            <v>0</v>
          </cell>
          <cell r="FE414">
            <v>0</v>
          </cell>
          <cell r="FF414" t="str">
            <v/>
          </cell>
          <cell r="FH414">
            <v>0</v>
          </cell>
          <cell r="FI414">
            <v>0</v>
          </cell>
          <cell r="FJ414">
            <v>0</v>
          </cell>
          <cell r="FK414">
            <v>0</v>
          </cell>
          <cell r="FL414">
            <v>0</v>
          </cell>
          <cell r="FM414">
            <v>0</v>
          </cell>
          <cell r="FN414">
            <v>0</v>
          </cell>
          <cell r="FO414">
            <v>0</v>
          </cell>
          <cell r="FR414">
            <v>0</v>
          </cell>
          <cell r="FS414">
            <v>0</v>
          </cell>
          <cell r="FT414">
            <v>0</v>
          </cell>
          <cell r="FU414">
            <v>0</v>
          </cell>
          <cell r="FV414">
            <v>0</v>
          </cell>
          <cell r="FW414">
            <v>0</v>
          </cell>
          <cell r="FX414">
            <v>0</v>
          </cell>
          <cell r="FY414">
            <v>0</v>
          </cell>
          <cell r="GB414">
            <v>0</v>
          </cell>
          <cell r="GC414">
            <v>0</v>
          </cell>
          <cell r="GD414">
            <v>0</v>
          </cell>
          <cell r="GE414">
            <v>0</v>
          </cell>
          <cell r="GF414">
            <v>0</v>
          </cell>
          <cell r="GG414">
            <v>0</v>
          </cell>
          <cell r="GH414">
            <v>0</v>
          </cell>
          <cell r="GI414">
            <v>0</v>
          </cell>
          <cell r="GL414">
            <v>0</v>
          </cell>
          <cell r="GM414">
            <v>0</v>
          </cell>
          <cell r="GN414">
            <v>0</v>
          </cell>
          <cell r="GO414">
            <v>0</v>
          </cell>
          <cell r="GP414">
            <v>0</v>
          </cell>
          <cell r="GQ414">
            <v>0</v>
          </cell>
          <cell r="GR414">
            <v>0</v>
          </cell>
          <cell r="GS414">
            <v>0</v>
          </cell>
          <cell r="GU414" t="str">
            <v>Roulés De Saumon</v>
          </cell>
        </row>
        <row r="415">
          <cell r="E415" t="str">
            <v xml:space="preserve">Salade Abricot Lentilles </v>
          </cell>
          <cell r="F415" t="str">
            <v xml:space="preserve">Prendre une boite de lentilles précuites.
Rincez le citron vert sous l'eau très chaude, épongé, moitié du zeste râpé et du jus 
Mélangez dans un saladier le zeste et le jus de citron vert avec l'huile et le bouillon. 
Bien réchauffer les lentilles selon les indications sur l'emballage, mettre dans la sauce. 
Ajoutez l'oignon fanes et tous les autres ingrédients, mélanger. 
</v>
          </cell>
          <cell r="H415">
            <v>298.24</v>
          </cell>
          <cell r="I415">
            <v>24.771000000000001</v>
          </cell>
          <cell r="J415">
            <v>17.89</v>
          </cell>
          <cell r="K415">
            <v>8.92</v>
          </cell>
          <cell r="L415" t="str">
            <v>Citron Vert</v>
          </cell>
          <cell r="M415">
            <v>1</v>
          </cell>
          <cell r="N415">
            <v>0.3</v>
          </cell>
          <cell r="O415">
            <v>6.9999999999999993E-3</v>
          </cell>
          <cell r="P415">
            <v>2E-3</v>
          </cell>
          <cell r="Q415">
            <v>0.08</v>
          </cell>
          <cell r="R415">
            <v>30</v>
          </cell>
          <cell r="S415">
            <v>0.7</v>
          </cell>
          <cell r="T415">
            <v>0.2</v>
          </cell>
          <cell r="U415">
            <v>8</v>
          </cell>
          <cell r="V415" t="str">
            <v>Huile D'Olive</v>
          </cell>
          <cell r="W415">
            <v>10</v>
          </cell>
          <cell r="X415">
            <v>80.900000000000006</v>
          </cell>
          <cell r="Y415">
            <v>0</v>
          </cell>
          <cell r="Z415">
            <v>8.99</v>
          </cell>
          <cell r="AA415">
            <v>0</v>
          </cell>
          <cell r="AB415">
            <v>809</v>
          </cell>
          <cell r="AC415">
            <v>0</v>
          </cell>
          <cell r="AD415">
            <v>89.9</v>
          </cell>
          <cell r="AE415">
            <v>0</v>
          </cell>
          <cell r="AF415" t="str">
            <v>Bouillon De Légumes</v>
          </cell>
          <cell r="AG415">
            <v>12</v>
          </cell>
          <cell r="AH415">
            <v>26.04</v>
          </cell>
          <cell r="AI415">
            <v>1.1639999999999999</v>
          </cell>
          <cell r="AJ415">
            <v>0.64800000000000013</v>
          </cell>
          <cell r="AK415">
            <v>3.84</v>
          </cell>
          <cell r="AL415">
            <v>217</v>
          </cell>
          <cell r="AM415">
            <v>9.6999999999999993</v>
          </cell>
          <cell r="AN415">
            <v>5.4</v>
          </cell>
          <cell r="AO415">
            <v>32</v>
          </cell>
          <cell r="AP415" t="str">
            <v>Lentilles cuites</v>
          </cell>
          <cell r="AQ415">
            <v>120</v>
          </cell>
          <cell r="AR415">
            <v>0</v>
          </cell>
          <cell r="AS415">
            <v>0</v>
          </cell>
          <cell r="AT415">
            <v>0</v>
          </cell>
          <cell r="AU415">
            <v>0</v>
          </cell>
          <cell r="AV415">
            <v>0</v>
          </cell>
          <cell r="AW415">
            <v>0</v>
          </cell>
          <cell r="AX415">
            <v>0</v>
          </cell>
          <cell r="AY415">
            <v>0</v>
          </cell>
          <cell r="AZ415" t="str">
            <v>Oignon</v>
          </cell>
          <cell r="BB415">
            <v>0</v>
          </cell>
          <cell r="BC415">
            <v>0</v>
          </cell>
          <cell r="BD415">
            <v>0</v>
          </cell>
          <cell r="BE415">
            <v>0</v>
          </cell>
          <cell r="BF415">
            <v>39</v>
          </cell>
          <cell r="BG415">
            <v>1.3</v>
          </cell>
          <cell r="BH415">
            <v>0.2</v>
          </cell>
          <cell r="BI415">
            <v>7</v>
          </cell>
          <cell r="BJ415" t="str">
            <v>Abricot</v>
          </cell>
          <cell r="BK415">
            <v>50</v>
          </cell>
          <cell r="BL415">
            <v>24</v>
          </cell>
          <cell r="BM415">
            <v>0.4</v>
          </cell>
          <cell r="BN415">
            <v>0.05</v>
          </cell>
          <cell r="BO415">
            <v>5</v>
          </cell>
          <cell r="BP415">
            <v>48</v>
          </cell>
          <cell r="BQ415">
            <v>0.8</v>
          </cell>
          <cell r="BR415">
            <v>0.1</v>
          </cell>
          <cell r="BS415">
            <v>10</v>
          </cell>
          <cell r="BT415" t="str">
            <v>Saumon Fumé</v>
          </cell>
          <cell r="BU415">
            <v>100</v>
          </cell>
          <cell r="BV415">
            <v>167</v>
          </cell>
          <cell r="BW415">
            <v>23.2</v>
          </cell>
          <cell r="BX415">
            <v>8.1999999999999993</v>
          </cell>
          <cell r="BY415">
            <v>0</v>
          </cell>
          <cell r="BZ415">
            <v>167</v>
          </cell>
          <cell r="CA415">
            <v>23.2</v>
          </cell>
          <cell r="CB415">
            <v>8.1999999999999993</v>
          </cell>
          <cell r="CC415">
            <v>0</v>
          </cell>
          <cell r="CD415" t="str">
            <v>Persil</v>
          </cell>
          <cell r="CF415">
            <v>0</v>
          </cell>
          <cell r="CG415">
            <v>0</v>
          </cell>
          <cell r="CH415">
            <v>0</v>
          </cell>
          <cell r="CI415">
            <v>0</v>
          </cell>
          <cell r="CJ415">
            <v>0</v>
          </cell>
          <cell r="CK415">
            <v>0</v>
          </cell>
          <cell r="CL415">
            <v>0</v>
          </cell>
          <cell r="CM415">
            <v>0</v>
          </cell>
          <cell r="CN415" t="str">
            <v xml:space="preserve">Sel </v>
          </cell>
          <cell r="CP415">
            <v>0</v>
          </cell>
          <cell r="CQ415">
            <v>0</v>
          </cell>
          <cell r="CR415">
            <v>0</v>
          </cell>
          <cell r="CS415">
            <v>0</v>
          </cell>
          <cell r="CT415">
            <v>0</v>
          </cell>
          <cell r="CU415">
            <v>0</v>
          </cell>
          <cell r="CV415">
            <v>0</v>
          </cell>
          <cell r="CW415">
            <v>0</v>
          </cell>
          <cell r="CX415" t="str">
            <v>Poivre</v>
          </cell>
          <cell r="CZ415">
            <v>0</v>
          </cell>
          <cell r="DA415">
            <v>0</v>
          </cell>
          <cell r="DB415">
            <v>0</v>
          </cell>
          <cell r="DC415">
            <v>0</v>
          </cell>
          <cell r="DD415">
            <v>0</v>
          </cell>
          <cell r="DE415">
            <v>0</v>
          </cell>
          <cell r="DF415">
            <v>0</v>
          </cell>
          <cell r="DG415">
            <v>0</v>
          </cell>
          <cell r="DH415" t="str">
            <v/>
          </cell>
          <cell r="DJ415">
            <v>0</v>
          </cell>
          <cell r="DK415">
            <v>0</v>
          </cell>
          <cell r="DL415">
            <v>0</v>
          </cell>
          <cell r="DM415">
            <v>0</v>
          </cell>
          <cell r="DN415">
            <v>0</v>
          </cell>
          <cell r="DO415">
            <v>0</v>
          </cell>
          <cell r="DP415">
            <v>0</v>
          </cell>
          <cell r="DQ415">
            <v>0</v>
          </cell>
          <cell r="DR415" t="str">
            <v/>
          </cell>
          <cell r="DT415">
            <v>0</v>
          </cell>
          <cell r="DU415">
            <v>0</v>
          </cell>
          <cell r="DV415">
            <v>0</v>
          </cell>
          <cell r="DW415">
            <v>0</v>
          </cell>
          <cell r="DX415">
            <v>0</v>
          </cell>
          <cell r="DY415">
            <v>0</v>
          </cell>
          <cell r="DZ415">
            <v>0</v>
          </cell>
          <cell r="EA415">
            <v>0</v>
          </cell>
          <cell r="EB415" t="str">
            <v/>
          </cell>
          <cell r="ED415">
            <v>0</v>
          </cell>
          <cell r="EE415">
            <v>0</v>
          </cell>
          <cell r="EF415">
            <v>0</v>
          </cell>
          <cell r="EG415">
            <v>0</v>
          </cell>
          <cell r="EH415">
            <v>0</v>
          </cell>
          <cell r="EI415">
            <v>0</v>
          </cell>
          <cell r="EJ415">
            <v>0</v>
          </cell>
          <cell r="EK415">
            <v>0</v>
          </cell>
          <cell r="EL415" t="str">
            <v/>
          </cell>
          <cell r="EN415">
            <v>0</v>
          </cell>
          <cell r="EO415">
            <v>0</v>
          </cell>
          <cell r="EP415">
            <v>0</v>
          </cell>
          <cell r="EQ415">
            <v>0</v>
          </cell>
          <cell r="ER415">
            <v>0</v>
          </cell>
          <cell r="ES415">
            <v>0</v>
          </cell>
          <cell r="ET415">
            <v>0</v>
          </cell>
          <cell r="EU415">
            <v>0</v>
          </cell>
          <cell r="EV415" t="str">
            <v/>
          </cell>
          <cell r="EX415">
            <v>0</v>
          </cell>
          <cell r="EY415">
            <v>0</v>
          </cell>
          <cell r="EZ415">
            <v>0</v>
          </cell>
          <cell r="FA415">
            <v>0</v>
          </cell>
          <cell r="FB415">
            <v>0</v>
          </cell>
          <cell r="FC415">
            <v>0</v>
          </cell>
          <cell r="FD415">
            <v>0</v>
          </cell>
          <cell r="FE415">
            <v>0</v>
          </cell>
          <cell r="FF415" t="str">
            <v/>
          </cell>
          <cell r="FH415">
            <v>0</v>
          </cell>
          <cell r="FI415">
            <v>0</v>
          </cell>
          <cell r="FJ415">
            <v>0</v>
          </cell>
          <cell r="FK415">
            <v>0</v>
          </cell>
          <cell r="FL415">
            <v>0</v>
          </cell>
          <cell r="FM415">
            <v>0</v>
          </cell>
          <cell r="FN415">
            <v>0</v>
          </cell>
          <cell r="FO415">
            <v>0</v>
          </cell>
          <cell r="FR415">
            <v>0</v>
          </cell>
          <cell r="FS415">
            <v>0</v>
          </cell>
          <cell r="FT415">
            <v>0</v>
          </cell>
          <cell r="FU415">
            <v>0</v>
          </cell>
          <cell r="FV415">
            <v>0</v>
          </cell>
          <cell r="FW415">
            <v>0</v>
          </cell>
          <cell r="FX415">
            <v>0</v>
          </cell>
          <cell r="FY415">
            <v>0</v>
          </cell>
          <cell r="GB415">
            <v>0</v>
          </cell>
          <cell r="GC415">
            <v>0</v>
          </cell>
          <cell r="GD415">
            <v>0</v>
          </cell>
          <cell r="GE415">
            <v>0</v>
          </cell>
          <cell r="GF415">
            <v>0</v>
          </cell>
          <cell r="GG415">
            <v>0</v>
          </cell>
          <cell r="GH415">
            <v>0</v>
          </cell>
          <cell r="GI415">
            <v>0</v>
          </cell>
          <cell r="GL415">
            <v>0</v>
          </cell>
          <cell r="GM415">
            <v>0</v>
          </cell>
          <cell r="GN415">
            <v>0</v>
          </cell>
          <cell r="GO415">
            <v>0</v>
          </cell>
          <cell r="GP415">
            <v>0</v>
          </cell>
          <cell r="GQ415">
            <v>0</v>
          </cell>
          <cell r="GR415">
            <v>0</v>
          </cell>
          <cell r="GS415">
            <v>0</v>
          </cell>
          <cell r="GU415" t="str">
            <v xml:space="preserve">Salade Abricot Lentilles </v>
          </cell>
        </row>
        <row r="416">
          <cell r="E416" t="str">
            <v>Salade Au Poulet &amp; Crudité</v>
          </cell>
          <cell r="F416" t="str">
            <v xml:space="preserve">Cuire le poulet et mélanger tout les ingrédients
</v>
          </cell>
          <cell r="H416">
            <v>420.4</v>
          </cell>
          <cell r="I416">
            <v>35.72</v>
          </cell>
          <cell r="J416">
            <v>12.23</v>
          </cell>
          <cell r="K416">
            <v>36.33</v>
          </cell>
          <cell r="L416" t="str">
            <v>Poulet</v>
          </cell>
          <cell r="M416">
            <v>120</v>
          </cell>
          <cell r="N416">
            <v>126</v>
          </cell>
          <cell r="O416">
            <v>27.72</v>
          </cell>
          <cell r="P416">
            <v>1.44</v>
          </cell>
          <cell r="Q416">
            <v>0.48</v>
          </cell>
          <cell r="R416">
            <v>105</v>
          </cell>
          <cell r="S416">
            <v>23.1</v>
          </cell>
          <cell r="T416">
            <v>1.2</v>
          </cell>
          <cell r="U416">
            <v>0.4</v>
          </cell>
          <cell r="V416" t="str">
            <v>Carotte</v>
          </cell>
          <cell r="W416">
            <v>150</v>
          </cell>
          <cell r="X416">
            <v>57</v>
          </cell>
          <cell r="Y416">
            <v>1.2</v>
          </cell>
          <cell r="Z416">
            <v>0.45</v>
          </cell>
          <cell r="AA416">
            <v>9.9</v>
          </cell>
          <cell r="AB416">
            <v>38</v>
          </cell>
          <cell r="AC416">
            <v>0.8</v>
          </cell>
          <cell r="AD416">
            <v>0.3</v>
          </cell>
          <cell r="AE416">
            <v>6.6</v>
          </cell>
          <cell r="AF416" t="str">
            <v>Tomate</v>
          </cell>
          <cell r="AG416">
            <v>150</v>
          </cell>
          <cell r="AH416">
            <v>31.5</v>
          </cell>
          <cell r="AI416">
            <v>1.2</v>
          </cell>
          <cell r="AJ416">
            <v>0.45</v>
          </cell>
          <cell r="AK416">
            <v>4.8</v>
          </cell>
          <cell r="AL416">
            <v>21</v>
          </cell>
          <cell r="AM416">
            <v>0.8</v>
          </cell>
          <cell r="AN416">
            <v>0.3</v>
          </cell>
          <cell r="AO416">
            <v>3.2</v>
          </cell>
          <cell r="AP416" t="str">
            <v>Huile D'Olive</v>
          </cell>
          <cell r="AQ416">
            <v>10</v>
          </cell>
          <cell r="AR416">
            <v>80.900000000000006</v>
          </cell>
          <cell r="AS416">
            <v>0</v>
          </cell>
          <cell r="AT416">
            <v>8.99</v>
          </cell>
          <cell r="AU416">
            <v>0</v>
          </cell>
          <cell r="AV416">
            <v>809</v>
          </cell>
          <cell r="AW416">
            <v>0</v>
          </cell>
          <cell r="AX416">
            <v>89.9</v>
          </cell>
          <cell r="AY416">
            <v>0</v>
          </cell>
          <cell r="AZ416" t="str">
            <v>pain complet</v>
          </cell>
          <cell r="BA416">
            <v>50</v>
          </cell>
          <cell r="BB416">
            <v>117</v>
          </cell>
          <cell r="BC416">
            <v>5</v>
          </cell>
          <cell r="BD416">
            <v>0.75</v>
          </cell>
          <cell r="BE416">
            <v>20.5</v>
          </cell>
          <cell r="BF416">
            <v>234</v>
          </cell>
          <cell r="BG416">
            <v>10</v>
          </cell>
          <cell r="BH416">
            <v>1.5</v>
          </cell>
          <cell r="BI416">
            <v>41</v>
          </cell>
          <cell r="BJ416" t="str">
            <v>Laitue</v>
          </cell>
          <cell r="BK416">
            <v>50</v>
          </cell>
          <cell r="BL416">
            <v>8</v>
          </cell>
          <cell r="BM416">
            <v>0.6</v>
          </cell>
          <cell r="BN416">
            <v>0.15</v>
          </cell>
          <cell r="BO416">
            <v>0.65</v>
          </cell>
          <cell r="BP416">
            <v>16</v>
          </cell>
          <cell r="BQ416">
            <v>1.2</v>
          </cell>
          <cell r="BR416">
            <v>0.3</v>
          </cell>
          <cell r="BS416">
            <v>1.3</v>
          </cell>
          <cell r="BT416" t="str">
            <v/>
          </cell>
          <cell r="BV416">
            <v>0</v>
          </cell>
          <cell r="BW416">
            <v>0</v>
          </cell>
          <cell r="BX416">
            <v>0</v>
          </cell>
          <cell r="BY416">
            <v>0</v>
          </cell>
          <cell r="BZ416">
            <v>0</v>
          </cell>
          <cell r="CA416">
            <v>0</v>
          </cell>
          <cell r="CB416">
            <v>0</v>
          </cell>
          <cell r="CC416">
            <v>0</v>
          </cell>
          <cell r="CD416" t="str">
            <v/>
          </cell>
          <cell r="CF416">
            <v>0</v>
          </cell>
          <cell r="CG416">
            <v>0</v>
          </cell>
          <cell r="CH416">
            <v>0</v>
          </cell>
          <cell r="CI416">
            <v>0</v>
          </cell>
          <cell r="CJ416">
            <v>0</v>
          </cell>
          <cell r="CK416">
            <v>0</v>
          </cell>
          <cell r="CL416">
            <v>0</v>
          </cell>
          <cell r="CM416">
            <v>0</v>
          </cell>
          <cell r="CN416" t="str">
            <v/>
          </cell>
          <cell r="CP416">
            <v>0</v>
          </cell>
          <cell r="CQ416">
            <v>0</v>
          </cell>
          <cell r="CR416">
            <v>0</v>
          </cell>
          <cell r="CS416">
            <v>0</v>
          </cell>
          <cell r="CT416">
            <v>0</v>
          </cell>
          <cell r="CU416">
            <v>0</v>
          </cell>
          <cell r="CV416">
            <v>0</v>
          </cell>
          <cell r="CW416">
            <v>0</v>
          </cell>
          <cell r="CX416" t="str">
            <v/>
          </cell>
          <cell r="CZ416">
            <v>0</v>
          </cell>
          <cell r="DA416">
            <v>0</v>
          </cell>
          <cell r="DB416">
            <v>0</v>
          </cell>
          <cell r="DC416">
            <v>0</v>
          </cell>
          <cell r="DD416">
            <v>0</v>
          </cell>
          <cell r="DE416">
            <v>0</v>
          </cell>
          <cell r="DF416">
            <v>0</v>
          </cell>
          <cell r="DG416">
            <v>0</v>
          </cell>
          <cell r="DH416" t="str">
            <v/>
          </cell>
          <cell r="DJ416">
            <v>0</v>
          </cell>
          <cell r="DK416">
            <v>0</v>
          </cell>
          <cell r="DL416">
            <v>0</v>
          </cell>
          <cell r="DM416">
            <v>0</v>
          </cell>
          <cell r="DN416">
            <v>0</v>
          </cell>
          <cell r="DO416">
            <v>0</v>
          </cell>
          <cell r="DP416">
            <v>0</v>
          </cell>
          <cell r="DQ416">
            <v>0</v>
          </cell>
          <cell r="DR416" t="str">
            <v/>
          </cell>
          <cell r="DT416">
            <v>0</v>
          </cell>
          <cell r="DU416">
            <v>0</v>
          </cell>
          <cell r="DV416">
            <v>0</v>
          </cell>
          <cell r="DW416">
            <v>0</v>
          </cell>
          <cell r="DX416">
            <v>0</v>
          </cell>
          <cell r="DY416">
            <v>0</v>
          </cell>
          <cell r="DZ416">
            <v>0</v>
          </cell>
          <cell r="EA416">
            <v>0</v>
          </cell>
          <cell r="EB416" t="str">
            <v/>
          </cell>
          <cell r="ED416">
            <v>0</v>
          </cell>
          <cell r="EE416">
            <v>0</v>
          </cell>
          <cell r="EF416">
            <v>0</v>
          </cell>
          <cell r="EG416">
            <v>0</v>
          </cell>
          <cell r="EH416">
            <v>0</v>
          </cell>
          <cell r="EI416">
            <v>0</v>
          </cell>
          <cell r="EJ416">
            <v>0</v>
          </cell>
          <cell r="EK416">
            <v>0</v>
          </cell>
          <cell r="EL416" t="str">
            <v/>
          </cell>
          <cell r="EN416">
            <v>0</v>
          </cell>
          <cell r="EO416">
            <v>0</v>
          </cell>
          <cell r="EP416">
            <v>0</v>
          </cell>
          <cell r="EQ416">
            <v>0</v>
          </cell>
          <cell r="ER416">
            <v>0</v>
          </cell>
          <cell r="ES416">
            <v>0</v>
          </cell>
          <cell r="ET416">
            <v>0</v>
          </cell>
          <cell r="EU416">
            <v>0</v>
          </cell>
          <cell r="EV416" t="str">
            <v/>
          </cell>
          <cell r="EX416">
            <v>0</v>
          </cell>
          <cell r="EY416">
            <v>0</v>
          </cell>
          <cell r="EZ416">
            <v>0</v>
          </cell>
          <cell r="FA416">
            <v>0</v>
          </cell>
          <cell r="FB416">
            <v>0</v>
          </cell>
          <cell r="FC416">
            <v>0</v>
          </cell>
          <cell r="FD416">
            <v>0</v>
          </cell>
          <cell r="FE416">
            <v>0</v>
          </cell>
          <cell r="FF416" t="str">
            <v/>
          </cell>
          <cell r="FH416">
            <v>0</v>
          </cell>
          <cell r="FI416">
            <v>0</v>
          </cell>
          <cell r="FJ416">
            <v>0</v>
          </cell>
          <cell r="FK416">
            <v>0</v>
          </cell>
          <cell r="FL416">
            <v>0</v>
          </cell>
          <cell r="FM416">
            <v>0</v>
          </cell>
          <cell r="FN416">
            <v>0</v>
          </cell>
          <cell r="FO416">
            <v>0</v>
          </cell>
          <cell r="FR416">
            <v>0</v>
          </cell>
          <cell r="FS416">
            <v>0</v>
          </cell>
          <cell r="FT416">
            <v>0</v>
          </cell>
          <cell r="FU416">
            <v>0</v>
          </cell>
          <cell r="FV416">
            <v>0</v>
          </cell>
          <cell r="FW416">
            <v>0</v>
          </cell>
          <cell r="FX416">
            <v>0</v>
          </cell>
          <cell r="FY416">
            <v>0</v>
          </cell>
          <cell r="GB416">
            <v>0</v>
          </cell>
          <cell r="GC416">
            <v>0</v>
          </cell>
          <cell r="GD416">
            <v>0</v>
          </cell>
          <cell r="GE416">
            <v>0</v>
          </cell>
          <cell r="GF416">
            <v>0</v>
          </cell>
          <cell r="GG416">
            <v>0</v>
          </cell>
          <cell r="GH416">
            <v>0</v>
          </cell>
          <cell r="GI416">
            <v>0</v>
          </cell>
          <cell r="GL416">
            <v>0</v>
          </cell>
          <cell r="GM416">
            <v>0</v>
          </cell>
          <cell r="GN416">
            <v>0</v>
          </cell>
          <cell r="GO416">
            <v>0</v>
          </cell>
          <cell r="GP416">
            <v>0</v>
          </cell>
          <cell r="GQ416">
            <v>0</v>
          </cell>
          <cell r="GR416">
            <v>0</v>
          </cell>
          <cell r="GS416">
            <v>0</v>
          </cell>
          <cell r="GU416" t="str">
            <v>Salade Au Poulet &amp; Crudité</v>
          </cell>
        </row>
        <row r="417">
          <cell r="E417" t="str">
            <v xml:space="preserve">Salade Au Saumon </v>
          </cell>
          <cell r="F417" t="str">
            <v xml:space="preserve">Griller le pain.
Mélanger dans un saladier le vinaigre et tous les ingrédients, bouillon compris. 
Ajouter la salade, mélanger, rectifier l’assaisonnement. 
Répartir dessus le saumon et les petits croûtons. </v>
          </cell>
          <cell r="H417">
            <v>496.39</v>
          </cell>
          <cell r="I417">
            <v>37.164000000000001</v>
          </cell>
          <cell r="J417">
            <v>22.538</v>
          </cell>
          <cell r="K417">
            <v>33.340000000000003</v>
          </cell>
          <cell r="L417" t="str">
            <v>Vinaigre Balsamique</v>
          </cell>
          <cell r="M417">
            <v>10</v>
          </cell>
          <cell r="N417">
            <v>1.2</v>
          </cell>
          <cell r="O417">
            <v>0</v>
          </cell>
          <cell r="P417">
            <v>0</v>
          </cell>
          <cell r="Q417">
            <v>0.5</v>
          </cell>
          <cell r="R417">
            <v>12</v>
          </cell>
          <cell r="S417">
            <v>0</v>
          </cell>
          <cell r="T417">
            <v>0</v>
          </cell>
          <cell r="U417">
            <v>5</v>
          </cell>
          <cell r="V417" t="str">
            <v>Huile De Colza</v>
          </cell>
          <cell r="W417">
            <v>10</v>
          </cell>
          <cell r="X417">
            <v>80.900000000000006</v>
          </cell>
          <cell r="Y417">
            <v>0</v>
          </cell>
          <cell r="Z417">
            <v>8.99</v>
          </cell>
          <cell r="AA417">
            <v>0</v>
          </cell>
          <cell r="AB417">
            <v>809</v>
          </cell>
          <cell r="AC417">
            <v>0</v>
          </cell>
          <cell r="AD417">
            <v>89.9</v>
          </cell>
          <cell r="AE417">
            <v>0</v>
          </cell>
          <cell r="AF417" t="str">
            <v>Gelée De Cassis</v>
          </cell>
          <cell r="AG417">
            <v>10</v>
          </cell>
          <cell r="AH417">
            <v>26</v>
          </cell>
          <cell r="AI417">
            <v>0</v>
          </cell>
          <cell r="AJ417">
            <v>0</v>
          </cell>
          <cell r="AK417">
            <v>6.5</v>
          </cell>
          <cell r="AL417">
            <v>260</v>
          </cell>
          <cell r="AM417">
            <v>0</v>
          </cell>
          <cell r="AN417">
            <v>0</v>
          </cell>
          <cell r="AO417">
            <v>65</v>
          </cell>
          <cell r="AP417" t="str">
            <v>Bouillon De Légumes</v>
          </cell>
          <cell r="AQ417">
            <v>12</v>
          </cell>
          <cell r="AR417">
            <v>26.04</v>
          </cell>
          <cell r="AS417">
            <v>1.1639999999999999</v>
          </cell>
          <cell r="AT417">
            <v>0.64800000000000013</v>
          </cell>
          <cell r="AU417">
            <v>3.84</v>
          </cell>
          <cell r="AV417">
            <v>217</v>
          </cell>
          <cell r="AW417">
            <v>9.6999999999999993</v>
          </cell>
          <cell r="AX417">
            <v>5.4</v>
          </cell>
          <cell r="AY417">
            <v>32</v>
          </cell>
          <cell r="AZ417" t="str">
            <v>Mâche</v>
          </cell>
          <cell r="BA417">
            <v>100</v>
          </cell>
          <cell r="BB417">
            <v>23</v>
          </cell>
          <cell r="BC417">
            <v>2</v>
          </cell>
          <cell r="BD417">
            <v>0.4</v>
          </cell>
          <cell r="BE417">
            <v>2</v>
          </cell>
          <cell r="BF417">
            <v>23</v>
          </cell>
          <cell r="BG417">
            <v>2</v>
          </cell>
          <cell r="BH417">
            <v>0.4</v>
          </cell>
          <cell r="BI417">
            <v>2</v>
          </cell>
          <cell r="BJ417" t="str">
            <v>Sel</v>
          </cell>
          <cell r="BL417">
            <v>0</v>
          </cell>
          <cell r="BM417">
            <v>0</v>
          </cell>
          <cell r="BN417">
            <v>0</v>
          </cell>
          <cell r="BO417">
            <v>0</v>
          </cell>
          <cell r="BP417">
            <v>0</v>
          </cell>
          <cell r="BQ417">
            <v>0</v>
          </cell>
          <cell r="BR417">
            <v>0</v>
          </cell>
          <cell r="BS417">
            <v>0</v>
          </cell>
          <cell r="BT417" t="str">
            <v>Poivre</v>
          </cell>
          <cell r="BV417">
            <v>0</v>
          </cell>
          <cell r="BW417">
            <v>0</v>
          </cell>
          <cell r="BX417">
            <v>0</v>
          </cell>
          <cell r="BY417">
            <v>0</v>
          </cell>
          <cell r="BZ417">
            <v>0</v>
          </cell>
          <cell r="CA417">
            <v>0</v>
          </cell>
          <cell r="CB417">
            <v>0</v>
          </cell>
          <cell r="CC417">
            <v>0</v>
          </cell>
          <cell r="CD417" t="str">
            <v>Saumon Fumé</v>
          </cell>
          <cell r="CE417">
            <v>125</v>
          </cell>
          <cell r="CF417">
            <v>208.75</v>
          </cell>
          <cell r="CG417">
            <v>29</v>
          </cell>
          <cell r="CH417">
            <v>10.25</v>
          </cell>
          <cell r="CI417">
            <v>0</v>
          </cell>
          <cell r="CJ417">
            <v>167</v>
          </cell>
          <cell r="CK417">
            <v>23.2</v>
          </cell>
          <cell r="CL417">
            <v>8.1999999999999993</v>
          </cell>
          <cell r="CM417">
            <v>0</v>
          </cell>
          <cell r="CN417" t="str">
            <v>Pain De Mie</v>
          </cell>
          <cell r="CO417">
            <v>50</v>
          </cell>
          <cell r="CP417">
            <v>130.5</v>
          </cell>
          <cell r="CQ417">
            <v>5</v>
          </cell>
          <cell r="CR417">
            <v>2.25</v>
          </cell>
          <cell r="CS417">
            <v>20.5</v>
          </cell>
          <cell r="CT417">
            <v>261</v>
          </cell>
          <cell r="CU417">
            <v>10</v>
          </cell>
          <cell r="CV417">
            <v>4.5</v>
          </cell>
          <cell r="CW417">
            <v>41</v>
          </cell>
          <cell r="CX417" t="str">
            <v/>
          </cell>
          <cell r="CZ417">
            <v>0</v>
          </cell>
          <cell r="DA417">
            <v>0</v>
          </cell>
          <cell r="DB417">
            <v>0</v>
          </cell>
          <cell r="DC417">
            <v>0</v>
          </cell>
          <cell r="DD417">
            <v>0</v>
          </cell>
          <cell r="DE417">
            <v>0</v>
          </cell>
          <cell r="DF417">
            <v>0</v>
          </cell>
          <cell r="DG417">
            <v>0</v>
          </cell>
          <cell r="DH417" t="str">
            <v/>
          </cell>
          <cell r="DJ417">
            <v>0</v>
          </cell>
          <cell r="DK417">
            <v>0</v>
          </cell>
          <cell r="DL417">
            <v>0</v>
          </cell>
          <cell r="DM417">
            <v>0</v>
          </cell>
          <cell r="DN417">
            <v>0</v>
          </cell>
          <cell r="DO417">
            <v>0</v>
          </cell>
          <cell r="DP417">
            <v>0</v>
          </cell>
          <cell r="DQ417">
            <v>0</v>
          </cell>
          <cell r="DR417" t="str">
            <v/>
          </cell>
          <cell r="DT417">
            <v>0</v>
          </cell>
          <cell r="DU417">
            <v>0</v>
          </cell>
          <cell r="DV417">
            <v>0</v>
          </cell>
          <cell r="DW417">
            <v>0</v>
          </cell>
          <cell r="DX417">
            <v>0</v>
          </cell>
          <cell r="DY417">
            <v>0</v>
          </cell>
          <cell r="DZ417">
            <v>0</v>
          </cell>
          <cell r="EA417">
            <v>0</v>
          </cell>
          <cell r="EB417" t="str">
            <v/>
          </cell>
          <cell r="ED417">
            <v>0</v>
          </cell>
          <cell r="EE417">
            <v>0</v>
          </cell>
          <cell r="EF417">
            <v>0</v>
          </cell>
          <cell r="EG417">
            <v>0</v>
          </cell>
          <cell r="EH417">
            <v>0</v>
          </cell>
          <cell r="EI417">
            <v>0</v>
          </cell>
          <cell r="EJ417">
            <v>0</v>
          </cell>
          <cell r="EK417">
            <v>0</v>
          </cell>
          <cell r="EL417" t="str">
            <v/>
          </cell>
          <cell r="EN417">
            <v>0</v>
          </cell>
          <cell r="EO417">
            <v>0</v>
          </cell>
          <cell r="EP417">
            <v>0</v>
          </cell>
          <cell r="EQ417">
            <v>0</v>
          </cell>
          <cell r="ER417">
            <v>0</v>
          </cell>
          <cell r="ES417">
            <v>0</v>
          </cell>
          <cell r="ET417">
            <v>0</v>
          </cell>
          <cell r="EU417">
            <v>0</v>
          </cell>
          <cell r="EV417" t="str">
            <v/>
          </cell>
          <cell r="EX417">
            <v>0</v>
          </cell>
          <cell r="EY417">
            <v>0</v>
          </cell>
          <cell r="EZ417">
            <v>0</v>
          </cell>
          <cell r="FA417">
            <v>0</v>
          </cell>
          <cell r="FB417">
            <v>0</v>
          </cell>
          <cell r="FC417">
            <v>0</v>
          </cell>
          <cell r="FD417">
            <v>0</v>
          </cell>
          <cell r="FE417">
            <v>0</v>
          </cell>
          <cell r="FF417" t="str">
            <v/>
          </cell>
          <cell r="FH417">
            <v>0</v>
          </cell>
          <cell r="FI417">
            <v>0</v>
          </cell>
          <cell r="FJ417">
            <v>0</v>
          </cell>
          <cell r="FK417">
            <v>0</v>
          </cell>
          <cell r="FL417">
            <v>0</v>
          </cell>
          <cell r="FM417">
            <v>0</v>
          </cell>
          <cell r="FN417">
            <v>0</v>
          </cell>
          <cell r="FO417">
            <v>0</v>
          </cell>
          <cell r="FR417">
            <v>0</v>
          </cell>
          <cell r="FS417">
            <v>0</v>
          </cell>
          <cell r="FT417">
            <v>0</v>
          </cell>
          <cell r="FU417">
            <v>0</v>
          </cell>
          <cell r="FV417">
            <v>0</v>
          </cell>
          <cell r="FW417">
            <v>0</v>
          </cell>
          <cell r="FX417">
            <v>0</v>
          </cell>
          <cell r="FY417">
            <v>0</v>
          </cell>
          <cell r="GB417">
            <v>0</v>
          </cell>
          <cell r="GC417">
            <v>0</v>
          </cell>
          <cell r="GD417">
            <v>0</v>
          </cell>
          <cell r="GE417">
            <v>0</v>
          </cell>
          <cell r="GF417">
            <v>0</v>
          </cell>
          <cell r="GG417">
            <v>0</v>
          </cell>
          <cell r="GH417">
            <v>0</v>
          </cell>
          <cell r="GI417">
            <v>0</v>
          </cell>
          <cell r="GL417">
            <v>0</v>
          </cell>
          <cell r="GM417">
            <v>0</v>
          </cell>
          <cell r="GN417">
            <v>0</v>
          </cell>
          <cell r="GO417">
            <v>0</v>
          </cell>
          <cell r="GP417">
            <v>0</v>
          </cell>
          <cell r="GQ417">
            <v>0</v>
          </cell>
          <cell r="GR417">
            <v>0</v>
          </cell>
          <cell r="GS417">
            <v>0</v>
          </cell>
          <cell r="GU417" t="str">
            <v xml:space="preserve">Salade Au Saumon </v>
          </cell>
        </row>
        <row r="418">
          <cell r="E418" t="str">
            <v>Salade Au Tofu</v>
          </cell>
          <cell r="F418" t="str">
            <v>Mélanger tous les ingrédients</v>
          </cell>
          <cell r="H418">
            <v>371.4</v>
          </cell>
          <cell r="I418">
            <v>21.96</v>
          </cell>
          <cell r="J418">
            <v>24.79</v>
          </cell>
          <cell r="K418">
            <v>12.299999999999999</v>
          </cell>
          <cell r="L418" t="str">
            <v>Pousses De Soja</v>
          </cell>
          <cell r="M418">
            <v>100</v>
          </cell>
          <cell r="N418">
            <v>55</v>
          </cell>
          <cell r="O418">
            <v>5.5</v>
          </cell>
          <cell r="P418">
            <v>1</v>
          </cell>
          <cell r="Q418">
            <v>4.7</v>
          </cell>
          <cell r="R418">
            <v>55</v>
          </cell>
          <cell r="S418">
            <v>5.5</v>
          </cell>
          <cell r="T418">
            <v>1</v>
          </cell>
          <cell r="U418">
            <v>4.7</v>
          </cell>
          <cell r="V418" t="str">
            <v>Tofu</v>
          </cell>
          <cell r="W418">
            <v>100</v>
          </cell>
          <cell r="X418">
            <v>148</v>
          </cell>
          <cell r="Y418">
            <v>12</v>
          </cell>
          <cell r="Z418">
            <v>9</v>
          </cell>
          <cell r="AA418">
            <v>4.5</v>
          </cell>
          <cell r="AB418">
            <v>148</v>
          </cell>
          <cell r="AC418">
            <v>12</v>
          </cell>
          <cell r="AD418">
            <v>9</v>
          </cell>
          <cell r="AE418">
            <v>4.5</v>
          </cell>
          <cell r="AF418" t="str">
            <v>Olive Noire</v>
          </cell>
          <cell r="AG418">
            <v>40</v>
          </cell>
          <cell r="AH418">
            <v>60</v>
          </cell>
          <cell r="AI418">
            <v>0.36</v>
          </cell>
          <cell r="AJ418">
            <v>5.6</v>
          </cell>
          <cell r="AK418">
            <v>1.2</v>
          </cell>
          <cell r="AL418">
            <v>150</v>
          </cell>
          <cell r="AM418">
            <v>0.9</v>
          </cell>
          <cell r="AN418">
            <v>14</v>
          </cell>
          <cell r="AO418">
            <v>3</v>
          </cell>
          <cell r="AP418" t="str">
            <v>Huile D'Olive</v>
          </cell>
          <cell r="AQ418">
            <v>10</v>
          </cell>
          <cell r="AR418">
            <v>80.900000000000006</v>
          </cell>
          <cell r="AS418">
            <v>0</v>
          </cell>
          <cell r="AT418">
            <v>8.99</v>
          </cell>
          <cell r="AU418">
            <v>0</v>
          </cell>
          <cell r="AV418">
            <v>809</v>
          </cell>
          <cell r="AW418">
            <v>0</v>
          </cell>
          <cell r="AX418">
            <v>89.9</v>
          </cell>
          <cell r="AY418">
            <v>0</v>
          </cell>
          <cell r="AZ418" t="str">
            <v>Lait Protéiné</v>
          </cell>
          <cell r="BA418">
            <v>50</v>
          </cell>
          <cell r="BB418">
            <v>19.5</v>
          </cell>
          <cell r="BC418">
            <v>3.5</v>
          </cell>
          <cell r="BD418">
            <v>0.05</v>
          </cell>
          <cell r="BE418">
            <v>1.25</v>
          </cell>
          <cell r="BF418">
            <v>39</v>
          </cell>
          <cell r="BG418">
            <v>7</v>
          </cell>
          <cell r="BH418">
            <v>0.1</v>
          </cell>
          <cell r="BI418">
            <v>2.5</v>
          </cell>
          <cell r="BJ418" t="str">
            <v>Laitue</v>
          </cell>
          <cell r="BK418">
            <v>50</v>
          </cell>
          <cell r="BL418">
            <v>8</v>
          </cell>
          <cell r="BM418">
            <v>0.6</v>
          </cell>
          <cell r="BN418">
            <v>0.15</v>
          </cell>
          <cell r="BO418">
            <v>0.65</v>
          </cell>
          <cell r="BP418">
            <v>16</v>
          </cell>
          <cell r="BQ418">
            <v>1.2</v>
          </cell>
          <cell r="BR418">
            <v>0.3</v>
          </cell>
          <cell r="BS418">
            <v>1.3</v>
          </cell>
          <cell r="BT418" t="str">
            <v/>
          </cell>
          <cell r="BV418">
            <v>0</v>
          </cell>
          <cell r="BW418">
            <v>0</v>
          </cell>
          <cell r="BX418">
            <v>0</v>
          </cell>
          <cell r="BY418">
            <v>0</v>
          </cell>
          <cell r="BZ418">
            <v>0</v>
          </cell>
          <cell r="CA418">
            <v>0</v>
          </cell>
          <cell r="CB418">
            <v>0</v>
          </cell>
          <cell r="CC418">
            <v>0</v>
          </cell>
          <cell r="CD418" t="str">
            <v/>
          </cell>
          <cell r="CF418">
            <v>0</v>
          </cell>
          <cell r="CG418">
            <v>0</v>
          </cell>
          <cell r="CH418">
            <v>0</v>
          </cell>
          <cell r="CI418">
            <v>0</v>
          </cell>
          <cell r="CJ418">
            <v>0</v>
          </cell>
          <cell r="CK418">
            <v>0</v>
          </cell>
          <cell r="CL418">
            <v>0</v>
          </cell>
          <cell r="CM418">
            <v>0</v>
          </cell>
          <cell r="CN418" t="str">
            <v/>
          </cell>
          <cell r="CP418">
            <v>0</v>
          </cell>
          <cell r="CQ418">
            <v>0</v>
          </cell>
          <cell r="CR418">
            <v>0</v>
          </cell>
          <cell r="CS418">
            <v>0</v>
          </cell>
          <cell r="CT418">
            <v>0</v>
          </cell>
          <cell r="CU418">
            <v>0</v>
          </cell>
          <cell r="CV418">
            <v>0</v>
          </cell>
          <cell r="CW418">
            <v>0</v>
          </cell>
          <cell r="CX418" t="str">
            <v/>
          </cell>
          <cell r="CZ418">
            <v>0</v>
          </cell>
          <cell r="DA418">
            <v>0</v>
          </cell>
          <cell r="DB418">
            <v>0</v>
          </cell>
          <cell r="DC418">
            <v>0</v>
          </cell>
          <cell r="DD418">
            <v>0</v>
          </cell>
          <cell r="DE418">
            <v>0</v>
          </cell>
          <cell r="DF418">
            <v>0</v>
          </cell>
          <cell r="DG418">
            <v>0</v>
          </cell>
          <cell r="DH418" t="str">
            <v/>
          </cell>
          <cell r="DJ418">
            <v>0</v>
          </cell>
          <cell r="DK418">
            <v>0</v>
          </cell>
          <cell r="DL418">
            <v>0</v>
          </cell>
          <cell r="DM418">
            <v>0</v>
          </cell>
          <cell r="DN418">
            <v>0</v>
          </cell>
          <cell r="DO418">
            <v>0</v>
          </cell>
          <cell r="DP418">
            <v>0</v>
          </cell>
          <cell r="DQ418">
            <v>0</v>
          </cell>
          <cell r="DR418" t="str">
            <v/>
          </cell>
          <cell r="DT418">
            <v>0</v>
          </cell>
          <cell r="DU418">
            <v>0</v>
          </cell>
          <cell r="DV418">
            <v>0</v>
          </cell>
          <cell r="DW418">
            <v>0</v>
          </cell>
          <cell r="DX418">
            <v>0</v>
          </cell>
          <cell r="DY418">
            <v>0</v>
          </cell>
          <cell r="DZ418">
            <v>0</v>
          </cell>
          <cell r="EA418">
            <v>0</v>
          </cell>
          <cell r="EB418" t="str">
            <v/>
          </cell>
          <cell r="ED418">
            <v>0</v>
          </cell>
          <cell r="EE418">
            <v>0</v>
          </cell>
          <cell r="EF418">
            <v>0</v>
          </cell>
          <cell r="EG418">
            <v>0</v>
          </cell>
          <cell r="EH418">
            <v>0</v>
          </cell>
          <cell r="EI418">
            <v>0</v>
          </cell>
          <cell r="EJ418">
            <v>0</v>
          </cell>
          <cell r="EK418">
            <v>0</v>
          </cell>
          <cell r="EL418" t="str">
            <v/>
          </cell>
          <cell r="EN418">
            <v>0</v>
          </cell>
          <cell r="EO418">
            <v>0</v>
          </cell>
          <cell r="EP418">
            <v>0</v>
          </cell>
          <cell r="EQ418">
            <v>0</v>
          </cell>
          <cell r="ER418">
            <v>0</v>
          </cell>
          <cell r="ES418">
            <v>0</v>
          </cell>
          <cell r="ET418">
            <v>0</v>
          </cell>
          <cell r="EU418">
            <v>0</v>
          </cell>
          <cell r="EV418" t="str">
            <v/>
          </cell>
          <cell r="EX418">
            <v>0</v>
          </cell>
          <cell r="EY418">
            <v>0</v>
          </cell>
          <cell r="EZ418">
            <v>0</v>
          </cell>
          <cell r="FA418">
            <v>0</v>
          </cell>
          <cell r="FB418">
            <v>0</v>
          </cell>
          <cell r="FC418">
            <v>0</v>
          </cell>
          <cell r="FD418">
            <v>0</v>
          </cell>
          <cell r="FE418">
            <v>0</v>
          </cell>
          <cell r="FF418" t="str">
            <v/>
          </cell>
          <cell r="FH418">
            <v>0</v>
          </cell>
          <cell r="FI418">
            <v>0</v>
          </cell>
          <cell r="FJ418">
            <v>0</v>
          </cell>
          <cell r="FK418">
            <v>0</v>
          </cell>
          <cell r="FL418">
            <v>0</v>
          </cell>
          <cell r="FM418">
            <v>0</v>
          </cell>
          <cell r="FN418">
            <v>0</v>
          </cell>
          <cell r="FO418">
            <v>0</v>
          </cell>
          <cell r="FR418">
            <v>0</v>
          </cell>
          <cell r="FS418">
            <v>0</v>
          </cell>
          <cell r="FT418">
            <v>0</v>
          </cell>
          <cell r="FU418">
            <v>0</v>
          </cell>
          <cell r="FV418">
            <v>0</v>
          </cell>
          <cell r="FW418">
            <v>0</v>
          </cell>
          <cell r="FX418">
            <v>0</v>
          </cell>
          <cell r="FY418">
            <v>0</v>
          </cell>
          <cell r="GB418">
            <v>0</v>
          </cell>
          <cell r="GC418">
            <v>0</v>
          </cell>
          <cell r="GD418">
            <v>0</v>
          </cell>
          <cell r="GE418">
            <v>0</v>
          </cell>
          <cell r="GF418">
            <v>0</v>
          </cell>
          <cell r="GG418">
            <v>0</v>
          </cell>
          <cell r="GH418">
            <v>0</v>
          </cell>
          <cell r="GI418">
            <v>0</v>
          </cell>
          <cell r="GL418">
            <v>0</v>
          </cell>
          <cell r="GM418">
            <v>0</v>
          </cell>
          <cell r="GN418">
            <v>0</v>
          </cell>
          <cell r="GO418">
            <v>0</v>
          </cell>
          <cell r="GP418">
            <v>0</v>
          </cell>
          <cell r="GQ418">
            <v>0</v>
          </cell>
          <cell r="GR418">
            <v>0</v>
          </cell>
          <cell r="GS418">
            <v>0</v>
          </cell>
          <cell r="GU418" t="str">
            <v>Salade Au Tofu</v>
          </cell>
        </row>
        <row r="419">
          <cell r="E419" t="str">
            <v xml:space="preserve">Salade Aux Haricots Et Au Bœuf </v>
          </cell>
          <cell r="F419" t="str">
            <v>Faire cuire les haricots et les mange-tout env. 7 min dans l'eau salée, ajouter les petits pois, poursuivre la cuisson env. 1min, rincer sous l’eau froide, égoutter. 
Mélanger le jus de citron vert et tous les ingrédients dans un saladier, ajouter les légumes, mélanger. 
Couper la viande en dés de 1 cm</v>
          </cell>
          <cell r="H419">
            <v>515.83999999999992</v>
          </cell>
          <cell r="I419">
            <v>35.01</v>
          </cell>
          <cell r="J419">
            <v>26.16</v>
          </cell>
          <cell r="K419">
            <v>27.914999999999999</v>
          </cell>
          <cell r="L419" t="str">
            <v>Haricots Verts</v>
          </cell>
          <cell r="M419">
            <v>100</v>
          </cell>
          <cell r="N419">
            <v>31</v>
          </cell>
          <cell r="O419">
            <v>2.1</v>
          </cell>
          <cell r="P419">
            <v>0.2</v>
          </cell>
          <cell r="Q419">
            <v>3.6</v>
          </cell>
          <cell r="R419">
            <v>31</v>
          </cell>
          <cell r="S419">
            <v>2.1</v>
          </cell>
          <cell r="T419">
            <v>0.2</v>
          </cell>
          <cell r="U419">
            <v>3.6</v>
          </cell>
          <cell r="V419" t="str">
            <v>Mange-Tout</v>
          </cell>
          <cell r="W419">
            <v>100</v>
          </cell>
          <cell r="X419">
            <v>68</v>
          </cell>
          <cell r="Y419">
            <v>4</v>
          </cell>
          <cell r="Z419">
            <v>0.2</v>
          </cell>
          <cell r="AA419">
            <v>10</v>
          </cell>
          <cell r="AB419">
            <v>68</v>
          </cell>
          <cell r="AC419">
            <v>4</v>
          </cell>
          <cell r="AD419">
            <v>0.2</v>
          </cell>
          <cell r="AE419">
            <v>10</v>
          </cell>
          <cell r="AF419" t="str">
            <v>Petits Pois Surgelés</v>
          </cell>
          <cell r="AG419">
            <v>100</v>
          </cell>
          <cell r="AH419">
            <v>88</v>
          </cell>
          <cell r="AI419">
            <v>4.8</v>
          </cell>
          <cell r="AJ419">
            <v>0.8</v>
          </cell>
          <cell r="AK419">
            <v>12.8</v>
          </cell>
          <cell r="AL419">
            <v>88</v>
          </cell>
          <cell r="AM419">
            <v>4.8</v>
          </cell>
          <cell r="AN419">
            <v>0.8</v>
          </cell>
          <cell r="AO419">
            <v>12.8</v>
          </cell>
          <cell r="AP419" t="str">
            <v xml:space="preserve">Jus De Citron Vert </v>
          </cell>
          <cell r="AQ419">
            <v>10</v>
          </cell>
          <cell r="AR419">
            <v>0</v>
          </cell>
          <cell r="AS419">
            <v>0</v>
          </cell>
          <cell r="AT419">
            <v>0</v>
          </cell>
          <cell r="AU419">
            <v>0</v>
          </cell>
          <cell r="AV419">
            <v>0</v>
          </cell>
          <cell r="AW419">
            <v>0</v>
          </cell>
          <cell r="AX419">
            <v>0</v>
          </cell>
          <cell r="AY419">
            <v>0</v>
          </cell>
          <cell r="AZ419" t="str">
            <v>Huile De Sésame</v>
          </cell>
          <cell r="BA419">
            <v>10</v>
          </cell>
          <cell r="BB419">
            <v>80.900000000000006</v>
          </cell>
          <cell r="BC419">
            <v>0</v>
          </cell>
          <cell r="BD419">
            <v>8.99</v>
          </cell>
          <cell r="BE419">
            <v>0</v>
          </cell>
          <cell r="BF419">
            <v>809</v>
          </cell>
          <cell r="BG419">
            <v>0</v>
          </cell>
          <cell r="BH419">
            <v>89.9</v>
          </cell>
          <cell r="BI419">
            <v>0</v>
          </cell>
          <cell r="BJ419" t="str">
            <v>Sauce Soja</v>
          </cell>
          <cell r="BK419">
            <v>5</v>
          </cell>
          <cell r="BL419">
            <v>3.14</v>
          </cell>
          <cell r="BM419">
            <v>0.44</v>
          </cell>
          <cell r="BN419">
            <v>0</v>
          </cell>
          <cell r="BO419">
            <v>0.34499999999999997</v>
          </cell>
          <cell r="BP419">
            <v>62.8</v>
          </cell>
          <cell r="BQ419">
            <v>8.8000000000000007</v>
          </cell>
          <cell r="BR419">
            <v>0</v>
          </cell>
          <cell r="BS419">
            <v>6.9</v>
          </cell>
          <cell r="BT419" t="str">
            <v>Sambal Oelek</v>
          </cell>
          <cell r="BU419">
            <v>5</v>
          </cell>
          <cell r="BV419">
            <v>0</v>
          </cell>
          <cell r="BW419">
            <v>0</v>
          </cell>
          <cell r="BX419">
            <v>0</v>
          </cell>
          <cell r="BY419">
            <v>0</v>
          </cell>
          <cell r="BZ419">
            <v>0</v>
          </cell>
          <cell r="CA419">
            <v>0</v>
          </cell>
          <cell r="CB419">
            <v>0</v>
          </cell>
          <cell r="CC419">
            <v>0</v>
          </cell>
          <cell r="CD419" t="str">
            <v>Huile De Sésame</v>
          </cell>
          <cell r="CE419">
            <v>10</v>
          </cell>
          <cell r="CF419">
            <v>80.900000000000006</v>
          </cell>
          <cell r="CG419">
            <v>0</v>
          </cell>
          <cell r="CH419">
            <v>8.99</v>
          </cell>
          <cell r="CI419">
            <v>0</v>
          </cell>
          <cell r="CJ419">
            <v>809</v>
          </cell>
          <cell r="CK419">
            <v>0</v>
          </cell>
          <cell r="CL419">
            <v>89.9</v>
          </cell>
          <cell r="CM419">
            <v>0</v>
          </cell>
          <cell r="CN419" t="str">
            <v>Romsteck</v>
          </cell>
          <cell r="CO419">
            <v>100</v>
          </cell>
          <cell r="CP419">
            <v>105</v>
          </cell>
          <cell r="CQ419">
            <v>21.9</v>
          </cell>
          <cell r="CR419">
            <v>2</v>
          </cell>
          <cell r="CS419">
            <v>0</v>
          </cell>
          <cell r="CT419">
            <v>105</v>
          </cell>
          <cell r="CU419">
            <v>21.9</v>
          </cell>
          <cell r="CV419">
            <v>2</v>
          </cell>
          <cell r="CW419">
            <v>0</v>
          </cell>
          <cell r="CX419" t="str">
            <v xml:space="preserve">Sel </v>
          </cell>
          <cell r="CZ419">
            <v>0</v>
          </cell>
          <cell r="DA419">
            <v>0</v>
          </cell>
          <cell r="DB419">
            <v>0</v>
          </cell>
          <cell r="DC419">
            <v>0</v>
          </cell>
          <cell r="DD419">
            <v>0</v>
          </cell>
          <cell r="DE419">
            <v>0</v>
          </cell>
          <cell r="DF419">
            <v>0</v>
          </cell>
          <cell r="DG419">
            <v>0</v>
          </cell>
          <cell r="DH419" t="str">
            <v>Graines De Sésame Grillées</v>
          </cell>
          <cell r="DI419">
            <v>10</v>
          </cell>
          <cell r="DJ419">
            <v>58.9</v>
          </cell>
          <cell r="DK419">
            <v>1.77</v>
          </cell>
          <cell r="DL419">
            <v>4.9800000000000004</v>
          </cell>
          <cell r="DM419">
            <v>1.17</v>
          </cell>
          <cell r="DN419">
            <v>589</v>
          </cell>
          <cell r="DO419">
            <v>17.7</v>
          </cell>
          <cell r="DP419">
            <v>49.8</v>
          </cell>
          <cell r="DQ419">
            <v>11.7</v>
          </cell>
          <cell r="DR419" t="str">
            <v/>
          </cell>
          <cell r="DT419">
            <v>0</v>
          </cell>
          <cell r="DU419">
            <v>0</v>
          </cell>
          <cell r="DV419">
            <v>0</v>
          </cell>
          <cell r="DW419">
            <v>0</v>
          </cell>
          <cell r="DX419">
            <v>0</v>
          </cell>
          <cell r="DY419">
            <v>0</v>
          </cell>
          <cell r="DZ419">
            <v>0</v>
          </cell>
          <cell r="EA419">
            <v>0</v>
          </cell>
          <cell r="EB419" t="str">
            <v/>
          </cell>
          <cell r="ED419">
            <v>0</v>
          </cell>
          <cell r="EE419">
            <v>0</v>
          </cell>
          <cell r="EF419">
            <v>0</v>
          </cell>
          <cell r="EG419">
            <v>0</v>
          </cell>
          <cell r="EH419">
            <v>0</v>
          </cell>
          <cell r="EI419">
            <v>0</v>
          </cell>
          <cell r="EJ419">
            <v>0</v>
          </cell>
          <cell r="EK419">
            <v>0</v>
          </cell>
          <cell r="EL419" t="str">
            <v/>
          </cell>
          <cell r="EN419">
            <v>0</v>
          </cell>
          <cell r="EO419">
            <v>0</v>
          </cell>
          <cell r="EP419">
            <v>0</v>
          </cell>
          <cell r="EQ419">
            <v>0</v>
          </cell>
          <cell r="ER419">
            <v>0</v>
          </cell>
          <cell r="ES419">
            <v>0</v>
          </cell>
          <cell r="ET419">
            <v>0</v>
          </cell>
          <cell r="EU419">
            <v>0</v>
          </cell>
          <cell r="EV419" t="str">
            <v/>
          </cell>
          <cell r="EX419">
            <v>0</v>
          </cell>
          <cell r="EY419">
            <v>0</v>
          </cell>
          <cell r="EZ419">
            <v>0</v>
          </cell>
          <cell r="FA419">
            <v>0</v>
          </cell>
          <cell r="FB419">
            <v>0</v>
          </cell>
          <cell r="FC419">
            <v>0</v>
          </cell>
          <cell r="FD419">
            <v>0</v>
          </cell>
          <cell r="FE419">
            <v>0</v>
          </cell>
          <cell r="FF419" t="str">
            <v/>
          </cell>
          <cell r="FH419">
            <v>0</v>
          </cell>
          <cell r="FI419">
            <v>0</v>
          </cell>
          <cell r="FJ419">
            <v>0</v>
          </cell>
          <cell r="FK419">
            <v>0</v>
          </cell>
          <cell r="FL419">
            <v>0</v>
          </cell>
          <cell r="FM419">
            <v>0</v>
          </cell>
          <cell r="FN419">
            <v>0</v>
          </cell>
          <cell r="FO419">
            <v>0</v>
          </cell>
          <cell r="FR419">
            <v>0</v>
          </cell>
          <cell r="FS419">
            <v>0</v>
          </cell>
          <cell r="FT419">
            <v>0</v>
          </cell>
          <cell r="FU419">
            <v>0</v>
          </cell>
          <cell r="FV419">
            <v>0</v>
          </cell>
          <cell r="FW419">
            <v>0</v>
          </cell>
          <cell r="FX419">
            <v>0</v>
          </cell>
          <cell r="FY419">
            <v>0</v>
          </cell>
          <cell r="GB419">
            <v>0</v>
          </cell>
          <cell r="GC419">
            <v>0</v>
          </cell>
          <cell r="GD419">
            <v>0</v>
          </cell>
          <cell r="GE419">
            <v>0</v>
          </cell>
          <cell r="GF419">
            <v>0</v>
          </cell>
          <cell r="GG419">
            <v>0</v>
          </cell>
          <cell r="GH419">
            <v>0</v>
          </cell>
          <cell r="GI419">
            <v>0</v>
          </cell>
          <cell r="GL419">
            <v>0</v>
          </cell>
          <cell r="GM419">
            <v>0</v>
          </cell>
          <cell r="GN419">
            <v>0</v>
          </cell>
          <cell r="GO419">
            <v>0</v>
          </cell>
          <cell r="GP419">
            <v>0</v>
          </cell>
          <cell r="GQ419">
            <v>0</v>
          </cell>
          <cell r="GR419">
            <v>0</v>
          </cell>
          <cell r="GS419">
            <v>0</v>
          </cell>
          <cell r="GU419" t="str">
            <v xml:space="preserve">Salade Aux Haricots Et Au Bœuf </v>
          </cell>
        </row>
        <row r="420">
          <cell r="E420" t="str">
            <v>Salade Aux Œufs</v>
          </cell>
          <cell r="F420" t="str">
            <v xml:space="preserve">Plongez les œufs dans de l'eau bouillante et salée pendant environ 9 minutes, jusqu'à ce qu'ils soient durs.
Pendant ce temps, placez le fromage cottage dans un bol, salez et poivrez et mélangez-y la moutarde.
Hachez finement la ciboulette et mélangez-la au fromage cottage.
Laissez les œufs durs refroidir puis épluchez-les et coupez-les en petits dés.
Mélangez les œufs au fromage cottage.
</v>
          </cell>
          <cell r="H420">
            <v>344.05</v>
          </cell>
          <cell r="I420">
            <v>34.024999999999999</v>
          </cell>
          <cell r="J420">
            <v>21.375</v>
          </cell>
          <cell r="K420">
            <v>3.5</v>
          </cell>
          <cell r="L420" t="str">
            <v>Œuf</v>
          </cell>
          <cell r="M420">
            <v>150</v>
          </cell>
          <cell r="N420">
            <v>213</v>
          </cell>
          <cell r="O420">
            <v>17.850000000000001</v>
          </cell>
          <cell r="P420">
            <v>15.45</v>
          </cell>
          <cell r="Q420">
            <v>0.45</v>
          </cell>
          <cell r="R420">
            <v>142</v>
          </cell>
          <cell r="S420">
            <v>11.9</v>
          </cell>
          <cell r="T420">
            <v>10.3</v>
          </cell>
          <cell r="U420">
            <v>0.3</v>
          </cell>
          <cell r="V420" t="str">
            <v>Sel &amp; Poivre</v>
          </cell>
          <cell r="X420">
            <v>0</v>
          </cell>
          <cell r="Y420">
            <v>0</v>
          </cell>
          <cell r="Z420">
            <v>0</v>
          </cell>
          <cell r="AA420">
            <v>0</v>
          </cell>
          <cell r="AB420">
            <v>0</v>
          </cell>
          <cell r="AC420">
            <v>0</v>
          </cell>
          <cell r="AD420">
            <v>0</v>
          </cell>
          <cell r="AE420">
            <v>0</v>
          </cell>
          <cell r="AF420" t="str">
            <v>Cottage Cheese</v>
          </cell>
          <cell r="AG420">
            <v>125</v>
          </cell>
          <cell r="AH420">
            <v>126.25</v>
          </cell>
          <cell r="AI420">
            <v>15.875</v>
          </cell>
          <cell r="AJ420">
            <v>5.625</v>
          </cell>
          <cell r="AK420">
            <v>3</v>
          </cell>
          <cell r="AL420">
            <v>101</v>
          </cell>
          <cell r="AM420">
            <v>12.7</v>
          </cell>
          <cell r="AN420">
            <v>4.5</v>
          </cell>
          <cell r="AO420">
            <v>2.4</v>
          </cell>
          <cell r="AP420" t="str">
            <v>Moutarde</v>
          </cell>
          <cell r="AQ420">
            <v>5</v>
          </cell>
          <cell r="AR420">
            <v>4.8</v>
          </cell>
          <cell r="AS420">
            <v>0.3</v>
          </cell>
          <cell r="AT420">
            <v>0.3</v>
          </cell>
          <cell r="AU420">
            <v>0.05</v>
          </cell>
          <cell r="AV420">
            <v>96</v>
          </cell>
          <cell r="AW420">
            <v>6</v>
          </cell>
          <cell r="AX420">
            <v>6</v>
          </cell>
          <cell r="AY420">
            <v>1</v>
          </cell>
          <cell r="AZ420" t="str">
            <v>Ciboulette</v>
          </cell>
          <cell r="BB420">
            <v>0</v>
          </cell>
          <cell r="BC420">
            <v>0</v>
          </cell>
          <cell r="BD420">
            <v>0</v>
          </cell>
          <cell r="BE420">
            <v>0</v>
          </cell>
          <cell r="BF420">
            <v>30</v>
          </cell>
          <cell r="BG420">
            <v>3</v>
          </cell>
          <cell r="BH420">
            <v>0.6</v>
          </cell>
          <cell r="BI420">
            <v>1.9</v>
          </cell>
          <cell r="BJ420" t="str">
            <v/>
          </cell>
          <cell r="BL420">
            <v>0</v>
          </cell>
          <cell r="BM420">
            <v>0</v>
          </cell>
          <cell r="BN420">
            <v>0</v>
          </cell>
          <cell r="BO420">
            <v>0</v>
          </cell>
          <cell r="BP420">
            <v>0</v>
          </cell>
          <cell r="BQ420">
            <v>0</v>
          </cell>
          <cell r="BR420">
            <v>0</v>
          </cell>
          <cell r="BS420">
            <v>0</v>
          </cell>
          <cell r="BT420" t="str">
            <v/>
          </cell>
          <cell r="BV420">
            <v>0</v>
          </cell>
          <cell r="BW420">
            <v>0</v>
          </cell>
          <cell r="BX420">
            <v>0</v>
          </cell>
          <cell r="BY420">
            <v>0</v>
          </cell>
          <cell r="BZ420">
            <v>0</v>
          </cell>
          <cell r="CA420">
            <v>0</v>
          </cell>
          <cell r="CB420">
            <v>0</v>
          </cell>
          <cell r="CC420">
            <v>0</v>
          </cell>
          <cell r="CD420" t="str">
            <v/>
          </cell>
          <cell r="CF420">
            <v>0</v>
          </cell>
          <cell r="CG420">
            <v>0</v>
          </cell>
          <cell r="CH420">
            <v>0</v>
          </cell>
          <cell r="CI420">
            <v>0</v>
          </cell>
          <cell r="CJ420">
            <v>0</v>
          </cell>
          <cell r="CK420">
            <v>0</v>
          </cell>
          <cell r="CL420">
            <v>0</v>
          </cell>
          <cell r="CM420">
            <v>0</v>
          </cell>
          <cell r="CN420" t="str">
            <v/>
          </cell>
          <cell r="CP420">
            <v>0</v>
          </cell>
          <cell r="CQ420">
            <v>0</v>
          </cell>
          <cell r="CR420">
            <v>0</v>
          </cell>
          <cell r="CS420">
            <v>0</v>
          </cell>
          <cell r="CT420">
            <v>0</v>
          </cell>
          <cell r="CU420">
            <v>0</v>
          </cell>
          <cell r="CV420">
            <v>0</v>
          </cell>
          <cell r="CW420">
            <v>0</v>
          </cell>
          <cell r="CX420" t="str">
            <v/>
          </cell>
          <cell r="CZ420">
            <v>0</v>
          </cell>
          <cell r="DA420">
            <v>0</v>
          </cell>
          <cell r="DB420">
            <v>0</v>
          </cell>
          <cell r="DC420">
            <v>0</v>
          </cell>
          <cell r="DD420">
            <v>0</v>
          </cell>
          <cell r="DE420">
            <v>0</v>
          </cell>
          <cell r="DF420">
            <v>0</v>
          </cell>
          <cell r="DG420">
            <v>0</v>
          </cell>
          <cell r="DH420" t="str">
            <v/>
          </cell>
          <cell r="DJ420">
            <v>0</v>
          </cell>
          <cell r="DK420">
            <v>0</v>
          </cell>
          <cell r="DL420">
            <v>0</v>
          </cell>
          <cell r="DM420">
            <v>0</v>
          </cell>
          <cell r="DN420">
            <v>0</v>
          </cell>
          <cell r="DO420">
            <v>0</v>
          </cell>
          <cell r="DP420">
            <v>0</v>
          </cell>
          <cell r="DQ420">
            <v>0</v>
          </cell>
          <cell r="DR420" t="str">
            <v/>
          </cell>
          <cell r="DT420">
            <v>0</v>
          </cell>
          <cell r="DU420">
            <v>0</v>
          </cell>
          <cell r="DV420">
            <v>0</v>
          </cell>
          <cell r="DW420">
            <v>0</v>
          </cell>
          <cell r="DX420">
            <v>0</v>
          </cell>
          <cell r="DY420">
            <v>0</v>
          </cell>
          <cell r="DZ420">
            <v>0</v>
          </cell>
          <cell r="EA420">
            <v>0</v>
          </cell>
          <cell r="EB420" t="str">
            <v/>
          </cell>
          <cell r="ED420">
            <v>0</v>
          </cell>
          <cell r="EE420">
            <v>0</v>
          </cell>
          <cell r="EF420">
            <v>0</v>
          </cell>
          <cell r="EG420">
            <v>0</v>
          </cell>
          <cell r="EH420">
            <v>0</v>
          </cell>
          <cell r="EI420">
            <v>0</v>
          </cell>
          <cell r="EJ420">
            <v>0</v>
          </cell>
          <cell r="EK420">
            <v>0</v>
          </cell>
          <cell r="EL420" t="str">
            <v/>
          </cell>
          <cell r="EN420">
            <v>0</v>
          </cell>
          <cell r="EO420">
            <v>0</v>
          </cell>
          <cell r="EP420">
            <v>0</v>
          </cell>
          <cell r="EQ420">
            <v>0</v>
          </cell>
          <cell r="ER420">
            <v>0</v>
          </cell>
          <cell r="ES420">
            <v>0</v>
          </cell>
          <cell r="ET420">
            <v>0</v>
          </cell>
          <cell r="EU420">
            <v>0</v>
          </cell>
          <cell r="EV420" t="str">
            <v/>
          </cell>
          <cell r="EX420">
            <v>0</v>
          </cell>
          <cell r="EY420">
            <v>0</v>
          </cell>
          <cell r="EZ420">
            <v>0</v>
          </cell>
          <cell r="FA420">
            <v>0</v>
          </cell>
          <cell r="FB420">
            <v>0</v>
          </cell>
          <cell r="FC420">
            <v>0</v>
          </cell>
          <cell r="FD420">
            <v>0</v>
          </cell>
          <cell r="FE420">
            <v>0</v>
          </cell>
          <cell r="FF420" t="str">
            <v/>
          </cell>
          <cell r="FH420">
            <v>0</v>
          </cell>
          <cell r="FI420">
            <v>0</v>
          </cell>
          <cell r="FJ420">
            <v>0</v>
          </cell>
          <cell r="FK420">
            <v>0</v>
          </cell>
          <cell r="FL420">
            <v>0</v>
          </cell>
          <cell r="FM420">
            <v>0</v>
          </cell>
          <cell r="FN420">
            <v>0</v>
          </cell>
          <cell r="FO420">
            <v>0</v>
          </cell>
          <cell r="FR420">
            <v>0</v>
          </cell>
          <cell r="FS420">
            <v>0</v>
          </cell>
          <cell r="FT420">
            <v>0</v>
          </cell>
          <cell r="FU420">
            <v>0</v>
          </cell>
          <cell r="FV420">
            <v>0</v>
          </cell>
          <cell r="FW420">
            <v>0</v>
          </cell>
          <cell r="FX420">
            <v>0</v>
          </cell>
          <cell r="FY420">
            <v>0</v>
          </cell>
          <cell r="GB420">
            <v>0</v>
          </cell>
          <cell r="GC420">
            <v>0</v>
          </cell>
          <cell r="GD420">
            <v>0</v>
          </cell>
          <cell r="GE420">
            <v>0</v>
          </cell>
          <cell r="GF420">
            <v>0</v>
          </cell>
          <cell r="GG420">
            <v>0</v>
          </cell>
          <cell r="GH420">
            <v>0</v>
          </cell>
          <cell r="GI420">
            <v>0</v>
          </cell>
          <cell r="GL420">
            <v>0</v>
          </cell>
          <cell r="GM420">
            <v>0</v>
          </cell>
          <cell r="GN420">
            <v>0</v>
          </cell>
          <cell r="GO420">
            <v>0</v>
          </cell>
          <cell r="GP420">
            <v>0</v>
          </cell>
          <cell r="GQ420">
            <v>0</v>
          </cell>
          <cell r="GR420">
            <v>0</v>
          </cell>
          <cell r="GS420">
            <v>0</v>
          </cell>
          <cell r="GU420" t="str">
            <v>Salade Aux Œufs</v>
          </cell>
        </row>
        <row r="421">
          <cell r="E421" t="str">
            <v>Salade Billes De Chèvre</v>
          </cell>
          <cell r="F421" t="str">
            <v>Mélanger tous les ingrédients</v>
          </cell>
          <cell r="H421">
            <v>457.75</v>
          </cell>
          <cell r="I421">
            <v>29.145</v>
          </cell>
          <cell r="J421">
            <v>25.86</v>
          </cell>
          <cell r="K421">
            <v>15.260000000000002</v>
          </cell>
          <cell r="L421" t="str">
            <v>Huile D'Olive</v>
          </cell>
          <cell r="M421">
            <v>5</v>
          </cell>
          <cell r="N421">
            <v>40.450000000000003</v>
          </cell>
          <cell r="O421">
            <v>0</v>
          </cell>
          <cell r="P421">
            <v>4.4950000000000001</v>
          </cell>
          <cell r="Q421">
            <v>0</v>
          </cell>
          <cell r="R421">
            <v>809</v>
          </cell>
          <cell r="S421">
            <v>0</v>
          </cell>
          <cell r="T421">
            <v>89.9</v>
          </cell>
          <cell r="U421">
            <v>0</v>
          </cell>
          <cell r="V421" t="str">
            <v>Laitue</v>
          </cell>
          <cell r="W421">
            <v>50</v>
          </cell>
          <cell r="X421">
            <v>8</v>
          </cell>
          <cell r="Y421">
            <v>0.6</v>
          </cell>
          <cell r="Z421">
            <v>0.15</v>
          </cell>
          <cell r="AA421">
            <v>0.65</v>
          </cell>
          <cell r="AB421">
            <v>16</v>
          </cell>
          <cell r="AC421">
            <v>1.2</v>
          </cell>
          <cell r="AD421">
            <v>0.3</v>
          </cell>
          <cell r="AE421">
            <v>1.3</v>
          </cell>
          <cell r="AF421" t="str">
            <v>Bille De Chèvre Aux Figues</v>
          </cell>
          <cell r="AG421">
            <v>45</v>
          </cell>
          <cell r="AH421">
            <v>118.8</v>
          </cell>
          <cell r="AI421">
            <v>6.3449999999999998</v>
          </cell>
          <cell r="AJ421">
            <v>7.5149999999999997</v>
          </cell>
          <cell r="AK421">
            <v>6.66</v>
          </cell>
          <cell r="AL421">
            <v>264</v>
          </cell>
          <cell r="AM421">
            <v>14.1</v>
          </cell>
          <cell r="AN421">
            <v>16.7</v>
          </cell>
          <cell r="AO421">
            <v>14.8</v>
          </cell>
          <cell r="AP421" t="str">
            <v>Jambon Cru</v>
          </cell>
          <cell r="AQ421">
            <v>50</v>
          </cell>
          <cell r="AR421">
            <v>114.5</v>
          </cell>
          <cell r="AS421">
            <v>15.5</v>
          </cell>
          <cell r="AT421">
            <v>5.75</v>
          </cell>
          <cell r="AU421">
            <v>0.15</v>
          </cell>
          <cell r="AV421">
            <v>229</v>
          </cell>
          <cell r="AW421">
            <v>31</v>
          </cell>
          <cell r="AX421">
            <v>11.5</v>
          </cell>
          <cell r="AY421">
            <v>0.3</v>
          </cell>
          <cell r="AZ421" t="str">
            <v>Tomate</v>
          </cell>
          <cell r="BA421">
            <v>150</v>
          </cell>
          <cell r="BB421">
            <v>31.5</v>
          </cell>
          <cell r="BC421">
            <v>1.2</v>
          </cell>
          <cell r="BD421">
            <v>0.45</v>
          </cell>
          <cell r="BE421">
            <v>4.8</v>
          </cell>
          <cell r="BF421">
            <v>21</v>
          </cell>
          <cell r="BG421">
            <v>0.8</v>
          </cell>
          <cell r="BH421">
            <v>0.3</v>
          </cell>
          <cell r="BI421">
            <v>3.2</v>
          </cell>
          <cell r="BJ421" t="str">
            <v>Pain Protéiné Migros</v>
          </cell>
          <cell r="BK421">
            <v>50</v>
          </cell>
          <cell r="BL421">
            <v>144.5</v>
          </cell>
          <cell r="BM421">
            <v>5.5</v>
          </cell>
          <cell r="BN421">
            <v>7.5</v>
          </cell>
          <cell r="BO421">
            <v>3</v>
          </cell>
          <cell r="BP421">
            <v>289</v>
          </cell>
          <cell r="BQ421">
            <v>11</v>
          </cell>
          <cell r="BR421">
            <v>15</v>
          </cell>
          <cell r="BS421">
            <v>6</v>
          </cell>
          <cell r="BT421" t="str">
            <v/>
          </cell>
          <cell r="BV421">
            <v>0</v>
          </cell>
          <cell r="BW421">
            <v>0</v>
          </cell>
          <cell r="BX421">
            <v>0</v>
          </cell>
          <cell r="BY421">
            <v>0</v>
          </cell>
          <cell r="BZ421">
            <v>0</v>
          </cell>
          <cell r="CA421">
            <v>0</v>
          </cell>
          <cell r="CB421">
            <v>0</v>
          </cell>
          <cell r="CC421">
            <v>0</v>
          </cell>
          <cell r="CD421" t="str">
            <v/>
          </cell>
          <cell r="CF421">
            <v>0</v>
          </cell>
          <cell r="CG421">
            <v>0</v>
          </cell>
          <cell r="CH421">
            <v>0</v>
          </cell>
          <cell r="CI421">
            <v>0</v>
          </cell>
          <cell r="CJ421">
            <v>0</v>
          </cell>
          <cell r="CK421">
            <v>0</v>
          </cell>
          <cell r="CL421">
            <v>0</v>
          </cell>
          <cell r="CM421">
            <v>0</v>
          </cell>
          <cell r="CN421" t="str">
            <v/>
          </cell>
          <cell r="CP421">
            <v>0</v>
          </cell>
          <cell r="CQ421">
            <v>0</v>
          </cell>
          <cell r="CR421">
            <v>0</v>
          </cell>
          <cell r="CS421">
            <v>0</v>
          </cell>
          <cell r="CT421">
            <v>0</v>
          </cell>
          <cell r="CU421">
            <v>0</v>
          </cell>
          <cell r="CV421">
            <v>0</v>
          </cell>
          <cell r="CW421">
            <v>0</v>
          </cell>
          <cell r="CX421" t="str">
            <v/>
          </cell>
          <cell r="CZ421">
            <v>0</v>
          </cell>
          <cell r="DA421">
            <v>0</v>
          </cell>
          <cell r="DB421">
            <v>0</v>
          </cell>
          <cell r="DC421">
            <v>0</v>
          </cell>
          <cell r="DD421">
            <v>0</v>
          </cell>
          <cell r="DE421">
            <v>0</v>
          </cell>
          <cell r="DF421">
            <v>0</v>
          </cell>
          <cell r="DG421">
            <v>0</v>
          </cell>
          <cell r="DH421" t="str">
            <v/>
          </cell>
          <cell r="DJ421">
            <v>0</v>
          </cell>
          <cell r="DK421">
            <v>0</v>
          </cell>
          <cell r="DL421">
            <v>0</v>
          </cell>
          <cell r="DM421">
            <v>0</v>
          </cell>
          <cell r="DN421">
            <v>0</v>
          </cell>
          <cell r="DO421">
            <v>0</v>
          </cell>
          <cell r="DP421">
            <v>0</v>
          </cell>
          <cell r="DQ421">
            <v>0</v>
          </cell>
          <cell r="DR421" t="str">
            <v/>
          </cell>
          <cell r="DT421">
            <v>0</v>
          </cell>
          <cell r="DU421">
            <v>0</v>
          </cell>
          <cell r="DV421">
            <v>0</v>
          </cell>
          <cell r="DW421">
            <v>0</v>
          </cell>
          <cell r="DX421">
            <v>0</v>
          </cell>
          <cell r="DY421">
            <v>0</v>
          </cell>
          <cell r="DZ421">
            <v>0</v>
          </cell>
          <cell r="EA421">
            <v>0</v>
          </cell>
          <cell r="EB421" t="str">
            <v/>
          </cell>
          <cell r="ED421">
            <v>0</v>
          </cell>
          <cell r="EE421">
            <v>0</v>
          </cell>
          <cell r="EF421">
            <v>0</v>
          </cell>
          <cell r="EG421">
            <v>0</v>
          </cell>
          <cell r="EH421">
            <v>0</v>
          </cell>
          <cell r="EI421">
            <v>0</v>
          </cell>
          <cell r="EJ421">
            <v>0</v>
          </cell>
          <cell r="EK421">
            <v>0</v>
          </cell>
          <cell r="EL421" t="str">
            <v/>
          </cell>
          <cell r="EN421">
            <v>0</v>
          </cell>
          <cell r="EO421">
            <v>0</v>
          </cell>
          <cell r="EP421">
            <v>0</v>
          </cell>
          <cell r="EQ421">
            <v>0</v>
          </cell>
          <cell r="ER421">
            <v>0</v>
          </cell>
          <cell r="ES421">
            <v>0</v>
          </cell>
          <cell r="ET421">
            <v>0</v>
          </cell>
          <cell r="EU421">
            <v>0</v>
          </cell>
          <cell r="EV421" t="str">
            <v/>
          </cell>
          <cell r="EX421">
            <v>0</v>
          </cell>
          <cell r="EY421">
            <v>0</v>
          </cell>
          <cell r="EZ421">
            <v>0</v>
          </cell>
          <cell r="FA421">
            <v>0</v>
          </cell>
          <cell r="FB421">
            <v>0</v>
          </cell>
          <cell r="FC421">
            <v>0</v>
          </cell>
          <cell r="FD421">
            <v>0</v>
          </cell>
          <cell r="FE421">
            <v>0</v>
          </cell>
          <cell r="FF421" t="str">
            <v/>
          </cell>
          <cell r="FH421">
            <v>0</v>
          </cell>
          <cell r="FI421">
            <v>0</v>
          </cell>
          <cell r="FJ421">
            <v>0</v>
          </cell>
          <cell r="FK421">
            <v>0</v>
          </cell>
          <cell r="FL421">
            <v>0</v>
          </cell>
          <cell r="FM421">
            <v>0</v>
          </cell>
          <cell r="FN421">
            <v>0</v>
          </cell>
          <cell r="FO421">
            <v>0</v>
          </cell>
          <cell r="FR421">
            <v>0</v>
          </cell>
          <cell r="FS421">
            <v>0</v>
          </cell>
          <cell r="FT421">
            <v>0</v>
          </cell>
          <cell r="FU421">
            <v>0</v>
          </cell>
          <cell r="FV421">
            <v>0</v>
          </cell>
          <cell r="FW421">
            <v>0</v>
          </cell>
          <cell r="FX421">
            <v>0</v>
          </cell>
          <cell r="FY421">
            <v>0</v>
          </cell>
          <cell r="GB421">
            <v>0</v>
          </cell>
          <cell r="GC421">
            <v>0</v>
          </cell>
          <cell r="GD421">
            <v>0</v>
          </cell>
          <cell r="GE421">
            <v>0</v>
          </cell>
          <cell r="GF421">
            <v>0</v>
          </cell>
          <cell r="GG421">
            <v>0</v>
          </cell>
          <cell r="GH421">
            <v>0</v>
          </cell>
          <cell r="GI421">
            <v>0</v>
          </cell>
          <cell r="GL421">
            <v>0</v>
          </cell>
          <cell r="GM421">
            <v>0</v>
          </cell>
          <cell r="GN421">
            <v>0</v>
          </cell>
          <cell r="GO421">
            <v>0</v>
          </cell>
          <cell r="GP421">
            <v>0</v>
          </cell>
          <cell r="GQ421">
            <v>0</v>
          </cell>
          <cell r="GR421">
            <v>0</v>
          </cell>
          <cell r="GS421">
            <v>0</v>
          </cell>
          <cell r="GU421" t="str">
            <v>Salade Billes De Chèvre</v>
          </cell>
        </row>
        <row r="422">
          <cell r="E422" t="str">
            <v xml:space="preserve">Salade Caesar </v>
          </cell>
          <cell r="F422" t="str">
            <v>Pour les croûtons : découpez le pain protéiné en petits cubes et grilles les rapidement dans une poêle antiadhésive.
Mélanger tous les ingrédients ensemble et c’est prêt,</v>
          </cell>
          <cell r="H422">
            <v>450.29999999999995</v>
          </cell>
          <cell r="I422">
            <v>44.129999999999995</v>
          </cell>
          <cell r="J422">
            <v>23.435000000000002</v>
          </cell>
          <cell r="K422">
            <v>7.6349999999999998</v>
          </cell>
          <cell r="L422" t="str">
            <v>Laitue</v>
          </cell>
          <cell r="M422">
            <v>100</v>
          </cell>
          <cell r="N422">
            <v>16</v>
          </cell>
          <cell r="O422">
            <v>1.2</v>
          </cell>
          <cell r="P422">
            <v>0.3</v>
          </cell>
          <cell r="Q422">
            <v>1.3</v>
          </cell>
          <cell r="R422">
            <v>16</v>
          </cell>
          <cell r="S422">
            <v>1.2</v>
          </cell>
          <cell r="T422">
            <v>0.3</v>
          </cell>
          <cell r="U422">
            <v>1.3</v>
          </cell>
          <cell r="V422" t="str">
            <v>Poulet</v>
          </cell>
          <cell r="W422">
            <v>120</v>
          </cell>
          <cell r="X422">
            <v>126</v>
          </cell>
          <cell r="Y422">
            <v>27.72</v>
          </cell>
          <cell r="Z422">
            <v>1.44</v>
          </cell>
          <cell r="AA422">
            <v>0.48</v>
          </cell>
          <cell r="AB422">
            <v>105</v>
          </cell>
          <cell r="AC422">
            <v>23.1</v>
          </cell>
          <cell r="AD422">
            <v>1.2</v>
          </cell>
          <cell r="AE422">
            <v>0.4</v>
          </cell>
          <cell r="AF422" t="str">
            <v>Parmesan</v>
          </cell>
          <cell r="AG422">
            <v>30</v>
          </cell>
          <cell r="AH422">
            <v>112.2</v>
          </cell>
          <cell r="AI422">
            <v>10.8</v>
          </cell>
          <cell r="AJ422">
            <v>7.68</v>
          </cell>
          <cell r="AK422">
            <v>0</v>
          </cell>
          <cell r="AL422">
            <v>374</v>
          </cell>
          <cell r="AM422">
            <v>36</v>
          </cell>
          <cell r="AN422">
            <v>25.6</v>
          </cell>
          <cell r="AO422">
            <v>0</v>
          </cell>
          <cell r="AP422" t="str">
            <v>Oignon</v>
          </cell>
          <cell r="AQ422">
            <v>30</v>
          </cell>
          <cell r="AR422">
            <v>11.7</v>
          </cell>
          <cell r="AS422">
            <v>0.39</v>
          </cell>
          <cell r="AT422">
            <v>0.06</v>
          </cell>
          <cell r="AU422">
            <v>2.1</v>
          </cell>
          <cell r="AV422">
            <v>39</v>
          </cell>
          <cell r="AW422">
            <v>1.3</v>
          </cell>
          <cell r="AX422">
            <v>0.2</v>
          </cell>
          <cell r="AY422">
            <v>7</v>
          </cell>
          <cell r="AZ422" t="str">
            <v>Tomate</v>
          </cell>
          <cell r="BA422">
            <v>50</v>
          </cell>
          <cell r="BB422">
            <v>10.5</v>
          </cell>
          <cell r="BC422">
            <v>0.4</v>
          </cell>
          <cell r="BD422">
            <v>0.15</v>
          </cell>
          <cell r="BE422">
            <v>1.6</v>
          </cell>
          <cell r="BF422">
            <v>21</v>
          </cell>
          <cell r="BG422">
            <v>0.8</v>
          </cell>
          <cell r="BH422">
            <v>0.3</v>
          </cell>
          <cell r="BI422">
            <v>3.2</v>
          </cell>
          <cell r="BJ422" t="str">
            <v>Pain Protéiné Migros</v>
          </cell>
          <cell r="BK422">
            <v>30</v>
          </cell>
          <cell r="BL422">
            <v>86.7</v>
          </cell>
          <cell r="BM422">
            <v>3.3</v>
          </cell>
          <cell r="BN422">
            <v>4.5</v>
          </cell>
          <cell r="BO422">
            <v>1.8</v>
          </cell>
          <cell r="BP422">
            <v>289</v>
          </cell>
          <cell r="BQ422">
            <v>11</v>
          </cell>
          <cell r="BR422">
            <v>15</v>
          </cell>
          <cell r="BS422">
            <v>6</v>
          </cell>
          <cell r="BT422" t="str">
            <v>Moutarde</v>
          </cell>
          <cell r="BU422">
            <v>5</v>
          </cell>
          <cell r="BV422">
            <v>4.8</v>
          </cell>
          <cell r="BW422">
            <v>0.3</v>
          </cell>
          <cell r="BX422">
            <v>0.3</v>
          </cell>
          <cell r="BY422">
            <v>0.05</v>
          </cell>
          <cell r="BZ422">
            <v>96</v>
          </cell>
          <cell r="CA422">
            <v>6</v>
          </cell>
          <cell r="CB422">
            <v>6</v>
          </cell>
          <cell r="CC422">
            <v>1</v>
          </cell>
          <cell r="CD422" t="str">
            <v>Huile D'Olive</v>
          </cell>
          <cell r="CE422">
            <v>10</v>
          </cell>
          <cell r="CF422">
            <v>80.900000000000006</v>
          </cell>
          <cell r="CG422">
            <v>0</v>
          </cell>
          <cell r="CH422">
            <v>8.99</v>
          </cell>
          <cell r="CI422">
            <v>0</v>
          </cell>
          <cell r="CJ422">
            <v>809</v>
          </cell>
          <cell r="CK422">
            <v>0</v>
          </cell>
          <cell r="CL422">
            <v>89.9</v>
          </cell>
          <cell r="CM422">
            <v>0</v>
          </cell>
          <cell r="CN422" t="str">
            <v xml:space="preserve">Vinaigre Balsamique </v>
          </cell>
          <cell r="CO422">
            <v>5</v>
          </cell>
          <cell r="CP422">
            <v>0</v>
          </cell>
          <cell r="CQ422">
            <v>0</v>
          </cell>
          <cell r="CR422">
            <v>0</v>
          </cell>
          <cell r="CS422">
            <v>0</v>
          </cell>
          <cell r="CT422">
            <v>0</v>
          </cell>
          <cell r="CU422">
            <v>0</v>
          </cell>
          <cell r="CV422">
            <v>0</v>
          </cell>
          <cell r="CW422">
            <v>0</v>
          </cell>
          <cell r="CX422" t="str">
            <v>Jus De Citron</v>
          </cell>
          <cell r="CY422">
            <v>5</v>
          </cell>
          <cell r="CZ422">
            <v>1.5</v>
          </cell>
          <cell r="DA422">
            <v>0.02</v>
          </cell>
          <cell r="DB422">
            <v>1.4999999999999999E-2</v>
          </cell>
          <cell r="DC422">
            <v>0.30499999999999999</v>
          </cell>
          <cell r="DD422">
            <v>30</v>
          </cell>
          <cell r="DE422">
            <v>0.4</v>
          </cell>
          <cell r="DF422">
            <v>0.3</v>
          </cell>
          <cell r="DG422">
            <v>6.1</v>
          </cell>
          <cell r="DH422" t="str">
            <v>Épices : Ce Que Tu Souhaites À Volonté</v>
          </cell>
          <cell r="DJ422">
            <v>0</v>
          </cell>
          <cell r="DK422">
            <v>0</v>
          </cell>
          <cell r="DL422">
            <v>0</v>
          </cell>
          <cell r="DM422">
            <v>0</v>
          </cell>
          <cell r="DN422">
            <v>0</v>
          </cell>
          <cell r="DO422">
            <v>0</v>
          </cell>
          <cell r="DP422">
            <v>0</v>
          </cell>
          <cell r="DQ422">
            <v>0</v>
          </cell>
          <cell r="DR422" t="str">
            <v/>
          </cell>
          <cell r="DT422">
            <v>0</v>
          </cell>
          <cell r="DU422">
            <v>0</v>
          </cell>
          <cell r="DV422">
            <v>0</v>
          </cell>
          <cell r="DW422">
            <v>0</v>
          </cell>
          <cell r="DX422">
            <v>0</v>
          </cell>
          <cell r="DY422">
            <v>0</v>
          </cell>
          <cell r="DZ422">
            <v>0</v>
          </cell>
          <cell r="EA422">
            <v>0</v>
          </cell>
          <cell r="EB422" t="str">
            <v/>
          </cell>
          <cell r="ED422">
            <v>0</v>
          </cell>
          <cell r="EE422">
            <v>0</v>
          </cell>
          <cell r="EF422">
            <v>0</v>
          </cell>
          <cell r="EG422">
            <v>0</v>
          </cell>
          <cell r="EH422">
            <v>0</v>
          </cell>
          <cell r="EI422">
            <v>0</v>
          </cell>
          <cell r="EJ422">
            <v>0</v>
          </cell>
          <cell r="EK422">
            <v>0</v>
          </cell>
          <cell r="EL422" t="str">
            <v/>
          </cell>
          <cell r="EN422">
            <v>0</v>
          </cell>
          <cell r="EO422">
            <v>0</v>
          </cell>
          <cell r="EP422">
            <v>0</v>
          </cell>
          <cell r="EQ422">
            <v>0</v>
          </cell>
          <cell r="ER422">
            <v>0</v>
          </cell>
          <cell r="ES422">
            <v>0</v>
          </cell>
          <cell r="ET422">
            <v>0</v>
          </cell>
          <cell r="EU422">
            <v>0</v>
          </cell>
          <cell r="EV422" t="str">
            <v/>
          </cell>
          <cell r="EX422">
            <v>0</v>
          </cell>
          <cell r="EY422">
            <v>0</v>
          </cell>
          <cell r="EZ422">
            <v>0</v>
          </cell>
          <cell r="FA422">
            <v>0</v>
          </cell>
          <cell r="FB422">
            <v>0</v>
          </cell>
          <cell r="FC422">
            <v>0</v>
          </cell>
          <cell r="FD422">
            <v>0</v>
          </cell>
          <cell r="FE422">
            <v>0</v>
          </cell>
          <cell r="FF422" t="str">
            <v/>
          </cell>
          <cell r="FH422">
            <v>0</v>
          </cell>
          <cell r="FI422">
            <v>0</v>
          </cell>
          <cell r="FJ422">
            <v>0</v>
          </cell>
          <cell r="FK422">
            <v>0</v>
          </cell>
          <cell r="FL422">
            <v>0</v>
          </cell>
          <cell r="FM422">
            <v>0</v>
          </cell>
          <cell r="FN422">
            <v>0</v>
          </cell>
          <cell r="FO422">
            <v>0</v>
          </cell>
          <cell r="FR422">
            <v>0</v>
          </cell>
          <cell r="FS422">
            <v>0</v>
          </cell>
          <cell r="FT422">
            <v>0</v>
          </cell>
          <cell r="FU422">
            <v>0</v>
          </cell>
          <cell r="FV422">
            <v>0</v>
          </cell>
          <cell r="FW422">
            <v>0</v>
          </cell>
          <cell r="FX422">
            <v>0</v>
          </cell>
          <cell r="FY422">
            <v>0</v>
          </cell>
          <cell r="GB422">
            <v>0</v>
          </cell>
          <cell r="GC422">
            <v>0</v>
          </cell>
          <cell r="GD422">
            <v>0</v>
          </cell>
          <cell r="GE422">
            <v>0</v>
          </cell>
          <cell r="GF422">
            <v>0</v>
          </cell>
          <cell r="GG422">
            <v>0</v>
          </cell>
          <cell r="GH422">
            <v>0</v>
          </cell>
          <cell r="GI422">
            <v>0</v>
          </cell>
          <cell r="GL422">
            <v>0</v>
          </cell>
          <cell r="GM422">
            <v>0</v>
          </cell>
          <cell r="GN422">
            <v>0</v>
          </cell>
          <cell r="GO422">
            <v>0</v>
          </cell>
          <cell r="GP422">
            <v>0</v>
          </cell>
          <cell r="GQ422">
            <v>0</v>
          </cell>
          <cell r="GR422">
            <v>0</v>
          </cell>
          <cell r="GS422">
            <v>0</v>
          </cell>
          <cell r="GT422" t="str">
            <v>C:\\Users\\kenou\\OneDrive\\2019_MNFC_Recettes\\Image\\saladecaesar.jpeg</v>
          </cell>
          <cell r="GU422" t="str">
            <v xml:space="preserve">Salade Caesar </v>
          </cell>
        </row>
        <row r="423">
          <cell r="E423" t="str">
            <v>Salade Caprese</v>
          </cell>
          <cell r="F423" t="str">
            <v xml:space="preserve">Égouttez la mozzarella et retirez-la de son emballage.
Lavez les tomates, et coupez-les en tranches.
Coupez la mozzarella en tranches et disposez-les sur votre assiette en alternant les tranches de mozzarella et de tomates.
Disposez les feuilles de basilic frais sur la salade, et ajoutez du sel et du poivre.
Pour finir, ajoutez un trait de vinaigre balsamique, et servez.
</v>
          </cell>
          <cell r="H423">
            <v>429.9</v>
          </cell>
          <cell r="I423">
            <v>29.97</v>
          </cell>
          <cell r="J423">
            <v>29.97</v>
          </cell>
          <cell r="K423">
            <v>8.73</v>
          </cell>
          <cell r="L423" t="str">
            <v>Mozzarella</v>
          </cell>
          <cell r="M423">
            <v>150</v>
          </cell>
          <cell r="N423">
            <v>379.5</v>
          </cell>
          <cell r="O423">
            <v>28.05</v>
          </cell>
          <cell r="P423">
            <v>29.25</v>
          </cell>
          <cell r="Q423">
            <v>1.05</v>
          </cell>
          <cell r="R423">
            <v>253</v>
          </cell>
          <cell r="S423">
            <v>18.7</v>
          </cell>
          <cell r="T423">
            <v>19.5</v>
          </cell>
          <cell r="U423">
            <v>0.7</v>
          </cell>
          <cell r="V423" t="str">
            <v>Tomate</v>
          </cell>
          <cell r="W423">
            <v>240</v>
          </cell>
          <cell r="X423">
            <v>50.4</v>
          </cell>
          <cell r="Y423">
            <v>1.92</v>
          </cell>
          <cell r="Z423">
            <v>0.72</v>
          </cell>
          <cell r="AA423">
            <v>7.68</v>
          </cell>
          <cell r="AB423">
            <v>21</v>
          </cell>
          <cell r="AC423">
            <v>0.8</v>
          </cell>
          <cell r="AD423">
            <v>0.3</v>
          </cell>
          <cell r="AE423">
            <v>3.2</v>
          </cell>
          <cell r="AF423" t="str">
            <v>Basilic</v>
          </cell>
          <cell r="AG423">
            <v>10</v>
          </cell>
          <cell r="AH423">
            <v>0</v>
          </cell>
          <cell r="AI423">
            <v>0</v>
          </cell>
          <cell r="AJ423">
            <v>0</v>
          </cell>
          <cell r="AK423">
            <v>0</v>
          </cell>
          <cell r="AL423">
            <v>0</v>
          </cell>
          <cell r="AM423">
            <v>0</v>
          </cell>
          <cell r="AN423">
            <v>0</v>
          </cell>
          <cell r="AO423">
            <v>0</v>
          </cell>
          <cell r="AP423" t="str">
            <v>Sel &amp; Poivre</v>
          </cell>
          <cell r="AR423">
            <v>0</v>
          </cell>
          <cell r="AS423">
            <v>0</v>
          </cell>
          <cell r="AT423">
            <v>0</v>
          </cell>
          <cell r="AU423">
            <v>0</v>
          </cell>
          <cell r="AV423">
            <v>0</v>
          </cell>
          <cell r="AW423">
            <v>0</v>
          </cell>
          <cell r="AX423">
            <v>0</v>
          </cell>
          <cell r="AY423">
            <v>0</v>
          </cell>
          <cell r="AZ423" t="str">
            <v xml:space="preserve">Vinaigre Balsamique </v>
          </cell>
          <cell r="BA423">
            <v>10</v>
          </cell>
          <cell r="BB423">
            <v>0</v>
          </cell>
          <cell r="BC423">
            <v>0</v>
          </cell>
          <cell r="BD423">
            <v>0</v>
          </cell>
          <cell r="BE423">
            <v>0</v>
          </cell>
          <cell r="BF423">
            <v>0</v>
          </cell>
          <cell r="BG423">
            <v>0</v>
          </cell>
          <cell r="BH423">
            <v>0</v>
          </cell>
          <cell r="BI423">
            <v>0</v>
          </cell>
          <cell r="BJ423" t="str">
            <v/>
          </cell>
          <cell r="BL423">
            <v>0</v>
          </cell>
          <cell r="BM423">
            <v>0</v>
          </cell>
          <cell r="BN423">
            <v>0</v>
          </cell>
          <cell r="BO423">
            <v>0</v>
          </cell>
          <cell r="BP423">
            <v>0</v>
          </cell>
          <cell r="BQ423">
            <v>0</v>
          </cell>
          <cell r="BR423">
            <v>0</v>
          </cell>
          <cell r="BS423">
            <v>0</v>
          </cell>
          <cell r="BT423" t="str">
            <v/>
          </cell>
          <cell r="BV423">
            <v>0</v>
          </cell>
          <cell r="BW423">
            <v>0</v>
          </cell>
          <cell r="BX423">
            <v>0</v>
          </cell>
          <cell r="BY423">
            <v>0</v>
          </cell>
          <cell r="BZ423">
            <v>0</v>
          </cell>
          <cell r="CA423">
            <v>0</v>
          </cell>
          <cell r="CB423">
            <v>0</v>
          </cell>
          <cell r="CC423">
            <v>0</v>
          </cell>
          <cell r="CD423" t="str">
            <v/>
          </cell>
          <cell r="CF423">
            <v>0</v>
          </cell>
          <cell r="CG423">
            <v>0</v>
          </cell>
          <cell r="CH423">
            <v>0</v>
          </cell>
          <cell r="CI423">
            <v>0</v>
          </cell>
          <cell r="CJ423">
            <v>0</v>
          </cell>
          <cell r="CK423">
            <v>0</v>
          </cell>
          <cell r="CL423">
            <v>0</v>
          </cell>
          <cell r="CM423">
            <v>0</v>
          </cell>
          <cell r="CN423" t="str">
            <v/>
          </cell>
          <cell r="CP423">
            <v>0</v>
          </cell>
          <cell r="CQ423">
            <v>0</v>
          </cell>
          <cell r="CR423">
            <v>0</v>
          </cell>
          <cell r="CS423">
            <v>0</v>
          </cell>
          <cell r="CT423">
            <v>0</v>
          </cell>
          <cell r="CU423">
            <v>0</v>
          </cell>
          <cell r="CV423">
            <v>0</v>
          </cell>
          <cell r="CW423">
            <v>0</v>
          </cell>
          <cell r="CX423" t="str">
            <v/>
          </cell>
          <cell r="CZ423">
            <v>0</v>
          </cell>
          <cell r="DA423">
            <v>0</v>
          </cell>
          <cell r="DB423">
            <v>0</v>
          </cell>
          <cell r="DC423">
            <v>0</v>
          </cell>
          <cell r="DD423">
            <v>0</v>
          </cell>
          <cell r="DE423">
            <v>0</v>
          </cell>
          <cell r="DF423">
            <v>0</v>
          </cell>
          <cell r="DG423">
            <v>0</v>
          </cell>
          <cell r="DH423" t="str">
            <v/>
          </cell>
          <cell r="DJ423">
            <v>0</v>
          </cell>
          <cell r="DK423">
            <v>0</v>
          </cell>
          <cell r="DL423">
            <v>0</v>
          </cell>
          <cell r="DM423">
            <v>0</v>
          </cell>
          <cell r="DN423">
            <v>0</v>
          </cell>
          <cell r="DO423">
            <v>0</v>
          </cell>
          <cell r="DP423">
            <v>0</v>
          </cell>
          <cell r="DQ423">
            <v>0</v>
          </cell>
          <cell r="DR423" t="str">
            <v/>
          </cell>
          <cell r="DT423">
            <v>0</v>
          </cell>
          <cell r="DU423">
            <v>0</v>
          </cell>
          <cell r="DV423">
            <v>0</v>
          </cell>
          <cell r="DW423">
            <v>0</v>
          </cell>
          <cell r="DX423">
            <v>0</v>
          </cell>
          <cell r="DY423">
            <v>0</v>
          </cell>
          <cell r="DZ423">
            <v>0</v>
          </cell>
          <cell r="EA423">
            <v>0</v>
          </cell>
          <cell r="EB423" t="str">
            <v/>
          </cell>
          <cell r="ED423">
            <v>0</v>
          </cell>
          <cell r="EE423">
            <v>0</v>
          </cell>
          <cell r="EF423">
            <v>0</v>
          </cell>
          <cell r="EG423">
            <v>0</v>
          </cell>
          <cell r="EH423">
            <v>0</v>
          </cell>
          <cell r="EI423">
            <v>0</v>
          </cell>
          <cell r="EJ423">
            <v>0</v>
          </cell>
          <cell r="EK423">
            <v>0</v>
          </cell>
          <cell r="EL423" t="str">
            <v/>
          </cell>
          <cell r="EN423">
            <v>0</v>
          </cell>
          <cell r="EO423">
            <v>0</v>
          </cell>
          <cell r="EP423">
            <v>0</v>
          </cell>
          <cell r="EQ423">
            <v>0</v>
          </cell>
          <cell r="ER423">
            <v>0</v>
          </cell>
          <cell r="ES423">
            <v>0</v>
          </cell>
          <cell r="ET423">
            <v>0</v>
          </cell>
          <cell r="EU423">
            <v>0</v>
          </cell>
          <cell r="EV423" t="str">
            <v/>
          </cell>
          <cell r="EX423">
            <v>0</v>
          </cell>
          <cell r="EY423">
            <v>0</v>
          </cell>
          <cell r="EZ423">
            <v>0</v>
          </cell>
          <cell r="FA423">
            <v>0</v>
          </cell>
          <cell r="FB423">
            <v>0</v>
          </cell>
          <cell r="FC423">
            <v>0</v>
          </cell>
          <cell r="FD423">
            <v>0</v>
          </cell>
          <cell r="FE423">
            <v>0</v>
          </cell>
          <cell r="FF423" t="str">
            <v/>
          </cell>
          <cell r="FH423">
            <v>0</v>
          </cell>
          <cell r="FI423">
            <v>0</v>
          </cell>
          <cell r="FJ423">
            <v>0</v>
          </cell>
          <cell r="FK423">
            <v>0</v>
          </cell>
          <cell r="FL423">
            <v>0</v>
          </cell>
          <cell r="FM423">
            <v>0</v>
          </cell>
          <cell r="FN423">
            <v>0</v>
          </cell>
          <cell r="FO423">
            <v>0</v>
          </cell>
          <cell r="FR423">
            <v>0</v>
          </cell>
          <cell r="FS423">
            <v>0</v>
          </cell>
          <cell r="FT423">
            <v>0</v>
          </cell>
          <cell r="FU423">
            <v>0</v>
          </cell>
          <cell r="FV423">
            <v>0</v>
          </cell>
          <cell r="FW423">
            <v>0</v>
          </cell>
          <cell r="FX423">
            <v>0</v>
          </cell>
          <cell r="FY423">
            <v>0</v>
          </cell>
          <cell r="GB423">
            <v>0</v>
          </cell>
          <cell r="GC423">
            <v>0</v>
          </cell>
          <cell r="GD423">
            <v>0</v>
          </cell>
          <cell r="GE423">
            <v>0</v>
          </cell>
          <cell r="GF423">
            <v>0</v>
          </cell>
          <cell r="GG423">
            <v>0</v>
          </cell>
          <cell r="GH423">
            <v>0</v>
          </cell>
          <cell r="GI423">
            <v>0</v>
          </cell>
          <cell r="GL423">
            <v>0</v>
          </cell>
          <cell r="GM423">
            <v>0</v>
          </cell>
          <cell r="GN423">
            <v>0</v>
          </cell>
          <cell r="GO423">
            <v>0</v>
          </cell>
          <cell r="GP423">
            <v>0</v>
          </cell>
          <cell r="GQ423">
            <v>0</v>
          </cell>
          <cell r="GR423">
            <v>0</v>
          </cell>
          <cell r="GS423">
            <v>0</v>
          </cell>
          <cell r="GT423" t="str">
            <v>C:\\Users\\kenou\\OneDrive\\2019_MNFC_Recettes\\Image\\tomatemozza.jpeg</v>
          </cell>
          <cell r="GU423" t="str">
            <v>Salade Caprese</v>
          </cell>
        </row>
        <row r="424">
          <cell r="E424" t="str">
            <v xml:space="preserve">Salade D'Asperges Et Poulet </v>
          </cell>
          <cell r="F424" t="str">
            <v xml:space="preserve">Mélanger le zeste et le jus de citron avec tous les ingrédients, piment compris, dans un saladier. 
Bien faire chauffer l'huile dans une poêle antiadhésive. Faire sauter les asperges env. 4 min en remuant, ajouter le bouillon, poursuivre la cuisson env. 4 minutes. 
Mettre les asperges dans la sauce, mélanger, rectifier l'assaisonnement en sel. 
Bien faire chauffer l’huile dans la même poêle. 
Saler et poivrer le poulet, faire revenir env. 2 min sur chaque face. Baisser le feu, poursuivre la cuisson env. 3 min sur chaque face. Dresser avec la salade d’asperges, parsemer de cerfeuil. </v>
          </cell>
          <cell r="H424">
            <v>462.87</v>
          </cell>
          <cell r="I424">
            <v>35.207999999999998</v>
          </cell>
          <cell r="J424">
            <v>28.624000000000002</v>
          </cell>
          <cell r="K424">
            <v>14.629</v>
          </cell>
          <cell r="L424" t="str">
            <v>Citron</v>
          </cell>
          <cell r="M424">
            <v>1</v>
          </cell>
          <cell r="N424">
            <v>0.22</v>
          </cell>
          <cell r="O424">
            <v>8.0000000000000002E-3</v>
          </cell>
          <cell r="P424">
            <v>4.0000000000000001E-3</v>
          </cell>
          <cell r="Q424">
            <v>2.8999999999999998E-2</v>
          </cell>
          <cell r="R424">
            <v>22</v>
          </cell>
          <cell r="S424">
            <v>0.8</v>
          </cell>
          <cell r="T424">
            <v>0.4</v>
          </cell>
          <cell r="U424">
            <v>2.9</v>
          </cell>
          <cell r="V424" t="str">
            <v>Huile D'Olive</v>
          </cell>
          <cell r="W424">
            <v>10</v>
          </cell>
          <cell r="X424">
            <v>80.900000000000006</v>
          </cell>
          <cell r="Y424">
            <v>0</v>
          </cell>
          <cell r="Z424">
            <v>8.99</v>
          </cell>
          <cell r="AA424">
            <v>0</v>
          </cell>
          <cell r="AB424">
            <v>809</v>
          </cell>
          <cell r="AC424">
            <v>0</v>
          </cell>
          <cell r="AD424">
            <v>89.9</v>
          </cell>
          <cell r="AE424">
            <v>0</v>
          </cell>
          <cell r="AF424" t="str">
            <v>Miel</v>
          </cell>
          <cell r="AG424">
            <v>10</v>
          </cell>
          <cell r="AH424">
            <v>32.200000000000003</v>
          </cell>
          <cell r="AI424">
            <v>0.05</v>
          </cell>
          <cell r="AJ424">
            <v>0</v>
          </cell>
          <cell r="AK424">
            <v>8</v>
          </cell>
          <cell r="AL424">
            <v>322</v>
          </cell>
          <cell r="AM424">
            <v>0.5</v>
          </cell>
          <cell r="AN424">
            <v>0</v>
          </cell>
          <cell r="AO424">
            <v>80</v>
          </cell>
          <cell r="AP424" t="str">
            <v>Piment</v>
          </cell>
          <cell r="AQ424">
            <v>1</v>
          </cell>
          <cell r="AR424">
            <v>0</v>
          </cell>
          <cell r="AS424">
            <v>0</v>
          </cell>
          <cell r="AT424">
            <v>0</v>
          </cell>
          <cell r="AU424">
            <v>0</v>
          </cell>
          <cell r="AV424">
            <v>0</v>
          </cell>
          <cell r="AW424">
            <v>0</v>
          </cell>
          <cell r="AX424">
            <v>0</v>
          </cell>
          <cell r="AY424">
            <v>0</v>
          </cell>
          <cell r="AZ424" t="str">
            <v>Huile D'Olive</v>
          </cell>
          <cell r="BA424">
            <v>10</v>
          </cell>
          <cell r="BB424">
            <v>80.900000000000006</v>
          </cell>
          <cell r="BC424">
            <v>0</v>
          </cell>
          <cell r="BD424">
            <v>8.99</v>
          </cell>
          <cell r="BE424">
            <v>0</v>
          </cell>
          <cell r="BF424">
            <v>809</v>
          </cell>
          <cell r="BG424">
            <v>0</v>
          </cell>
          <cell r="BH424">
            <v>89.9</v>
          </cell>
          <cell r="BI424">
            <v>0</v>
          </cell>
          <cell r="BJ424" t="str">
            <v>Asperges Vertes</v>
          </cell>
          <cell r="BK424">
            <v>200</v>
          </cell>
          <cell r="BL424">
            <v>54</v>
          </cell>
          <cell r="BM424">
            <v>4.4000000000000004</v>
          </cell>
          <cell r="BN424">
            <v>0.4</v>
          </cell>
          <cell r="BO424">
            <v>6.6</v>
          </cell>
          <cell r="BP424">
            <v>27</v>
          </cell>
          <cell r="BQ424">
            <v>2.2000000000000002</v>
          </cell>
          <cell r="BR424">
            <v>0.2</v>
          </cell>
          <cell r="BS424">
            <v>3.3</v>
          </cell>
          <cell r="BT424" t="str">
            <v xml:space="preserve">Bouillon De Légumes </v>
          </cell>
          <cell r="BU424">
            <v>12</v>
          </cell>
          <cell r="BV424">
            <v>0</v>
          </cell>
          <cell r="BW424">
            <v>0</v>
          </cell>
          <cell r="BX424">
            <v>0</v>
          </cell>
          <cell r="BY424">
            <v>0</v>
          </cell>
          <cell r="BZ424">
            <v>0</v>
          </cell>
          <cell r="CA424">
            <v>0</v>
          </cell>
          <cell r="CB424">
            <v>0</v>
          </cell>
          <cell r="CC424">
            <v>0</v>
          </cell>
          <cell r="CD424" t="str">
            <v>Sel</v>
          </cell>
          <cell r="CF424">
            <v>0</v>
          </cell>
          <cell r="CG424">
            <v>0</v>
          </cell>
          <cell r="CH424">
            <v>0</v>
          </cell>
          <cell r="CI424">
            <v>0</v>
          </cell>
          <cell r="CJ424">
            <v>0</v>
          </cell>
          <cell r="CK424">
            <v>0</v>
          </cell>
          <cell r="CL424">
            <v>0</v>
          </cell>
          <cell r="CM424">
            <v>0</v>
          </cell>
          <cell r="CN424" t="str">
            <v>Huile D'Olive</v>
          </cell>
          <cell r="CO424">
            <v>10</v>
          </cell>
          <cell r="CP424">
            <v>80.900000000000006</v>
          </cell>
          <cell r="CQ424">
            <v>0</v>
          </cell>
          <cell r="CR424">
            <v>8.99</v>
          </cell>
          <cell r="CS424">
            <v>0</v>
          </cell>
          <cell r="CT424">
            <v>809</v>
          </cell>
          <cell r="CU424">
            <v>0</v>
          </cell>
          <cell r="CV424">
            <v>89.9</v>
          </cell>
          <cell r="CW424">
            <v>0</v>
          </cell>
          <cell r="CX424" t="str">
            <v>Blanc De Poulet</v>
          </cell>
          <cell r="CY424">
            <v>125</v>
          </cell>
          <cell r="CZ424">
            <v>133.75</v>
          </cell>
          <cell r="DA424">
            <v>30.75</v>
          </cell>
          <cell r="DB424">
            <v>1.25</v>
          </cell>
          <cell r="DC424">
            <v>0</v>
          </cell>
          <cell r="DD424">
            <v>107</v>
          </cell>
          <cell r="DE424">
            <v>24.6</v>
          </cell>
          <cell r="DF424">
            <v>1</v>
          </cell>
          <cell r="DG424">
            <v>0</v>
          </cell>
          <cell r="DH424" t="str">
            <v xml:space="preserve">Sel </v>
          </cell>
          <cell r="DJ424">
            <v>0</v>
          </cell>
          <cell r="DK424">
            <v>0</v>
          </cell>
          <cell r="DL424">
            <v>0</v>
          </cell>
          <cell r="DM424">
            <v>0</v>
          </cell>
          <cell r="DN424">
            <v>0</v>
          </cell>
          <cell r="DO424">
            <v>0</v>
          </cell>
          <cell r="DP424">
            <v>0</v>
          </cell>
          <cell r="DQ424">
            <v>0</v>
          </cell>
          <cell r="DR424" t="str">
            <v xml:space="preserve">Un Peu De Poivre </v>
          </cell>
          <cell r="DT424">
            <v>0</v>
          </cell>
          <cell r="DU424">
            <v>0</v>
          </cell>
          <cell r="DV424">
            <v>0</v>
          </cell>
          <cell r="DW424">
            <v>0</v>
          </cell>
          <cell r="DX424">
            <v>0</v>
          </cell>
          <cell r="DY424">
            <v>0</v>
          </cell>
          <cell r="DZ424">
            <v>0</v>
          </cell>
          <cell r="EA424">
            <v>0</v>
          </cell>
          <cell r="EB424" t="str">
            <v>Cerfeuil</v>
          </cell>
          <cell r="ED424">
            <v>0</v>
          </cell>
          <cell r="EE424">
            <v>0</v>
          </cell>
          <cell r="EF424">
            <v>0</v>
          </cell>
          <cell r="EG424">
            <v>0</v>
          </cell>
          <cell r="EH424">
            <v>0</v>
          </cell>
          <cell r="EI424">
            <v>0</v>
          </cell>
          <cell r="EJ424">
            <v>0</v>
          </cell>
          <cell r="EK424">
            <v>0</v>
          </cell>
          <cell r="EL424" t="str">
            <v/>
          </cell>
          <cell r="EN424">
            <v>0</v>
          </cell>
          <cell r="EO424">
            <v>0</v>
          </cell>
          <cell r="EP424">
            <v>0</v>
          </cell>
          <cell r="EQ424">
            <v>0</v>
          </cell>
          <cell r="ER424">
            <v>0</v>
          </cell>
          <cell r="ES424">
            <v>0</v>
          </cell>
          <cell r="ET424">
            <v>0</v>
          </cell>
          <cell r="EU424">
            <v>0</v>
          </cell>
          <cell r="EV424" t="str">
            <v/>
          </cell>
          <cell r="EX424">
            <v>0</v>
          </cell>
          <cell r="EY424">
            <v>0</v>
          </cell>
          <cell r="EZ424">
            <v>0</v>
          </cell>
          <cell r="FA424">
            <v>0</v>
          </cell>
          <cell r="FB424">
            <v>0</v>
          </cell>
          <cell r="FC424">
            <v>0</v>
          </cell>
          <cell r="FD424">
            <v>0</v>
          </cell>
          <cell r="FE424">
            <v>0</v>
          </cell>
          <cell r="FF424" t="str">
            <v/>
          </cell>
          <cell r="FH424">
            <v>0</v>
          </cell>
          <cell r="FI424">
            <v>0</v>
          </cell>
          <cell r="FJ424">
            <v>0</v>
          </cell>
          <cell r="FK424">
            <v>0</v>
          </cell>
          <cell r="FL424">
            <v>0</v>
          </cell>
          <cell r="FM424">
            <v>0</v>
          </cell>
          <cell r="FN424">
            <v>0</v>
          </cell>
          <cell r="FO424">
            <v>0</v>
          </cell>
          <cell r="FR424">
            <v>0</v>
          </cell>
          <cell r="FS424">
            <v>0</v>
          </cell>
          <cell r="FT424">
            <v>0</v>
          </cell>
          <cell r="FU424">
            <v>0</v>
          </cell>
          <cell r="FV424">
            <v>0</v>
          </cell>
          <cell r="FW424">
            <v>0</v>
          </cell>
          <cell r="FX424">
            <v>0</v>
          </cell>
          <cell r="FY424">
            <v>0</v>
          </cell>
          <cell r="GB424">
            <v>0</v>
          </cell>
          <cell r="GC424">
            <v>0</v>
          </cell>
          <cell r="GD424">
            <v>0</v>
          </cell>
          <cell r="GE424">
            <v>0</v>
          </cell>
          <cell r="GF424">
            <v>0</v>
          </cell>
          <cell r="GG424">
            <v>0</v>
          </cell>
          <cell r="GH424">
            <v>0</v>
          </cell>
          <cell r="GI424">
            <v>0</v>
          </cell>
          <cell r="GL424">
            <v>0</v>
          </cell>
          <cell r="GM424">
            <v>0</v>
          </cell>
          <cell r="GN424">
            <v>0</v>
          </cell>
          <cell r="GO424">
            <v>0</v>
          </cell>
          <cell r="GP424">
            <v>0</v>
          </cell>
          <cell r="GQ424">
            <v>0</v>
          </cell>
          <cell r="GR424">
            <v>0</v>
          </cell>
          <cell r="GS424">
            <v>0</v>
          </cell>
          <cell r="GU424" t="str">
            <v xml:space="preserve">Salade D'Asperges Et Poulet </v>
          </cell>
        </row>
        <row r="425">
          <cell r="E425" t="str">
            <v xml:space="preserve">Salade D'Asperges Et Viande Des Grisons </v>
          </cell>
          <cell r="F425" t="str">
            <v xml:space="preserve">Mélanger dans un saladier vinaigre, huile et bouillon. 
Bien faire chauffer l'huile dans une poêle antiadhésive. Faire sauter les asperges env. 8 min en remuant, ajouter à la sauce. 
Ajouter les tomates et le basilic, mélanger, saler, poivrer. 
Dresser la salade avec la viande des Grisons, servir les toasts à part. </v>
          </cell>
          <cell r="H425">
            <v>427.89</v>
          </cell>
          <cell r="I425">
            <v>32.664000000000001</v>
          </cell>
          <cell r="J425">
            <v>14.263000000000002</v>
          </cell>
          <cell r="K425">
            <v>37.590000000000003</v>
          </cell>
          <cell r="L425" t="str">
            <v>Vinaigre Aux Herbes</v>
          </cell>
          <cell r="M425">
            <v>10</v>
          </cell>
          <cell r="N425">
            <v>1.2</v>
          </cell>
          <cell r="O425">
            <v>0</v>
          </cell>
          <cell r="P425">
            <v>0</v>
          </cell>
          <cell r="Q425">
            <v>0.5</v>
          </cell>
          <cell r="R425">
            <v>12</v>
          </cell>
          <cell r="S425">
            <v>0</v>
          </cell>
          <cell r="T425">
            <v>0</v>
          </cell>
          <cell r="U425">
            <v>5</v>
          </cell>
          <cell r="V425" t="str">
            <v>Huile D'Olive</v>
          </cell>
          <cell r="W425">
            <v>5</v>
          </cell>
          <cell r="X425">
            <v>40.450000000000003</v>
          </cell>
          <cell r="Y425">
            <v>0</v>
          </cell>
          <cell r="Z425">
            <v>4.4950000000000001</v>
          </cell>
          <cell r="AA425">
            <v>0</v>
          </cell>
          <cell r="AB425">
            <v>809</v>
          </cell>
          <cell r="AC425">
            <v>0</v>
          </cell>
          <cell r="AD425">
            <v>89.9</v>
          </cell>
          <cell r="AE425">
            <v>0</v>
          </cell>
          <cell r="AF425" t="str">
            <v>Bouillon De Légumes</v>
          </cell>
          <cell r="AG425">
            <v>12</v>
          </cell>
          <cell r="AH425">
            <v>26.04</v>
          </cell>
          <cell r="AI425">
            <v>1.1639999999999999</v>
          </cell>
          <cell r="AJ425">
            <v>0.64800000000000013</v>
          </cell>
          <cell r="AK425">
            <v>3.84</v>
          </cell>
          <cell r="AL425">
            <v>217</v>
          </cell>
          <cell r="AM425">
            <v>9.6999999999999993</v>
          </cell>
          <cell r="AN425">
            <v>5.4</v>
          </cell>
          <cell r="AO425">
            <v>32</v>
          </cell>
          <cell r="AP425" t="str">
            <v>Huile D'Olive</v>
          </cell>
          <cell r="AQ425">
            <v>5</v>
          </cell>
          <cell r="AR425">
            <v>40.450000000000003</v>
          </cell>
          <cell r="AS425">
            <v>0</v>
          </cell>
          <cell r="AT425">
            <v>4.4950000000000001</v>
          </cell>
          <cell r="AU425">
            <v>0</v>
          </cell>
          <cell r="AV425">
            <v>809</v>
          </cell>
          <cell r="AW425">
            <v>0</v>
          </cell>
          <cell r="AX425">
            <v>89.9</v>
          </cell>
          <cell r="AY425">
            <v>0</v>
          </cell>
          <cell r="AZ425" t="str">
            <v>Asperges Vertes</v>
          </cell>
          <cell r="BA425">
            <v>250</v>
          </cell>
          <cell r="BB425">
            <v>67.5</v>
          </cell>
          <cell r="BC425">
            <v>5.5</v>
          </cell>
          <cell r="BD425">
            <v>0.5</v>
          </cell>
          <cell r="BE425">
            <v>8.25</v>
          </cell>
          <cell r="BF425">
            <v>27</v>
          </cell>
          <cell r="BG425">
            <v>2.2000000000000002</v>
          </cell>
          <cell r="BH425">
            <v>0.2</v>
          </cell>
          <cell r="BI425">
            <v>3.3</v>
          </cell>
          <cell r="BJ425" t="str">
            <v>Tomate</v>
          </cell>
          <cell r="BK425">
            <v>125</v>
          </cell>
          <cell r="BL425">
            <v>26.25</v>
          </cell>
          <cell r="BM425">
            <v>1</v>
          </cell>
          <cell r="BN425">
            <v>0.375</v>
          </cell>
          <cell r="BO425">
            <v>4</v>
          </cell>
          <cell r="BP425">
            <v>21</v>
          </cell>
          <cell r="BQ425">
            <v>0.8</v>
          </cell>
          <cell r="BR425">
            <v>0.3</v>
          </cell>
          <cell r="BS425">
            <v>3.2</v>
          </cell>
          <cell r="BT425" t="str">
            <v>Basilic</v>
          </cell>
          <cell r="BV425">
            <v>0</v>
          </cell>
          <cell r="BW425">
            <v>0</v>
          </cell>
          <cell r="BX425">
            <v>0</v>
          </cell>
          <cell r="BY425">
            <v>0</v>
          </cell>
          <cell r="BZ425">
            <v>0</v>
          </cell>
          <cell r="CA425">
            <v>0</v>
          </cell>
          <cell r="CB425">
            <v>0</v>
          </cell>
          <cell r="CC425">
            <v>0</v>
          </cell>
          <cell r="CD425" t="str">
            <v xml:space="preserve">Sel </v>
          </cell>
          <cell r="CF425">
            <v>0</v>
          </cell>
          <cell r="CG425">
            <v>0</v>
          </cell>
          <cell r="CH425">
            <v>0</v>
          </cell>
          <cell r="CI425">
            <v>0</v>
          </cell>
          <cell r="CJ425">
            <v>0</v>
          </cell>
          <cell r="CK425">
            <v>0</v>
          </cell>
          <cell r="CL425">
            <v>0</v>
          </cell>
          <cell r="CM425">
            <v>0</v>
          </cell>
          <cell r="CN425" t="str">
            <v xml:space="preserve">Un Peu De Poivre </v>
          </cell>
          <cell r="CP425">
            <v>0</v>
          </cell>
          <cell r="CQ425">
            <v>0</v>
          </cell>
          <cell r="CR425">
            <v>0</v>
          </cell>
          <cell r="CS425">
            <v>0</v>
          </cell>
          <cell r="CT425">
            <v>0</v>
          </cell>
          <cell r="CU425">
            <v>0</v>
          </cell>
          <cell r="CV425">
            <v>0</v>
          </cell>
          <cell r="CW425">
            <v>0</v>
          </cell>
          <cell r="CX425" t="str">
            <v>Viande Des Grisons</v>
          </cell>
          <cell r="CY425">
            <v>50</v>
          </cell>
          <cell r="CZ425">
            <v>95.5</v>
          </cell>
          <cell r="DA425">
            <v>20</v>
          </cell>
          <cell r="DB425">
            <v>1.5</v>
          </cell>
          <cell r="DC425">
            <v>0.5</v>
          </cell>
          <cell r="DD425">
            <v>191</v>
          </cell>
          <cell r="DE425">
            <v>40</v>
          </cell>
          <cell r="DF425">
            <v>3</v>
          </cell>
          <cell r="DG425">
            <v>1</v>
          </cell>
          <cell r="DH425" t="str">
            <v>Pain De Mie</v>
          </cell>
          <cell r="DI425">
            <v>50</v>
          </cell>
          <cell r="DJ425">
            <v>130.5</v>
          </cell>
          <cell r="DK425">
            <v>5</v>
          </cell>
          <cell r="DL425">
            <v>2.25</v>
          </cell>
          <cell r="DM425">
            <v>20.5</v>
          </cell>
          <cell r="DN425">
            <v>261</v>
          </cell>
          <cell r="DO425">
            <v>10</v>
          </cell>
          <cell r="DP425">
            <v>4.5</v>
          </cell>
          <cell r="DQ425">
            <v>41</v>
          </cell>
          <cell r="DR425" t="str">
            <v/>
          </cell>
          <cell r="DT425">
            <v>0</v>
          </cell>
          <cell r="DU425">
            <v>0</v>
          </cell>
          <cell r="DV425">
            <v>0</v>
          </cell>
          <cell r="DW425">
            <v>0</v>
          </cell>
          <cell r="DX425">
            <v>0</v>
          </cell>
          <cell r="DY425">
            <v>0</v>
          </cell>
          <cell r="DZ425">
            <v>0</v>
          </cell>
          <cell r="EA425">
            <v>0</v>
          </cell>
          <cell r="EB425" t="str">
            <v/>
          </cell>
          <cell r="ED425">
            <v>0</v>
          </cell>
          <cell r="EE425">
            <v>0</v>
          </cell>
          <cell r="EF425">
            <v>0</v>
          </cell>
          <cell r="EG425">
            <v>0</v>
          </cell>
          <cell r="EH425">
            <v>0</v>
          </cell>
          <cell r="EI425">
            <v>0</v>
          </cell>
          <cell r="EJ425">
            <v>0</v>
          </cell>
          <cell r="EK425">
            <v>0</v>
          </cell>
          <cell r="EL425" t="str">
            <v/>
          </cell>
          <cell r="EN425">
            <v>0</v>
          </cell>
          <cell r="EO425">
            <v>0</v>
          </cell>
          <cell r="EP425">
            <v>0</v>
          </cell>
          <cell r="EQ425">
            <v>0</v>
          </cell>
          <cell r="ER425">
            <v>0</v>
          </cell>
          <cell r="ES425">
            <v>0</v>
          </cell>
          <cell r="ET425">
            <v>0</v>
          </cell>
          <cell r="EU425">
            <v>0</v>
          </cell>
          <cell r="EV425" t="str">
            <v/>
          </cell>
          <cell r="EX425">
            <v>0</v>
          </cell>
          <cell r="EY425">
            <v>0</v>
          </cell>
          <cell r="EZ425">
            <v>0</v>
          </cell>
          <cell r="FA425">
            <v>0</v>
          </cell>
          <cell r="FB425">
            <v>0</v>
          </cell>
          <cell r="FC425">
            <v>0</v>
          </cell>
          <cell r="FD425">
            <v>0</v>
          </cell>
          <cell r="FE425">
            <v>0</v>
          </cell>
          <cell r="FF425" t="str">
            <v/>
          </cell>
          <cell r="FH425">
            <v>0</v>
          </cell>
          <cell r="FI425">
            <v>0</v>
          </cell>
          <cell r="FJ425">
            <v>0</v>
          </cell>
          <cell r="FK425">
            <v>0</v>
          </cell>
          <cell r="FL425">
            <v>0</v>
          </cell>
          <cell r="FM425">
            <v>0</v>
          </cell>
          <cell r="FN425">
            <v>0</v>
          </cell>
          <cell r="FO425">
            <v>0</v>
          </cell>
          <cell r="FR425">
            <v>0</v>
          </cell>
          <cell r="FS425">
            <v>0</v>
          </cell>
          <cell r="FT425">
            <v>0</v>
          </cell>
          <cell r="FU425">
            <v>0</v>
          </cell>
          <cell r="FV425">
            <v>0</v>
          </cell>
          <cell r="FW425">
            <v>0</v>
          </cell>
          <cell r="FX425">
            <v>0</v>
          </cell>
          <cell r="FY425">
            <v>0</v>
          </cell>
          <cell r="GB425">
            <v>0</v>
          </cell>
          <cell r="GC425">
            <v>0</v>
          </cell>
          <cell r="GD425">
            <v>0</v>
          </cell>
          <cell r="GE425">
            <v>0</v>
          </cell>
          <cell r="GF425">
            <v>0</v>
          </cell>
          <cell r="GG425">
            <v>0</v>
          </cell>
          <cell r="GH425">
            <v>0</v>
          </cell>
          <cell r="GI425">
            <v>0</v>
          </cell>
          <cell r="GL425">
            <v>0</v>
          </cell>
          <cell r="GM425">
            <v>0</v>
          </cell>
          <cell r="GN425">
            <v>0</v>
          </cell>
          <cell r="GO425">
            <v>0</v>
          </cell>
          <cell r="GP425">
            <v>0</v>
          </cell>
          <cell r="GQ425">
            <v>0</v>
          </cell>
          <cell r="GR425">
            <v>0</v>
          </cell>
          <cell r="GS425">
            <v>0</v>
          </cell>
          <cell r="GU425" t="str">
            <v xml:space="preserve">Salade D'Asperges Et Viande Des Grisons </v>
          </cell>
        </row>
        <row r="426">
          <cell r="E426" t="str">
            <v xml:space="preserve">Salade D'Automne Au Cottage Cheese </v>
          </cell>
          <cell r="F426" t="str">
            <v xml:space="preserve">Prendre des noix et les hacher grossièrement.
Couper la poire avec une mandoline ou en dés.
Mélanger dans un saladier le vinaigre balsamique et l’huile, rectifier l’assaisonnement. 
Ajouter la moitié du cottage Cheese et tous les autres ingrédients, mélanger, dresser. 
Servir le reste du cottage Cheese à part. </v>
          </cell>
          <cell r="H426">
            <v>572.6</v>
          </cell>
          <cell r="I426">
            <v>30.975000000000001</v>
          </cell>
          <cell r="J426">
            <v>36.340000000000003</v>
          </cell>
          <cell r="K426">
            <v>26.950000000000003</v>
          </cell>
          <cell r="L426" t="str">
            <v>Vinaigre Balsamique Blanc</v>
          </cell>
          <cell r="M426">
            <v>10</v>
          </cell>
          <cell r="N426">
            <v>1.2</v>
          </cell>
          <cell r="O426">
            <v>0</v>
          </cell>
          <cell r="P426">
            <v>0</v>
          </cell>
          <cell r="Q426">
            <v>0.5</v>
          </cell>
          <cell r="R426">
            <v>12</v>
          </cell>
          <cell r="S426">
            <v>0</v>
          </cell>
          <cell r="T426">
            <v>0</v>
          </cell>
          <cell r="U426">
            <v>5</v>
          </cell>
          <cell r="V426" t="str">
            <v>Huile D'Olive</v>
          </cell>
          <cell r="W426">
            <v>10</v>
          </cell>
          <cell r="X426">
            <v>80.900000000000006</v>
          </cell>
          <cell r="Y426">
            <v>0</v>
          </cell>
          <cell r="Z426">
            <v>8.99</v>
          </cell>
          <cell r="AA426">
            <v>0</v>
          </cell>
          <cell r="AB426">
            <v>809</v>
          </cell>
          <cell r="AC426">
            <v>0</v>
          </cell>
          <cell r="AD426">
            <v>89.9</v>
          </cell>
          <cell r="AE426">
            <v>0</v>
          </cell>
          <cell r="AF426" t="str">
            <v>Sel</v>
          </cell>
          <cell r="AH426">
            <v>0</v>
          </cell>
          <cell r="AI426">
            <v>0</v>
          </cell>
          <cell r="AJ426">
            <v>0</v>
          </cell>
          <cell r="AK426">
            <v>0</v>
          </cell>
          <cell r="AL426">
            <v>0</v>
          </cell>
          <cell r="AM426">
            <v>0</v>
          </cell>
          <cell r="AN426">
            <v>0</v>
          </cell>
          <cell r="AO426">
            <v>0</v>
          </cell>
          <cell r="AP426" t="str">
            <v xml:space="preserve">Poivre </v>
          </cell>
          <cell r="AR426">
            <v>0</v>
          </cell>
          <cell r="AS426">
            <v>0</v>
          </cell>
          <cell r="AT426">
            <v>0</v>
          </cell>
          <cell r="AU426">
            <v>0</v>
          </cell>
          <cell r="AV426">
            <v>0</v>
          </cell>
          <cell r="AW426">
            <v>0</v>
          </cell>
          <cell r="AX426">
            <v>0</v>
          </cell>
          <cell r="AY426">
            <v>0</v>
          </cell>
          <cell r="AZ426" t="str">
            <v>Cottage Cheese Nature</v>
          </cell>
          <cell r="BA426">
            <v>200</v>
          </cell>
          <cell r="BB426">
            <v>202</v>
          </cell>
          <cell r="BC426">
            <v>25.4</v>
          </cell>
          <cell r="BD426">
            <v>9</v>
          </cell>
          <cell r="BE426">
            <v>4.8</v>
          </cell>
          <cell r="BF426">
            <v>101</v>
          </cell>
          <cell r="BG426">
            <v>12.7</v>
          </cell>
          <cell r="BH426">
            <v>4.5</v>
          </cell>
          <cell r="BI426">
            <v>2.4</v>
          </cell>
          <cell r="BJ426" t="str">
            <v>Feuille De Chêne</v>
          </cell>
          <cell r="BK426">
            <v>100</v>
          </cell>
          <cell r="BL426">
            <v>16</v>
          </cell>
          <cell r="BM426">
            <v>1</v>
          </cell>
          <cell r="BN426">
            <v>0.2</v>
          </cell>
          <cell r="BO426">
            <v>1.6</v>
          </cell>
          <cell r="BP426">
            <v>16</v>
          </cell>
          <cell r="BQ426">
            <v>1</v>
          </cell>
          <cell r="BR426">
            <v>0.2</v>
          </cell>
          <cell r="BS426">
            <v>1.6</v>
          </cell>
          <cell r="BT426" t="str">
            <v>Noix</v>
          </cell>
          <cell r="BU426">
            <v>25</v>
          </cell>
          <cell r="BV426">
            <v>185.5</v>
          </cell>
          <cell r="BW426">
            <v>3.9750000000000001</v>
          </cell>
          <cell r="BX426">
            <v>17.7</v>
          </cell>
          <cell r="BY426">
            <v>1.75</v>
          </cell>
          <cell r="BZ426">
            <v>742</v>
          </cell>
          <cell r="CA426">
            <v>15.9</v>
          </cell>
          <cell r="CB426">
            <v>70.8</v>
          </cell>
          <cell r="CC426">
            <v>7</v>
          </cell>
          <cell r="CD426" t="str">
            <v>Poire</v>
          </cell>
          <cell r="CE426">
            <v>150</v>
          </cell>
          <cell r="CF426">
            <v>87</v>
          </cell>
          <cell r="CG426">
            <v>0.6</v>
          </cell>
          <cell r="CH426">
            <v>0.45</v>
          </cell>
          <cell r="CI426">
            <v>18.3</v>
          </cell>
          <cell r="CJ426">
            <v>58</v>
          </cell>
          <cell r="CK426">
            <v>0.4</v>
          </cell>
          <cell r="CL426">
            <v>0.3</v>
          </cell>
          <cell r="CM426">
            <v>12.2</v>
          </cell>
          <cell r="CN426" t="str">
            <v/>
          </cell>
          <cell r="CP426">
            <v>0</v>
          </cell>
          <cell r="CQ426">
            <v>0</v>
          </cell>
          <cell r="CR426">
            <v>0</v>
          </cell>
          <cell r="CS426">
            <v>0</v>
          </cell>
          <cell r="CT426">
            <v>0</v>
          </cell>
          <cell r="CU426">
            <v>0</v>
          </cell>
          <cell r="CV426">
            <v>0</v>
          </cell>
          <cell r="CW426">
            <v>0</v>
          </cell>
          <cell r="CX426" t="str">
            <v/>
          </cell>
          <cell r="CZ426">
            <v>0</v>
          </cell>
          <cell r="DA426">
            <v>0</v>
          </cell>
          <cell r="DB426">
            <v>0</v>
          </cell>
          <cell r="DC426">
            <v>0</v>
          </cell>
          <cell r="DD426">
            <v>0</v>
          </cell>
          <cell r="DE426">
            <v>0</v>
          </cell>
          <cell r="DF426">
            <v>0</v>
          </cell>
          <cell r="DG426">
            <v>0</v>
          </cell>
          <cell r="DH426" t="str">
            <v/>
          </cell>
          <cell r="DJ426">
            <v>0</v>
          </cell>
          <cell r="DK426">
            <v>0</v>
          </cell>
          <cell r="DL426">
            <v>0</v>
          </cell>
          <cell r="DM426">
            <v>0</v>
          </cell>
          <cell r="DN426">
            <v>0</v>
          </cell>
          <cell r="DO426">
            <v>0</v>
          </cell>
          <cell r="DP426">
            <v>0</v>
          </cell>
          <cell r="DQ426">
            <v>0</v>
          </cell>
          <cell r="DR426" t="str">
            <v/>
          </cell>
          <cell r="DT426">
            <v>0</v>
          </cell>
          <cell r="DU426">
            <v>0</v>
          </cell>
          <cell r="DV426">
            <v>0</v>
          </cell>
          <cell r="DW426">
            <v>0</v>
          </cell>
          <cell r="DX426">
            <v>0</v>
          </cell>
          <cell r="DY426">
            <v>0</v>
          </cell>
          <cell r="DZ426">
            <v>0</v>
          </cell>
          <cell r="EA426">
            <v>0</v>
          </cell>
          <cell r="EB426" t="str">
            <v/>
          </cell>
          <cell r="ED426">
            <v>0</v>
          </cell>
          <cell r="EE426">
            <v>0</v>
          </cell>
          <cell r="EF426">
            <v>0</v>
          </cell>
          <cell r="EG426">
            <v>0</v>
          </cell>
          <cell r="EH426">
            <v>0</v>
          </cell>
          <cell r="EI426">
            <v>0</v>
          </cell>
          <cell r="EJ426">
            <v>0</v>
          </cell>
          <cell r="EK426">
            <v>0</v>
          </cell>
          <cell r="EL426" t="str">
            <v/>
          </cell>
          <cell r="EN426">
            <v>0</v>
          </cell>
          <cell r="EO426">
            <v>0</v>
          </cell>
          <cell r="EP426">
            <v>0</v>
          </cell>
          <cell r="EQ426">
            <v>0</v>
          </cell>
          <cell r="ER426">
            <v>0</v>
          </cell>
          <cell r="ES426">
            <v>0</v>
          </cell>
          <cell r="ET426">
            <v>0</v>
          </cell>
          <cell r="EU426">
            <v>0</v>
          </cell>
          <cell r="EV426" t="str">
            <v/>
          </cell>
          <cell r="EX426">
            <v>0</v>
          </cell>
          <cell r="EY426">
            <v>0</v>
          </cell>
          <cell r="EZ426">
            <v>0</v>
          </cell>
          <cell r="FA426">
            <v>0</v>
          </cell>
          <cell r="FB426">
            <v>0</v>
          </cell>
          <cell r="FC426">
            <v>0</v>
          </cell>
          <cell r="FD426">
            <v>0</v>
          </cell>
          <cell r="FE426">
            <v>0</v>
          </cell>
          <cell r="FF426" t="str">
            <v/>
          </cell>
          <cell r="FH426">
            <v>0</v>
          </cell>
          <cell r="FI426">
            <v>0</v>
          </cell>
          <cell r="FJ426">
            <v>0</v>
          </cell>
          <cell r="FK426">
            <v>0</v>
          </cell>
          <cell r="FL426">
            <v>0</v>
          </cell>
          <cell r="FM426">
            <v>0</v>
          </cell>
          <cell r="FN426">
            <v>0</v>
          </cell>
          <cell r="FO426">
            <v>0</v>
          </cell>
          <cell r="FR426">
            <v>0</v>
          </cell>
          <cell r="FS426">
            <v>0</v>
          </cell>
          <cell r="FT426">
            <v>0</v>
          </cell>
          <cell r="FU426">
            <v>0</v>
          </cell>
          <cell r="FV426">
            <v>0</v>
          </cell>
          <cell r="FW426">
            <v>0</v>
          </cell>
          <cell r="FX426">
            <v>0</v>
          </cell>
          <cell r="FY426">
            <v>0</v>
          </cell>
          <cell r="GB426">
            <v>0</v>
          </cell>
          <cell r="GC426">
            <v>0</v>
          </cell>
          <cell r="GD426">
            <v>0</v>
          </cell>
          <cell r="GE426">
            <v>0</v>
          </cell>
          <cell r="GF426">
            <v>0</v>
          </cell>
          <cell r="GG426">
            <v>0</v>
          </cell>
          <cell r="GH426">
            <v>0</v>
          </cell>
          <cell r="GI426">
            <v>0</v>
          </cell>
          <cell r="GL426">
            <v>0</v>
          </cell>
          <cell r="GM426">
            <v>0</v>
          </cell>
          <cell r="GN426">
            <v>0</v>
          </cell>
          <cell r="GO426">
            <v>0</v>
          </cell>
          <cell r="GP426">
            <v>0</v>
          </cell>
          <cell r="GQ426">
            <v>0</v>
          </cell>
          <cell r="GR426">
            <v>0</v>
          </cell>
          <cell r="GS426">
            <v>0</v>
          </cell>
          <cell r="GU426" t="str">
            <v xml:space="preserve">Salade D'Automne Au Cottage Cheese </v>
          </cell>
        </row>
        <row r="427">
          <cell r="E427" t="str">
            <v xml:space="preserve">Salade D'Épinards Et Houmous </v>
          </cell>
          <cell r="F427" t="str">
            <v xml:space="preserve">Mélanger le zeste et le jus de citron avec l‘huile et le bouillon dans un saladier, rectifier l’assaisonnement. 
Cuit les œufs en œuf dur.
Égoutter les pois chiches.
Mixer les pois chiches et tous les ingrédients, poivre compris. 
Mélanger les pousses d’épinards avec la sauce, dresser. 
Répartir les œufs et les pignons, servir avec l’houmous au poivron et le pain. </v>
          </cell>
          <cell r="H427">
            <v>603.16000000000008</v>
          </cell>
          <cell r="I427">
            <v>27.692000000000004</v>
          </cell>
          <cell r="J427">
            <v>29.442</v>
          </cell>
          <cell r="K427">
            <v>25.919</v>
          </cell>
          <cell r="L427" t="str">
            <v>Citron</v>
          </cell>
          <cell r="M427">
            <v>1</v>
          </cell>
          <cell r="N427">
            <v>0.22</v>
          </cell>
          <cell r="O427">
            <v>8.0000000000000002E-3</v>
          </cell>
          <cell r="P427">
            <v>4.0000000000000001E-3</v>
          </cell>
          <cell r="Q427">
            <v>2.8999999999999998E-2</v>
          </cell>
          <cell r="R427">
            <v>22</v>
          </cell>
          <cell r="S427">
            <v>0.8</v>
          </cell>
          <cell r="T427">
            <v>0.4</v>
          </cell>
          <cell r="U427">
            <v>2.9</v>
          </cell>
          <cell r="V427" t="str">
            <v>Huile D'Olive</v>
          </cell>
          <cell r="W427">
            <v>5</v>
          </cell>
          <cell r="X427">
            <v>40.450000000000003</v>
          </cell>
          <cell r="Y427">
            <v>0</v>
          </cell>
          <cell r="Z427">
            <v>4.4950000000000001</v>
          </cell>
          <cell r="AA427">
            <v>0</v>
          </cell>
          <cell r="AB427">
            <v>809</v>
          </cell>
          <cell r="AC427">
            <v>0</v>
          </cell>
          <cell r="AD427">
            <v>89.9</v>
          </cell>
          <cell r="AE427">
            <v>0</v>
          </cell>
          <cell r="AF427" t="str">
            <v>Bouillon De Légumes</v>
          </cell>
          <cell r="AG427">
            <v>12</v>
          </cell>
          <cell r="AH427">
            <v>26.04</v>
          </cell>
          <cell r="AI427">
            <v>1.1639999999999999</v>
          </cell>
          <cell r="AJ427">
            <v>0.64800000000000013</v>
          </cell>
          <cell r="AK427">
            <v>3.84</v>
          </cell>
          <cell r="AL427">
            <v>217</v>
          </cell>
          <cell r="AM427">
            <v>9.6999999999999993</v>
          </cell>
          <cell r="AN427">
            <v>5.4</v>
          </cell>
          <cell r="AO427">
            <v>32</v>
          </cell>
          <cell r="AP427" t="str">
            <v>Sel &amp; Poivre</v>
          </cell>
          <cell r="AR427">
            <v>0</v>
          </cell>
          <cell r="AS427">
            <v>0</v>
          </cell>
          <cell r="AT427">
            <v>0</v>
          </cell>
          <cell r="AU427">
            <v>0</v>
          </cell>
          <cell r="AV427">
            <v>0</v>
          </cell>
          <cell r="AW427">
            <v>0</v>
          </cell>
          <cell r="AX427">
            <v>0</v>
          </cell>
          <cell r="AY427">
            <v>0</v>
          </cell>
          <cell r="AZ427" t="str">
            <v>Pois chiche cuit</v>
          </cell>
          <cell r="BA427">
            <v>50</v>
          </cell>
          <cell r="BB427">
            <v>65.5</v>
          </cell>
          <cell r="BC427">
            <v>3.7</v>
          </cell>
          <cell r="BD427">
            <v>1</v>
          </cell>
          <cell r="BE427">
            <v>8.85</v>
          </cell>
          <cell r="BF427">
            <v>131</v>
          </cell>
          <cell r="BG427">
            <v>7.4</v>
          </cell>
          <cell r="BH427">
            <v>2</v>
          </cell>
          <cell r="BI427">
            <v>17.7</v>
          </cell>
          <cell r="BJ427" t="str">
            <v>Poivron Rouge</v>
          </cell>
          <cell r="BK427">
            <v>150</v>
          </cell>
          <cell r="BL427">
            <v>48</v>
          </cell>
          <cell r="BM427">
            <v>1.35</v>
          </cell>
          <cell r="BN427">
            <v>0.6</v>
          </cell>
          <cell r="BO427">
            <v>7.8</v>
          </cell>
          <cell r="BP427">
            <v>32</v>
          </cell>
          <cell r="BQ427">
            <v>0.9</v>
          </cell>
          <cell r="BR427">
            <v>0.4</v>
          </cell>
          <cell r="BS427">
            <v>5.2</v>
          </cell>
          <cell r="BT427" t="str">
            <v xml:space="preserve">Ail </v>
          </cell>
          <cell r="BV427">
            <v>0</v>
          </cell>
          <cell r="BW427">
            <v>0</v>
          </cell>
          <cell r="BX427">
            <v>0</v>
          </cell>
          <cell r="BY427">
            <v>0</v>
          </cell>
          <cell r="BZ427">
            <v>137</v>
          </cell>
          <cell r="CA427">
            <v>7</v>
          </cell>
          <cell r="CB427">
            <v>0.5</v>
          </cell>
          <cell r="CC427">
            <v>24.5</v>
          </cell>
          <cell r="CD427" t="str">
            <v>Huile D'Olive</v>
          </cell>
          <cell r="CE427">
            <v>5</v>
          </cell>
          <cell r="CF427">
            <v>40.450000000000003</v>
          </cell>
          <cell r="CG427">
            <v>0</v>
          </cell>
          <cell r="CH427">
            <v>4.4950000000000001</v>
          </cell>
          <cell r="CI427">
            <v>0</v>
          </cell>
          <cell r="CJ427">
            <v>809</v>
          </cell>
          <cell r="CK427">
            <v>0</v>
          </cell>
          <cell r="CL427">
            <v>89.9</v>
          </cell>
          <cell r="CM427">
            <v>0</v>
          </cell>
          <cell r="CN427" t="str">
            <v>Cumin</v>
          </cell>
          <cell r="CO427">
            <v>10</v>
          </cell>
          <cell r="CP427">
            <v>0</v>
          </cell>
          <cell r="CQ427">
            <v>0</v>
          </cell>
          <cell r="CR427">
            <v>0</v>
          </cell>
          <cell r="CS427">
            <v>0</v>
          </cell>
          <cell r="CT427">
            <v>0</v>
          </cell>
          <cell r="CU427">
            <v>0</v>
          </cell>
          <cell r="CV427">
            <v>0</v>
          </cell>
          <cell r="CW427">
            <v>0</v>
          </cell>
          <cell r="CX427" t="str">
            <v>Pousses D'Épinards</v>
          </cell>
          <cell r="CY427">
            <v>100</v>
          </cell>
          <cell r="CZ427">
            <v>23</v>
          </cell>
          <cell r="DA427">
            <v>2.7</v>
          </cell>
          <cell r="DB427">
            <v>0.4</v>
          </cell>
          <cell r="DC427">
            <v>0.8</v>
          </cell>
          <cell r="DD427">
            <v>23</v>
          </cell>
          <cell r="DE427">
            <v>2.7</v>
          </cell>
          <cell r="DF427">
            <v>0.4</v>
          </cell>
          <cell r="DG427">
            <v>0.8</v>
          </cell>
          <cell r="DH427" t="str">
            <v>Œuf</v>
          </cell>
          <cell r="DI427">
            <v>100</v>
          </cell>
          <cell r="DJ427">
            <v>142</v>
          </cell>
          <cell r="DK427">
            <v>11.9</v>
          </cell>
          <cell r="DL427">
            <v>10.3</v>
          </cell>
          <cell r="DM427">
            <v>0.3</v>
          </cell>
          <cell r="DN427">
            <v>142</v>
          </cell>
          <cell r="DO427">
            <v>11.9</v>
          </cell>
          <cell r="DP427">
            <v>10.3</v>
          </cell>
          <cell r="DQ427">
            <v>0.3</v>
          </cell>
          <cell r="DR427" t="str">
            <v>Pignon</v>
          </cell>
          <cell r="DS427">
            <v>10</v>
          </cell>
          <cell r="DT427">
            <v>73</v>
          </cell>
          <cell r="DU427">
            <v>1.37</v>
          </cell>
          <cell r="DV427">
            <v>0</v>
          </cell>
          <cell r="DW427">
            <v>1.3</v>
          </cell>
          <cell r="DX427">
            <v>730</v>
          </cell>
          <cell r="DY427">
            <v>13.7</v>
          </cell>
          <cell r="DZ427">
            <v>0</v>
          </cell>
          <cell r="EA427">
            <v>13</v>
          </cell>
          <cell r="EB427" t="str">
            <v>Pain protéiné</v>
          </cell>
          <cell r="EC427">
            <v>50</v>
          </cell>
          <cell r="ED427">
            <v>144.5</v>
          </cell>
          <cell r="EE427">
            <v>5.5</v>
          </cell>
          <cell r="EF427">
            <v>7.5</v>
          </cell>
          <cell r="EG427">
            <v>3</v>
          </cell>
          <cell r="EH427">
            <v>289</v>
          </cell>
          <cell r="EI427">
            <v>11</v>
          </cell>
          <cell r="EJ427">
            <v>15</v>
          </cell>
          <cell r="EK427">
            <v>6</v>
          </cell>
          <cell r="EL427" t="str">
            <v/>
          </cell>
          <cell r="EN427">
            <v>0</v>
          </cell>
          <cell r="EO427">
            <v>0</v>
          </cell>
          <cell r="EP427">
            <v>0</v>
          </cell>
          <cell r="EQ427">
            <v>0</v>
          </cell>
          <cell r="ER427">
            <v>0</v>
          </cell>
          <cell r="ES427">
            <v>0</v>
          </cell>
          <cell r="ET427">
            <v>0</v>
          </cell>
          <cell r="EU427">
            <v>0</v>
          </cell>
          <cell r="EV427" t="str">
            <v/>
          </cell>
          <cell r="EX427">
            <v>0</v>
          </cell>
          <cell r="EY427">
            <v>0</v>
          </cell>
          <cell r="EZ427">
            <v>0</v>
          </cell>
          <cell r="FA427">
            <v>0</v>
          </cell>
          <cell r="FB427">
            <v>0</v>
          </cell>
          <cell r="FC427">
            <v>0</v>
          </cell>
          <cell r="FD427">
            <v>0</v>
          </cell>
          <cell r="FE427">
            <v>0</v>
          </cell>
          <cell r="FF427" t="str">
            <v/>
          </cell>
          <cell r="FH427">
            <v>0</v>
          </cell>
          <cell r="FI427">
            <v>0</v>
          </cell>
          <cell r="FJ427">
            <v>0</v>
          </cell>
          <cell r="FK427">
            <v>0</v>
          </cell>
          <cell r="FL427">
            <v>0</v>
          </cell>
          <cell r="FM427">
            <v>0</v>
          </cell>
          <cell r="FN427">
            <v>0</v>
          </cell>
          <cell r="FO427">
            <v>0</v>
          </cell>
          <cell r="FR427">
            <v>0</v>
          </cell>
          <cell r="FS427">
            <v>0</v>
          </cell>
          <cell r="FT427">
            <v>0</v>
          </cell>
          <cell r="FU427">
            <v>0</v>
          </cell>
          <cell r="FV427">
            <v>0</v>
          </cell>
          <cell r="FW427">
            <v>0</v>
          </cell>
          <cell r="FX427">
            <v>0</v>
          </cell>
          <cell r="FY427">
            <v>0</v>
          </cell>
          <cell r="GB427">
            <v>0</v>
          </cell>
          <cell r="GC427">
            <v>0</v>
          </cell>
          <cell r="GD427">
            <v>0</v>
          </cell>
          <cell r="GE427">
            <v>0</v>
          </cell>
          <cell r="GF427">
            <v>0</v>
          </cell>
          <cell r="GG427">
            <v>0</v>
          </cell>
          <cell r="GH427">
            <v>0</v>
          </cell>
          <cell r="GI427">
            <v>0</v>
          </cell>
          <cell r="GL427">
            <v>0</v>
          </cell>
          <cell r="GM427">
            <v>0</v>
          </cell>
          <cell r="GN427">
            <v>0</v>
          </cell>
          <cell r="GO427">
            <v>0</v>
          </cell>
          <cell r="GP427">
            <v>0</v>
          </cell>
          <cell r="GQ427">
            <v>0</v>
          </cell>
          <cell r="GR427">
            <v>0</v>
          </cell>
          <cell r="GS427">
            <v>0</v>
          </cell>
          <cell r="GU427" t="str">
            <v xml:space="preserve">Salade D'Épinards Et Houmous </v>
          </cell>
        </row>
        <row r="428">
          <cell r="E428" t="str">
            <v xml:space="preserve">Salade De Betteraves </v>
          </cell>
          <cell r="F428" t="str">
            <v xml:space="preserve">Décalotter l'orange aux deux extrémités, puis la peler à vif. 
À l’aide d’un couteau bien aiguisé, dégager les quartiers des membranes blanches, mettre dans un bol avec le jus recueilli.
Ajouter zeste d'orange réservé, vinaigre, huile et piment de Cayenne, mélanger. 
Ajouter betteraves, oignon, mélanger, rectifier l’assaisonnement en sel. 
Dresser la salade avec les rosettes de Tête de Moine et les pousses, servir le pain à part </v>
          </cell>
          <cell r="H428">
            <v>616.29999999999995</v>
          </cell>
          <cell r="I428">
            <v>24.619999999999997</v>
          </cell>
          <cell r="J428">
            <v>33.29</v>
          </cell>
          <cell r="K428">
            <v>49</v>
          </cell>
          <cell r="L428" t="str">
            <v>Orange</v>
          </cell>
          <cell r="M428">
            <v>100</v>
          </cell>
          <cell r="N428">
            <v>44</v>
          </cell>
          <cell r="O428">
            <v>1</v>
          </cell>
          <cell r="P428">
            <v>0.2</v>
          </cell>
          <cell r="Q428">
            <v>8.6</v>
          </cell>
          <cell r="R428">
            <v>44</v>
          </cell>
          <cell r="S428">
            <v>1</v>
          </cell>
          <cell r="T428">
            <v>0.2</v>
          </cell>
          <cell r="U428">
            <v>8.6</v>
          </cell>
          <cell r="V428" t="str">
            <v xml:space="preserve">Vinaigre De Vin Blanc </v>
          </cell>
          <cell r="X428">
            <v>0</v>
          </cell>
          <cell r="Y428">
            <v>0</v>
          </cell>
          <cell r="Z428">
            <v>0</v>
          </cell>
          <cell r="AA428">
            <v>0</v>
          </cell>
          <cell r="AB428">
            <v>0</v>
          </cell>
          <cell r="AC428">
            <v>0</v>
          </cell>
          <cell r="AD428">
            <v>0</v>
          </cell>
          <cell r="AE428">
            <v>0</v>
          </cell>
          <cell r="AF428" t="str">
            <v>Huile De Colza</v>
          </cell>
          <cell r="AG428">
            <v>10</v>
          </cell>
          <cell r="AH428">
            <v>80.900000000000006</v>
          </cell>
          <cell r="AI428">
            <v>0</v>
          </cell>
          <cell r="AJ428">
            <v>8.99</v>
          </cell>
          <cell r="AK428">
            <v>0</v>
          </cell>
          <cell r="AL428">
            <v>809</v>
          </cell>
          <cell r="AM428">
            <v>0</v>
          </cell>
          <cell r="AN428">
            <v>89.9</v>
          </cell>
          <cell r="AO428">
            <v>0</v>
          </cell>
          <cell r="AP428" t="str">
            <v xml:space="preserve">Piment De Cayenne </v>
          </cell>
          <cell r="AR428">
            <v>0</v>
          </cell>
          <cell r="AS428">
            <v>0</v>
          </cell>
          <cell r="AT428">
            <v>0</v>
          </cell>
          <cell r="AU428">
            <v>0</v>
          </cell>
          <cell r="AV428">
            <v>0</v>
          </cell>
          <cell r="AW428">
            <v>0</v>
          </cell>
          <cell r="AX428">
            <v>0</v>
          </cell>
          <cell r="AY428">
            <v>0</v>
          </cell>
          <cell r="AZ428" t="str">
            <v>Betteraves Rouges</v>
          </cell>
          <cell r="BA428">
            <v>200</v>
          </cell>
          <cell r="BB428">
            <v>92</v>
          </cell>
          <cell r="BC428">
            <v>3</v>
          </cell>
          <cell r="BD428">
            <v>0.2</v>
          </cell>
          <cell r="BE428">
            <v>16.8</v>
          </cell>
          <cell r="BF428">
            <v>46</v>
          </cell>
          <cell r="BG428">
            <v>1.5</v>
          </cell>
          <cell r="BH428">
            <v>0.1</v>
          </cell>
          <cell r="BI428">
            <v>8.4</v>
          </cell>
          <cell r="BJ428" t="str">
            <v>Oignon</v>
          </cell>
          <cell r="BL428">
            <v>0</v>
          </cell>
          <cell r="BM428">
            <v>0</v>
          </cell>
          <cell r="BN428">
            <v>0</v>
          </cell>
          <cell r="BO428">
            <v>0</v>
          </cell>
          <cell r="BP428">
            <v>39</v>
          </cell>
          <cell r="BQ428">
            <v>1.3</v>
          </cell>
          <cell r="BR428">
            <v>0.2</v>
          </cell>
          <cell r="BS428">
            <v>7</v>
          </cell>
          <cell r="BT428" t="str">
            <v>Tête De Moine</v>
          </cell>
          <cell r="BU428">
            <v>60</v>
          </cell>
          <cell r="BV428">
            <v>251.4</v>
          </cell>
          <cell r="BW428">
            <v>14.82</v>
          </cell>
          <cell r="BX428">
            <v>21.3</v>
          </cell>
          <cell r="BY428">
            <v>0</v>
          </cell>
          <cell r="BZ428">
            <v>419</v>
          </cell>
          <cell r="CA428">
            <v>24.7</v>
          </cell>
          <cell r="CB428">
            <v>35.5</v>
          </cell>
          <cell r="CC428">
            <v>0</v>
          </cell>
          <cell r="CD428" t="str">
            <v>Laitue</v>
          </cell>
          <cell r="CE428">
            <v>100</v>
          </cell>
          <cell r="CF428">
            <v>16</v>
          </cell>
          <cell r="CG428">
            <v>1.2</v>
          </cell>
          <cell r="CH428">
            <v>0.3</v>
          </cell>
          <cell r="CI428">
            <v>1.3</v>
          </cell>
          <cell r="CJ428">
            <v>16</v>
          </cell>
          <cell r="CK428">
            <v>1.2</v>
          </cell>
          <cell r="CL428">
            <v>0.3</v>
          </cell>
          <cell r="CM428">
            <v>1.3</v>
          </cell>
          <cell r="CN428" t="str">
            <v>Pain</v>
          </cell>
          <cell r="CO428">
            <v>50</v>
          </cell>
          <cell r="CP428">
            <v>132</v>
          </cell>
          <cell r="CQ428">
            <v>4.5999999999999996</v>
          </cell>
          <cell r="CR428">
            <v>2.2999999999999998</v>
          </cell>
          <cell r="CS428">
            <v>22.3</v>
          </cell>
          <cell r="CT428">
            <v>264</v>
          </cell>
          <cell r="CU428">
            <v>9.1999999999999993</v>
          </cell>
          <cell r="CV428">
            <v>4.5999999999999996</v>
          </cell>
          <cell r="CW428">
            <v>44.6</v>
          </cell>
          <cell r="CX428" t="str">
            <v/>
          </cell>
          <cell r="CZ428">
            <v>0</v>
          </cell>
          <cell r="DA428">
            <v>0</v>
          </cell>
          <cell r="DB428">
            <v>0</v>
          </cell>
          <cell r="DC428">
            <v>0</v>
          </cell>
          <cell r="DD428">
            <v>0</v>
          </cell>
          <cell r="DE428">
            <v>0</v>
          </cell>
          <cell r="DF428">
            <v>0</v>
          </cell>
          <cell r="DG428">
            <v>0</v>
          </cell>
          <cell r="DH428" t="str">
            <v/>
          </cell>
          <cell r="DJ428">
            <v>0</v>
          </cell>
          <cell r="DK428">
            <v>0</v>
          </cell>
          <cell r="DL428">
            <v>0</v>
          </cell>
          <cell r="DM428">
            <v>0</v>
          </cell>
          <cell r="DN428">
            <v>0</v>
          </cell>
          <cell r="DO428">
            <v>0</v>
          </cell>
          <cell r="DP428">
            <v>0</v>
          </cell>
          <cell r="DQ428">
            <v>0</v>
          </cell>
          <cell r="DR428" t="str">
            <v/>
          </cell>
          <cell r="DT428">
            <v>0</v>
          </cell>
          <cell r="DU428">
            <v>0</v>
          </cell>
          <cell r="DV428">
            <v>0</v>
          </cell>
          <cell r="DW428">
            <v>0</v>
          </cell>
          <cell r="DX428">
            <v>0</v>
          </cell>
          <cell r="DY428">
            <v>0</v>
          </cell>
          <cell r="DZ428">
            <v>0</v>
          </cell>
          <cell r="EA428">
            <v>0</v>
          </cell>
          <cell r="EB428" t="str">
            <v/>
          </cell>
          <cell r="ED428">
            <v>0</v>
          </cell>
          <cell r="EE428">
            <v>0</v>
          </cell>
          <cell r="EF428">
            <v>0</v>
          </cell>
          <cell r="EG428">
            <v>0</v>
          </cell>
          <cell r="EH428">
            <v>0</v>
          </cell>
          <cell r="EI428">
            <v>0</v>
          </cell>
          <cell r="EJ428">
            <v>0</v>
          </cell>
          <cell r="EK428">
            <v>0</v>
          </cell>
          <cell r="EL428" t="str">
            <v/>
          </cell>
          <cell r="EN428">
            <v>0</v>
          </cell>
          <cell r="EO428">
            <v>0</v>
          </cell>
          <cell r="EP428">
            <v>0</v>
          </cell>
          <cell r="EQ428">
            <v>0</v>
          </cell>
          <cell r="ER428">
            <v>0</v>
          </cell>
          <cell r="ES428">
            <v>0</v>
          </cell>
          <cell r="ET428">
            <v>0</v>
          </cell>
          <cell r="EU428">
            <v>0</v>
          </cell>
          <cell r="EV428" t="str">
            <v/>
          </cell>
          <cell r="EX428">
            <v>0</v>
          </cell>
          <cell r="EY428">
            <v>0</v>
          </cell>
          <cell r="EZ428">
            <v>0</v>
          </cell>
          <cell r="FA428">
            <v>0</v>
          </cell>
          <cell r="FB428">
            <v>0</v>
          </cell>
          <cell r="FC428">
            <v>0</v>
          </cell>
          <cell r="FD428">
            <v>0</v>
          </cell>
          <cell r="FE428">
            <v>0</v>
          </cell>
          <cell r="FF428" t="str">
            <v/>
          </cell>
          <cell r="FH428">
            <v>0</v>
          </cell>
          <cell r="FI428">
            <v>0</v>
          </cell>
          <cell r="FJ428">
            <v>0</v>
          </cell>
          <cell r="FK428">
            <v>0</v>
          </cell>
          <cell r="FL428">
            <v>0</v>
          </cell>
          <cell r="FM428">
            <v>0</v>
          </cell>
          <cell r="FN428">
            <v>0</v>
          </cell>
          <cell r="FO428">
            <v>0</v>
          </cell>
          <cell r="FR428">
            <v>0</v>
          </cell>
          <cell r="FS428">
            <v>0</v>
          </cell>
          <cell r="FT428">
            <v>0</v>
          </cell>
          <cell r="FU428">
            <v>0</v>
          </cell>
          <cell r="FV428">
            <v>0</v>
          </cell>
          <cell r="FW428">
            <v>0</v>
          </cell>
          <cell r="FX428">
            <v>0</v>
          </cell>
          <cell r="FY428">
            <v>0</v>
          </cell>
          <cell r="GB428">
            <v>0</v>
          </cell>
          <cell r="GC428">
            <v>0</v>
          </cell>
          <cell r="GD428">
            <v>0</v>
          </cell>
          <cell r="GE428">
            <v>0</v>
          </cell>
          <cell r="GF428">
            <v>0</v>
          </cell>
          <cell r="GG428">
            <v>0</v>
          </cell>
          <cell r="GH428">
            <v>0</v>
          </cell>
          <cell r="GI428">
            <v>0</v>
          </cell>
          <cell r="GL428">
            <v>0</v>
          </cell>
          <cell r="GM428">
            <v>0</v>
          </cell>
          <cell r="GN428">
            <v>0</v>
          </cell>
          <cell r="GO428">
            <v>0</v>
          </cell>
          <cell r="GP428">
            <v>0</v>
          </cell>
          <cell r="GQ428">
            <v>0</v>
          </cell>
          <cell r="GR428">
            <v>0</v>
          </cell>
          <cell r="GS428">
            <v>0</v>
          </cell>
          <cell r="GU428" t="str">
            <v xml:space="preserve">Salade De Betteraves </v>
          </cell>
        </row>
        <row r="429">
          <cell r="E429" t="str">
            <v>Salade De Brocolis À La Dinde Et À La Feta</v>
          </cell>
          <cell r="F429" t="str">
            <v xml:space="preserve">Mélangez le vinaigre de cidre de pomme, la moutarde et l'huile d'olive dans un petit bol. Ajoutez la quantité désirée de sel aux herbes et de poivre.
Plongez vos brocolis lavés et coupés en morceaux dans de l'eau bouillante, laissez cuire pendant 7min, et égouttez-les.
Pendant ce temps, lavez vos oignons verts, coupez-les en fines tranches et placez-les dans un saladier.
Coupez vos tranches de poitrine de dinde en petits morceaux et ajoutez-les dans le saladier avec les oignons verts et les brocolis. Mélangez le tout.
Coupez grossièrement la feta et ajoutez-la aux brocolis, ainsi que les amandes.
Répartissez ensuite la vinaigrette sur la salade.
</v>
          </cell>
          <cell r="H429">
            <v>505.59999999999997</v>
          </cell>
          <cell r="I429">
            <v>43.34</v>
          </cell>
          <cell r="J429">
            <v>31.770000000000003</v>
          </cell>
          <cell r="K429">
            <v>7.45</v>
          </cell>
          <cell r="L429" t="str">
            <v xml:space="preserve">Vinaigre De Cidre De Pomme </v>
          </cell>
          <cell r="M429">
            <v>20</v>
          </cell>
          <cell r="N429">
            <v>2.4</v>
          </cell>
          <cell r="O429">
            <v>0</v>
          </cell>
          <cell r="P429">
            <v>0</v>
          </cell>
          <cell r="Q429">
            <v>1</v>
          </cell>
          <cell r="R429">
            <v>12</v>
          </cell>
          <cell r="S429">
            <v>0</v>
          </cell>
          <cell r="T429">
            <v>0</v>
          </cell>
          <cell r="U429">
            <v>5</v>
          </cell>
          <cell r="V429" t="str">
            <v>Moutarde</v>
          </cell>
          <cell r="W429">
            <v>10</v>
          </cell>
          <cell r="X429">
            <v>9.6</v>
          </cell>
          <cell r="Y429">
            <v>0.6</v>
          </cell>
          <cell r="Z429">
            <v>0.6</v>
          </cell>
          <cell r="AA429">
            <v>0.1</v>
          </cell>
          <cell r="AB429">
            <v>96</v>
          </cell>
          <cell r="AC429">
            <v>6</v>
          </cell>
          <cell r="AD429">
            <v>6</v>
          </cell>
          <cell r="AE429">
            <v>1</v>
          </cell>
          <cell r="AF429" t="str">
            <v>Huile D'Olive</v>
          </cell>
          <cell r="AG429">
            <v>10</v>
          </cell>
          <cell r="AH429">
            <v>80.900000000000006</v>
          </cell>
          <cell r="AI429">
            <v>0</v>
          </cell>
          <cell r="AJ429">
            <v>8.99</v>
          </cell>
          <cell r="AK429">
            <v>0</v>
          </cell>
          <cell r="AL429">
            <v>809</v>
          </cell>
          <cell r="AM429">
            <v>0</v>
          </cell>
          <cell r="AN429">
            <v>89.9</v>
          </cell>
          <cell r="AO429">
            <v>0</v>
          </cell>
          <cell r="AP429" t="str">
            <v>Sel</v>
          </cell>
          <cell r="AR429">
            <v>0</v>
          </cell>
          <cell r="AS429">
            <v>0</v>
          </cell>
          <cell r="AT429">
            <v>0</v>
          </cell>
          <cell r="AU429">
            <v>0</v>
          </cell>
          <cell r="AV429">
            <v>0</v>
          </cell>
          <cell r="AW429">
            <v>0</v>
          </cell>
          <cell r="AX429">
            <v>0</v>
          </cell>
          <cell r="AY429">
            <v>0</v>
          </cell>
          <cell r="AZ429" t="str">
            <v>Poivre</v>
          </cell>
          <cell r="BB429">
            <v>0</v>
          </cell>
          <cell r="BC429">
            <v>0</v>
          </cell>
          <cell r="BD429">
            <v>0</v>
          </cell>
          <cell r="BE429">
            <v>0</v>
          </cell>
          <cell r="BF429">
            <v>0</v>
          </cell>
          <cell r="BG429">
            <v>0</v>
          </cell>
          <cell r="BH429">
            <v>0</v>
          </cell>
          <cell r="BI429">
            <v>0</v>
          </cell>
          <cell r="BJ429" t="str">
            <v>Brocoli</v>
          </cell>
          <cell r="BK429">
            <v>200</v>
          </cell>
          <cell r="BL429">
            <v>62</v>
          </cell>
          <cell r="BM429">
            <v>6</v>
          </cell>
          <cell r="BN429">
            <v>0.8</v>
          </cell>
          <cell r="BO429">
            <v>4.8</v>
          </cell>
          <cell r="BP429">
            <v>31</v>
          </cell>
          <cell r="BQ429">
            <v>3</v>
          </cell>
          <cell r="BR429">
            <v>0.4</v>
          </cell>
          <cell r="BS429">
            <v>2.4</v>
          </cell>
          <cell r="BT429" t="str">
            <v>Blanc De Dinde</v>
          </cell>
          <cell r="BU429">
            <v>100</v>
          </cell>
          <cell r="BV429">
            <v>114</v>
          </cell>
          <cell r="BW429">
            <v>24</v>
          </cell>
          <cell r="BX429">
            <v>2</v>
          </cell>
          <cell r="BY429">
            <v>0</v>
          </cell>
          <cell r="BZ429">
            <v>114</v>
          </cell>
          <cell r="CA429">
            <v>24</v>
          </cell>
          <cell r="CB429">
            <v>2</v>
          </cell>
          <cell r="CC429">
            <v>0</v>
          </cell>
          <cell r="CD429" t="str">
            <v>Amande</v>
          </cell>
          <cell r="CE429">
            <v>20</v>
          </cell>
          <cell r="CF429">
            <v>115.2</v>
          </cell>
          <cell r="CG429">
            <v>4.24</v>
          </cell>
          <cell r="CH429">
            <v>9.98</v>
          </cell>
          <cell r="CI429">
            <v>0.8</v>
          </cell>
          <cell r="CJ429">
            <v>576</v>
          </cell>
          <cell r="CK429">
            <v>21.2</v>
          </cell>
          <cell r="CL429">
            <v>49.9</v>
          </cell>
          <cell r="CM429">
            <v>4</v>
          </cell>
          <cell r="CN429" t="str">
            <v>Feta</v>
          </cell>
          <cell r="CO429">
            <v>50</v>
          </cell>
          <cell r="CP429">
            <v>121.5</v>
          </cell>
          <cell r="CQ429">
            <v>8.5</v>
          </cell>
          <cell r="CR429">
            <v>9.4</v>
          </cell>
          <cell r="CS429">
            <v>0.75</v>
          </cell>
          <cell r="CT429">
            <v>243</v>
          </cell>
          <cell r="CU429">
            <v>17</v>
          </cell>
          <cell r="CV429">
            <v>18.8</v>
          </cell>
          <cell r="CW429">
            <v>1.5</v>
          </cell>
          <cell r="CX429" t="str">
            <v>Oignons Verts</v>
          </cell>
          <cell r="CZ429">
            <v>0</v>
          </cell>
          <cell r="DA429">
            <v>0</v>
          </cell>
          <cell r="DB429">
            <v>0</v>
          </cell>
          <cell r="DC429">
            <v>0</v>
          </cell>
          <cell r="DD429">
            <v>32</v>
          </cell>
          <cell r="DE429">
            <v>1.83</v>
          </cell>
          <cell r="DF429">
            <v>0.19</v>
          </cell>
          <cell r="DG429">
            <v>7.34</v>
          </cell>
          <cell r="DH429" t="str">
            <v/>
          </cell>
          <cell r="DJ429">
            <v>0</v>
          </cell>
          <cell r="DK429">
            <v>0</v>
          </cell>
          <cell r="DL429">
            <v>0</v>
          </cell>
          <cell r="DM429">
            <v>0</v>
          </cell>
          <cell r="DN429">
            <v>0</v>
          </cell>
          <cell r="DO429">
            <v>0</v>
          </cell>
          <cell r="DP429">
            <v>0</v>
          </cell>
          <cell r="DQ429">
            <v>0</v>
          </cell>
          <cell r="DR429" t="str">
            <v/>
          </cell>
          <cell r="DT429">
            <v>0</v>
          </cell>
          <cell r="DU429">
            <v>0</v>
          </cell>
          <cell r="DV429">
            <v>0</v>
          </cell>
          <cell r="DW429">
            <v>0</v>
          </cell>
          <cell r="DX429">
            <v>0</v>
          </cell>
          <cell r="DY429">
            <v>0</v>
          </cell>
          <cell r="DZ429">
            <v>0</v>
          </cell>
          <cell r="EA429">
            <v>0</v>
          </cell>
          <cell r="EB429" t="str">
            <v/>
          </cell>
          <cell r="ED429">
            <v>0</v>
          </cell>
          <cell r="EE429">
            <v>0</v>
          </cell>
          <cell r="EF429">
            <v>0</v>
          </cell>
          <cell r="EG429">
            <v>0</v>
          </cell>
          <cell r="EH429">
            <v>0</v>
          </cell>
          <cell r="EI429">
            <v>0</v>
          </cell>
          <cell r="EJ429">
            <v>0</v>
          </cell>
          <cell r="EK429">
            <v>0</v>
          </cell>
          <cell r="EL429" t="str">
            <v/>
          </cell>
          <cell r="EN429">
            <v>0</v>
          </cell>
          <cell r="EO429">
            <v>0</v>
          </cell>
          <cell r="EP429">
            <v>0</v>
          </cell>
          <cell r="EQ429">
            <v>0</v>
          </cell>
          <cell r="ER429">
            <v>0</v>
          </cell>
          <cell r="ES429">
            <v>0</v>
          </cell>
          <cell r="ET429">
            <v>0</v>
          </cell>
          <cell r="EU429">
            <v>0</v>
          </cell>
          <cell r="EV429" t="str">
            <v/>
          </cell>
          <cell r="EX429">
            <v>0</v>
          </cell>
          <cell r="EY429">
            <v>0</v>
          </cell>
          <cell r="EZ429">
            <v>0</v>
          </cell>
          <cell r="FA429">
            <v>0</v>
          </cell>
          <cell r="FB429">
            <v>0</v>
          </cell>
          <cell r="FC429">
            <v>0</v>
          </cell>
          <cell r="FD429">
            <v>0</v>
          </cell>
          <cell r="FE429">
            <v>0</v>
          </cell>
          <cell r="FF429" t="str">
            <v/>
          </cell>
          <cell r="FH429">
            <v>0</v>
          </cell>
          <cell r="FI429">
            <v>0</v>
          </cell>
          <cell r="FJ429">
            <v>0</v>
          </cell>
          <cell r="FK429">
            <v>0</v>
          </cell>
          <cell r="FL429">
            <v>0</v>
          </cell>
          <cell r="FM429">
            <v>0</v>
          </cell>
          <cell r="FN429">
            <v>0</v>
          </cell>
          <cell r="FO429">
            <v>0</v>
          </cell>
          <cell r="FR429">
            <v>0</v>
          </cell>
          <cell r="FS429">
            <v>0</v>
          </cell>
          <cell r="FT429">
            <v>0</v>
          </cell>
          <cell r="FU429">
            <v>0</v>
          </cell>
          <cell r="FV429">
            <v>0</v>
          </cell>
          <cell r="FW429">
            <v>0</v>
          </cell>
          <cell r="FX429">
            <v>0</v>
          </cell>
          <cell r="FY429">
            <v>0</v>
          </cell>
          <cell r="GB429">
            <v>0</v>
          </cell>
          <cell r="GC429">
            <v>0</v>
          </cell>
          <cell r="GD429">
            <v>0</v>
          </cell>
          <cell r="GE429">
            <v>0</v>
          </cell>
          <cell r="GF429">
            <v>0</v>
          </cell>
          <cell r="GG429">
            <v>0</v>
          </cell>
          <cell r="GH429">
            <v>0</v>
          </cell>
          <cell r="GI429">
            <v>0</v>
          </cell>
          <cell r="GL429">
            <v>0</v>
          </cell>
          <cell r="GM429">
            <v>0</v>
          </cell>
          <cell r="GN429">
            <v>0</v>
          </cell>
          <cell r="GO429">
            <v>0</v>
          </cell>
          <cell r="GP429">
            <v>0</v>
          </cell>
          <cell r="GQ429">
            <v>0</v>
          </cell>
          <cell r="GR429">
            <v>0</v>
          </cell>
          <cell r="GS429">
            <v>0</v>
          </cell>
          <cell r="GU429" t="str">
            <v>Salade De Brocolis À La Dinde Et À La Feta</v>
          </cell>
        </row>
        <row r="430">
          <cell r="E430" t="str">
            <v xml:space="preserve">Salade De Chou Blanc À La Paysanne </v>
          </cell>
          <cell r="F430" t="str">
            <v xml:space="preserve">Mettre le chou blanc dans un saladier. 
Mélanger dans une casserole la moutarde et tous les ingrédients, carvi compris, porter à ébullition, verser sur le chou blanc, bien mélanger. 
Incorporer le jambon et la ciboulette, rectifier l’assaisonnement, servir avec le pain. </v>
          </cell>
          <cell r="H430">
            <v>428.44</v>
          </cell>
          <cell r="I430">
            <v>30.064</v>
          </cell>
          <cell r="J430">
            <v>15.238</v>
          </cell>
          <cell r="K430">
            <v>38.14</v>
          </cell>
          <cell r="L430" t="str">
            <v>Chou Blanc</v>
          </cell>
          <cell r="M430">
            <v>250</v>
          </cell>
          <cell r="N430">
            <v>75</v>
          </cell>
          <cell r="O430">
            <v>3.5</v>
          </cell>
          <cell r="P430">
            <v>0.5</v>
          </cell>
          <cell r="Q430">
            <v>10.5</v>
          </cell>
          <cell r="R430">
            <v>30</v>
          </cell>
          <cell r="S430">
            <v>1.4</v>
          </cell>
          <cell r="T430">
            <v>0.2</v>
          </cell>
          <cell r="U430">
            <v>4.2</v>
          </cell>
          <cell r="V430" t="str">
            <v>Moutarde Mi-Forte</v>
          </cell>
          <cell r="W430">
            <v>10</v>
          </cell>
          <cell r="X430">
            <v>9.3000000000000007</v>
          </cell>
          <cell r="Y430">
            <v>0.6</v>
          </cell>
          <cell r="Z430">
            <v>0.5</v>
          </cell>
          <cell r="AA430">
            <v>0.3</v>
          </cell>
          <cell r="AB430">
            <v>93</v>
          </cell>
          <cell r="AC430">
            <v>6</v>
          </cell>
          <cell r="AD430">
            <v>5</v>
          </cell>
          <cell r="AE430">
            <v>3</v>
          </cell>
          <cell r="AF430" t="str">
            <v>Vinaigre De Pomme</v>
          </cell>
          <cell r="AG430">
            <v>10</v>
          </cell>
          <cell r="AH430">
            <v>1.2</v>
          </cell>
          <cell r="AI430">
            <v>0</v>
          </cell>
          <cell r="AJ430">
            <v>0</v>
          </cell>
          <cell r="AK430">
            <v>0.5</v>
          </cell>
          <cell r="AL430">
            <v>12</v>
          </cell>
          <cell r="AM430">
            <v>0</v>
          </cell>
          <cell r="AN430">
            <v>0</v>
          </cell>
          <cell r="AO430">
            <v>5</v>
          </cell>
          <cell r="AP430" t="str">
            <v>Huile De Colza</v>
          </cell>
          <cell r="AQ430">
            <v>10</v>
          </cell>
          <cell r="AR430">
            <v>80.900000000000006</v>
          </cell>
          <cell r="AS430">
            <v>0</v>
          </cell>
          <cell r="AT430">
            <v>8.99</v>
          </cell>
          <cell r="AU430">
            <v>0</v>
          </cell>
          <cell r="AV430">
            <v>809</v>
          </cell>
          <cell r="AW430">
            <v>0</v>
          </cell>
          <cell r="AX430">
            <v>89.9</v>
          </cell>
          <cell r="AY430">
            <v>0</v>
          </cell>
          <cell r="AZ430" t="str">
            <v>Bouillon De Légumes</v>
          </cell>
          <cell r="BA430">
            <v>12</v>
          </cell>
          <cell r="BB430">
            <v>26.04</v>
          </cell>
          <cell r="BC430">
            <v>1.1639999999999999</v>
          </cell>
          <cell r="BD430">
            <v>0.64800000000000013</v>
          </cell>
          <cell r="BE430">
            <v>3.84</v>
          </cell>
          <cell r="BF430">
            <v>217</v>
          </cell>
          <cell r="BG430">
            <v>9.6999999999999993</v>
          </cell>
          <cell r="BH430">
            <v>5.4</v>
          </cell>
          <cell r="BI430">
            <v>32</v>
          </cell>
          <cell r="BJ430" t="str">
            <v xml:space="preserve"> </v>
          </cell>
          <cell r="BK430">
            <v>10</v>
          </cell>
          <cell r="BL430">
            <v>0</v>
          </cell>
          <cell r="BM430">
            <v>0</v>
          </cell>
          <cell r="BN430">
            <v>0</v>
          </cell>
          <cell r="BO430">
            <v>0</v>
          </cell>
          <cell r="BP430">
            <v>0</v>
          </cell>
          <cell r="BQ430">
            <v>0</v>
          </cell>
          <cell r="BR430">
            <v>0</v>
          </cell>
          <cell r="BS430">
            <v>0</v>
          </cell>
          <cell r="BT430" t="str">
            <v>Jambon</v>
          </cell>
          <cell r="BU430">
            <v>100</v>
          </cell>
          <cell r="BV430">
            <v>104</v>
          </cell>
          <cell r="BW430">
            <v>20.2</v>
          </cell>
          <cell r="BX430">
            <v>2.2999999999999998</v>
          </cell>
          <cell r="BY430">
            <v>0.7</v>
          </cell>
          <cell r="BZ430">
            <v>104</v>
          </cell>
          <cell r="CA430">
            <v>20.2</v>
          </cell>
          <cell r="CB430">
            <v>2.2999999999999998</v>
          </cell>
          <cell r="CC430">
            <v>0.7</v>
          </cell>
          <cell r="CD430" t="str">
            <v>Ciboulette</v>
          </cell>
          <cell r="CF430">
            <v>0</v>
          </cell>
          <cell r="CG430">
            <v>0</v>
          </cell>
          <cell r="CH430">
            <v>0</v>
          </cell>
          <cell r="CI430">
            <v>0</v>
          </cell>
          <cell r="CJ430">
            <v>30</v>
          </cell>
          <cell r="CK430">
            <v>3</v>
          </cell>
          <cell r="CL430">
            <v>0.6</v>
          </cell>
          <cell r="CM430">
            <v>1.9</v>
          </cell>
          <cell r="CN430" t="str">
            <v>Pain</v>
          </cell>
          <cell r="CO430">
            <v>50</v>
          </cell>
          <cell r="CP430">
            <v>132</v>
          </cell>
          <cell r="CQ430">
            <v>4.5999999999999996</v>
          </cell>
          <cell r="CR430">
            <v>2.2999999999999998</v>
          </cell>
          <cell r="CS430">
            <v>22.3</v>
          </cell>
          <cell r="CT430">
            <v>264</v>
          </cell>
          <cell r="CU430">
            <v>9.1999999999999993</v>
          </cell>
          <cell r="CV430">
            <v>4.5999999999999996</v>
          </cell>
          <cell r="CW430">
            <v>44.6</v>
          </cell>
          <cell r="CX430" t="str">
            <v/>
          </cell>
          <cell r="CZ430">
            <v>0</v>
          </cell>
          <cell r="DA430">
            <v>0</v>
          </cell>
          <cell r="DB430">
            <v>0</v>
          </cell>
          <cell r="DC430">
            <v>0</v>
          </cell>
          <cell r="DD430">
            <v>0</v>
          </cell>
          <cell r="DE430">
            <v>0</v>
          </cell>
          <cell r="DF430">
            <v>0</v>
          </cell>
          <cell r="DG430">
            <v>0</v>
          </cell>
          <cell r="DH430" t="str">
            <v/>
          </cell>
          <cell r="DJ430">
            <v>0</v>
          </cell>
          <cell r="DK430">
            <v>0</v>
          </cell>
          <cell r="DL430">
            <v>0</v>
          </cell>
          <cell r="DM430">
            <v>0</v>
          </cell>
          <cell r="DN430">
            <v>0</v>
          </cell>
          <cell r="DO430">
            <v>0</v>
          </cell>
          <cell r="DP430">
            <v>0</v>
          </cell>
          <cell r="DQ430">
            <v>0</v>
          </cell>
          <cell r="DR430" t="str">
            <v/>
          </cell>
          <cell r="DT430">
            <v>0</v>
          </cell>
          <cell r="DU430">
            <v>0</v>
          </cell>
          <cell r="DV430">
            <v>0</v>
          </cell>
          <cell r="DW430">
            <v>0</v>
          </cell>
          <cell r="DX430">
            <v>0</v>
          </cell>
          <cell r="DY430">
            <v>0</v>
          </cell>
          <cell r="DZ430">
            <v>0</v>
          </cell>
          <cell r="EA430">
            <v>0</v>
          </cell>
          <cell r="EB430" t="str">
            <v/>
          </cell>
          <cell r="ED430">
            <v>0</v>
          </cell>
          <cell r="EE430">
            <v>0</v>
          </cell>
          <cell r="EF430">
            <v>0</v>
          </cell>
          <cell r="EG430">
            <v>0</v>
          </cell>
          <cell r="EH430">
            <v>0</v>
          </cell>
          <cell r="EI430">
            <v>0</v>
          </cell>
          <cell r="EJ430">
            <v>0</v>
          </cell>
          <cell r="EK430">
            <v>0</v>
          </cell>
          <cell r="EL430" t="str">
            <v/>
          </cell>
          <cell r="EN430">
            <v>0</v>
          </cell>
          <cell r="EO430">
            <v>0</v>
          </cell>
          <cell r="EP430">
            <v>0</v>
          </cell>
          <cell r="EQ430">
            <v>0</v>
          </cell>
          <cell r="ER430">
            <v>0</v>
          </cell>
          <cell r="ES430">
            <v>0</v>
          </cell>
          <cell r="ET430">
            <v>0</v>
          </cell>
          <cell r="EU430">
            <v>0</v>
          </cell>
          <cell r="EV430" t="str">
            <v/>
          </cell>
          <cell r="EX430">
            <v>0</v>
          </cell>
          <cell r="EY430">
            <v>0</v>
          </cell>
          <cell r="EZ430">
            <v>0</v>
          </cell>
          <cell r="FA430">
            <v>0</v>
          </cell>
          <cell r="FB430">
            <v>0</v>
          </cell>
          <cell r="FC430">
            <v>0</v>
          </cell>
          <cell r="FD430">
            <v>0</v>
          </cell>
          <cell r="FE430">
            <v>0</v>
          </cell>
          <cell r="FF430" t="str">
            <v/>
          </cell>
          <cell r="FH430">
            <v>0</v>
          </cell>
          <cell r="FI430">
            <v>0</v>
          </cell>
          <cell r="FJ430">
            <v>0</v>
          </cell>
          <cell r="FK430">
            <v>0</v>
          </cell>
          <cell r="FL430">
            <v>0</v>
          </cell>
          <cell r="FM430">
            <v>0</v>
          </cell>
          <cell r="FN430">
            <v>0</v>
          </cell>
          <cell r="FO430">
            <v>0</v>
          </cell>
          <cell r="FR430">
            <v>0</v>
          </cell>
          <cell r="FS430">
            <v>0</v>
          </cell>
          <cell r="FT430">
            <v>0</v>
          </cell>
          <cell r="FU430">
            <v>0</v>
          </cell>
          <cell r="FV430">
            <v>0</v>
          </cell>
          <cell r="FW430">
            <v>0</v>
          </cell>
          <cell r="FX430">
            <v>0</v>
          </cell>
          <cell r="FY430">
            <v>0</v>
          </cell>
          <cell r="GB430">
            <v>0</v>
          </cell>
          <cell r="GC430">
            <v>0</v>
          </cell>
          <cell r="GD430">
            <v>0</v>
          </cell>
          <cell r="GE430">
            <v>0</v>
          </cell>
          <cell r="GF430">
            <v>0</v>
          </cell>
          <cell r="GG430">
            <v>0</v>
          </cell>
          <cell r="GH430">
            <v>0</v>
          </cell>
          <cell r="GI430">
            <v>0</v>
          </cell>
          <cell r="GL430">
            <v>0</v>
          </cell>
          <cell r="GM430">
            <v>0</v>
          </cell>
          <cell r="GN430">
            <v>0</v>
          </cell>
          <cell r="GO430">
            <v>0</v>
          </cell>
          <cell r="GP430">
            <v>0</v>
          </cell>
          <cell r="GQ430">
            <v>0</v>
          </cell>
          <cell r="GR430">
            <v>0</v>
          </cell>
          <cell r="GS430">
            <v>0</v>
          </cell>
          <cell r="GU430" t="str">
            <v xml:space="preserve">Salade De Chou Blanc À La Paysanne </v>
          </cell>
        </row>
        <row r="431">
          <cell r="E431" t="str">
            <v>Salade De Chou-fleur Au Poulet</v>
          </cell>
          <cell r="F431" t="str">
            <v>Cuire le chou-fleur à la vapeur. 
Poêler le poulet. 
Effilocher le poulet une fois que c'est cuit. 
Pour la vinaigrette: mélangez le vinaigre, huile, le bouillon, le safran , le sel &amp; poivre. 
Mélanger la vinaigrette aux chou-fleur, poulet et pomme (coupé en quartier)</v>
          </cell>
          <cell r="H431">
            <v>487.34000000000003</v>
          </cell>
          <cell r="I431">
            <v>41.754000000000005</v>
          </cell>
          <cell r="J431">
            <v>19.628</v>
          </cell>
          <cell r="K431">
            <v>20.21</v>
          </cell>
          <cell r="L431" t="str">
            <v>Chou-Fleur</v>
          </cell>
          <cell r="M431">
            <v>300</v>
          </cell>
          <cell r="N431">
            <v>78</v>
          </cell>
          <cell r="O431">
            <v>7.2</v>
          </cell>
          <cell r="P431">
            <v>0.9</v>
          </cell>
          <cell r="Q431">
            <v>6.9</v>
          </cell>
          <cell r="R431">
            <v>26</v>
          </cell>
          <cell r="S431">
            <v>2.4</v>
          </cell>
          <cell r="T431">
            <v>0.3</v>
          </cell>
          <cell r="U431">
            <v>2.2999999999999998</v>
          </cell>
          <cell r="V431" t="str">
            <v>Pomme</v>
          </cell>
          <cell r="W431">
            <v>50</v>
          </cell>
          <cell r="X431">
            <v>27.5</v>
          </cell>
          <cell r="Y431">
            <v>0.15</v>
          </cell>
          <cell r="Z431">
            <v>0.15</v>
          </cell>
          <cell r="AA431">
            <v>5.85</v>
          </cell>
          <cell r="AB431">
            <v>55</v>
          </cell>
          <cell r="AC431">
            <v>0.3</v>
          </cell>
          <cell r="AD431">
            <v>0.3</v>
          </cell>
          <cell r="AE431">
            <v>11.7</v>
          </cell>
          <cell r="AF431" t="str">
            <v>Poulet</v>
          </cell>
          <cell r="AG431">
            <v>120</v>
          </cell>
          <cell r="AH431">
            <v>126</v>
          </cell>
          <cell r="AI431">
            <v>27.72</v>
          </cell>
          <cell r="AJ431">
            <v>1.44</v>
          </cell>
          <cell r="AK431">
            <v>0.48</v>
          </cell>
          <cell r="AL431">
            <v>105</v>
          </cell>
          <cell r="AM431">
            <v>23.1</v>
          </cell>
          <cell r="AN431">
            <v>1.2</v>
          </cell>
          <cell r="AO431">
            <v>0.4</v>
          </cell>
          <cell r="AP431" t="str">
            <v>Sel &amp; Poivre</v>
          </cell>
          <cell r="AR431">
            <v>0</v>
          </cell>
          <cell r="AS431">
            <v>0</v>
          </cell>
          <cell r="AT431">
            <v>0</v>
          </cell>
          <cell r="AU431">
            <v>0</v>
          </cell>
          <cell r="AV431">
            <v>0</v>
          </cell>
          <cell r="AW431">
            <v>0</v>
          </cell>
          <cell r="AX431">
            <v>0</v>
          </cell>
          <cell r="AY431">
            <v>0</v>
          </cell>
          <cell r="AZ431" t="str">
            <v>Vinaigre</v>
          </cell>
          <cell r="BA431">
            <v>20</v>
          </cell>
          <cell r="BB431">
            <v>4.4000000000000004</v>
          </cell>
          <cell r="BC431">
            <v>0.02</v>
          </cell>
          <cell r="BD431">
            <v>0</v>
          </cell>
          <cell r="BE431">
            <v>0.14000000000000001</v>
          </cell>
          <cell r="BF431">
            <v>22</v>
          </cell>
          <cell r="BG431">
            <v>0.1</v>
          </cell>
          <cell r="BH431">
            <v>0</v>
          </cell>
          <cell r="BI431">
            <v>0.7</v>
          </cell>
          <cell r="BJ431" t="str">
            <v>Huile D'Olive</v>
          </cell>
          <cell r="BK431">
            <v>10</v>
          </cell>
          <cell r="BL431">
            <v>80.900000000000006</v>
          </cell>
          <cell r="BM431">
            <v>0</v>
          </cell>
          <cell r="BN431">
            <v>8.99</v>
          </cell>
          <cell r="BO431">
            <v>0</v>
          </cell>
          <cell r="BP431">
            <v>809</v>
          </cell>
          <cell r="BQ431">
            <v>0</v>
          </cell>
          <cell r="BR431">
            <v>89.9</v>
          </cell>
          <cell r="BS431">
            <v>0</v>
          </cell>
          <cell r="BT431" t="str">
            <v>Bouillon De Légumes</v>
          </cell>
          <cell r="BU431">
            <v>12</v>
          </cell>
          <cell r="BV431">
            <v>26.04</v>
          </cell>
          <cell r="BW431">
            <v>1.1639999999999999</v>
          </cell>
          <cell r="BX431">
            <v>0.64800000000000013</v>
          </cell>
          <cell r="BY431">
            <v>3.84</v>
          </cell>
          <cell r="BZ431">
            <v>217</v>
          </cell>
          <cell r="CA431">
            <v>9.6999999999999993</v>
          </cell>
          <cell r="CB431">
            <v>5.4</v>
          </cell>
          <cell r="CC431">
            <v>32</v>
          </cell>
          <cell r="CD431" t="str">
            <v>Safran</v>
          </cell>
          <cell r="CE431">
            <v>5</v>
          </cell>
          <cell r="CF431">
            <v>0</v>
          </cell>
          <cell r="CG431">
            <v>0</v>
          </cell>
          <cell r="CH431">
            <v>0</v>
          </cell>
          <cell r="CI431">
            <v>0</v>
          </cell>
          <cell r="CJ431">
            <v>0</v>
          </cell>
          <cell r="CK431">
            <v>0</v>
          </cell>
          <cell r="CL431">
            <v>0</v>
          </cell>
          <cell r="CM431">
            <v>0</v>
          </cell>
          <cell r="CN431" t="str">
            <v>Persil</v>
          </cell>
          <cell r="CO431">
            <v>5</v>
          </cell>
          <cell r="CP431">
            <v>0</v>
          </cell>
          <cell r="CQ431">
            <v>0</v>
          </cell>
          <cell r="CR431">
            <v>0</v>
          </cell>
          <cell r="CS431">
            <v>0</v>
          </cell>
          <cell r="CT431">
            <v>0</v>
          </cell>
          <cell r="CU431">
            <v>0</v>
          </cell>
          <cell r="CV431">
            <v>0</v>
          </cell>
          <cell r="CW431">
            <v>0</v>
          </cell>
          <cell r="CX431" t="str">
            <v>Pain Protéiné</v>
          </cell>
          <cell r="CY431">
            <v>50</v>
          </cell>
          <cell r="CZ431">
            <v>144.5</v>
          </cell>
          <cell r="DA431">
            <v>5.5</v>
          </cell>
          <cell r="DB431">
            <v>7.5</v>
          </cell>
          <cell r="DC431">
            <v>3</v>
          </cell>
          <cell r="DD431">
            <v>289</v>
          </cell>
          <cell r="DE431">
            <v>11</v>
          </cell>
          <cell r="DF431">
            <v>15</v>
          </cell>
          <cell r="DG431">
            <v>6</v>
          </cell>
          <cell r="DH431" t="str">
            <v/>
          </cell>
          <cell r="DJ431">
            <v>0</v>
          </cell>
          <cell r="DK431">
            <v>0</v>
          </cell>
          <cell r="DL431">
            <v>0</v>
          </cell>
          <cell r="DM431">
            <v>0</v>
          </cell>
          <cell r="DN431">
            <v>0</v>
          </cell>
          <cell r="DO431">
            <v>0</v>
          </cell>
          <cell r="DP431">
            <v>0</v>
          </cell>
          <cell r="DQ431">
            <v>0</v>
          </cell>
          <cell r="DR431" t="str">
            <v/>
          </cell>
          <cell r="DT431">
            <v>0</v>
          </cell>
          <cell r="DU431">
            <v>0</v>
          </cell>
          <cell r="DV431">
            <v>0</v>
          </cell>
          <cell r="DW431">
            <v>0</v>
          </cell>
          <cell r="DX431">
            <v>0</v>
          </cell>
          <cell r="DY431">
            <v>0</v>
          </cell>
          <cell r="DZ431">
            <v>0</v>
          </cell>
          <cell r="EA431">
            <v>0</v>
          </cell>
          <cell r="EB431" t="str">
            <v/>
          </cell>
          <cell r="ED431">
            <v>0</v>
          </cell>
          <cell r="EE431">
            <v>0</v>
          </cell>
          <cell r="EF431">
            <v>0</v>
          </cell>
          <cell r="EG431">
            <v>0</v>
          </cell>
          <cell r="EH431">
            <v>0</v>
          </cell>
          <cell r="EI431">
            <v>0</v>
          </cell>
          <cell r="EJ431">
            <v>0</v>
          </cell>
          <cell r="EK431">
            <v>0</v>
          </cell>
          <cell r="EL431" t="str">
            <v/>
          </cell>
          <cell r="EN431">
            <v>0</v>
          </cell>
          <cell r="EO431">
            <v>0</v>
          </cell>
          <cell r="EP431">
            <v>0</v>
          </cell>
          <cell r="EQ431">
            <v>0</v>
          </cell>
          <cell r="ER431">
            <v>0</v>
          </cell>
          <cell r="ES431">
            <v>0</v>
          </cell>
          <cell r="ET431">
            <v>0</v>
          </cell>
          <cell r="EU431">
            <v>0</v>
          </cell>
          <cell r="EV431" t="str">
            <v/>
          </cell>
          <cell r="EX431">
            <v>0</v>
          </cell>
          <cell r="EY431">
            <v>0</v>
          </cell>
          <cell r="EZ431">
            <v>0</v>
          </cell>
          <cell r="FA431">
            <v>0</v>
          </cell>
          <cell r="FB431">
            <v>0</v>
          </cell>
          <cell r="FC431">
            <v>0</v>
          </cell>
          <cell r="FD431">
            <v>0</v>
          </cell>
          <cell r="FE431">
            <v>0</v>
          </cell>
          <cell r="FF431" t="str">
            <v/>
          </cell>
          <cell r="FH431">
            <v>0</v>
          </cell>
          <cell r="FI431">
            <v>0</v>
          </cell>
          <cell r="FJ431">
            <v>0</v>
          </cell>
          <cell r="FK431">
            <v>0</v>
          </cell>
          <cell r="FL431">
            <v>0</v>
          </cell>
          <cell r="FM431">
            <v>0</v>
          </cell>
          <cell r="FN431">
            <v>0</v>
          </cell>
          <cell r="FO431">
            <v>0</v>
          </cell>
          <cell r="FR431">
            <v>0</v>
          </cell>
          <cell r="FS431">
            <v>0</v>
          </cell>
          <cell r="FT431">
            <v>0</v>
          </cell>
          <cell r="FU431">
            <v>0</v>
          </cell>
          <cell r="FV431">
            <v>0</v>
          </cell>
          <cell r="FW431">
            <v>0</v>
          </cell>
          <cell r="FX431">
            <v>0</v>
          </cell>
          <cell r="FY431">
            <v>0</v>
          </cell>
          <cell r="GB431">
            <v>0</v>
          </cell>
          <cell r="GC431">
            <v>0</v>
          </cell>
          <cell r="GD431">
            <v>0</v>
          </cell>
          <cell r="GE431">
            <v>0</v>
          </cell>
          <cell r="GF431">
            <v>0</v>
          </cell>
          <cell r="GG431">
            <v>0</v>
          </cell>
          <cell r="GH431">
            <v>0</v>
          </cell>
          <cell r="GI431">
            <v>0</v>
          </cell>
          <cell r="GL431">
            <v>0</v>
          </cell>
          <cell r="GM431">
            <v>0</v>
          </cell>
          <cell r="GN431">
            <v>0</v>
          </cell>
          <cell r="GO431">
            <v>0</v>
          </cell>
          <cell r="GP431">
            <v>0</v>
          </cell>
          <cell r="GQ431">
            <v>0</v>
          </cell>
          <cell r="GR431">
            <v>0</v>
          </cell>
          <cell r="GS431">
            <v>0</v>
          </cell>
          <cell r="GU431" t="str">
            <v>Salade De Chou-Fleur Au Poulet</v>
          </cell>
        </row>
        <row r="432">
          <cell r="E432" t="str">
            <v>Salade De Couscous Au Thon</v>
          </cell>
          <cell r="F432" t="str">
            <v>Faites gonfler le couscous.  
Une fois que c'est froid, mélangez tous les ingrédients ensemble.</v>
          </cell>
          <cell r="H432">
            <v>390.5</v>
          </cell>
          <cell r="I432">
            <v>32.65</v>
          </cell>
          <cell r="J432">
            <v>10.545</v>
          </cell>
          <cell r="K432">
            <v>38.765000000000001</v>
          </cell>
          <cell r="L432" t="str">
            <v>Concombre</v>
          </cell>
          <cell r="M432">
            <v>200</v>
          </cell>
          <cell r="N432">
            <v>26</v>
          </cell>
          <cell r="O432">
            <v>1.4</v>
          </cell>
          <cell r="P432">
            <v>0.2</v>
          </cell>
          <cell r="Q432">
            <v>4</v>
          </cell>
          <cell r="R432">
            <v>13</v>
          </cell>
          <cell r="S432">
            <v>0.7</v>
          </cell>
          <cell r="T432">
            <v>0.1</v>
          </cell>
          <cell r="U432">
            <v>2</v>
          </cell>
          <cell r="V432" t="str">
            <v>Semoule</v>
          </cell>
          <cell r="W432">
            <v>40</v>
          </cell>
          <cell r="X432">
            <v>140.4</v>
          </cell>
          <cell r="Y432">
            <v>5.04</v>
          </cell>
          <cell r="Z432">
            <v>0.48</v>
          </cell>
          <cell r="AA432">
            <v>28.16</v>
          </cell>
          <cell r="AB432">
            <v>351</v>
          </cell>
          <cell r="AC432">
            <v>12.6</v>
          </cell>
          <cell r="AD432">
            <v>1.2</v>
          </cell>
          <cell r="AE432">
            <v>70.400000000000006</v>
          </cell>
          <cell r="AF432" t="str">
            <v>Oignon</v>
          </cell>
          <cell r="AG432">
            <v>30</v>
          </cell>
          <cell r="AH432">
            <v>11.7</v>
          </cell>
          <cell r="AI432">
            <v>0.39</v>
          </cell>
          <cell r="AJ432">
            <v>0.06</v>
          </cell>
          <cell r="AK432">
            <v>2.1</v>
          </cell>
          <cell r="AL432">
            <v>39</v>
          </cell>
          <cell r="AM432">
            <v>1.3</v>
          </cell>
          <cell r="AN432">
            <v>0.2</v>
          </cell>
          <cell r="AO432">
            <v>7</v>
          </cell>
          <cell r="AP432" t="str">
            <v>Jus De Citron</v>
          </cell>
          <cell r="AQ432">
            <v>5</v>
          </cell>
          <cell r="AR432">
            <v>1.5</v>
          </cell>
          <cell r="AS432">
            <v>0.02</v>
          </cell>
          <cell r="AT432">
            <v>1.4999999999999999E-2</v>
          </cell>
          <cell r="AU432">
            <v>0.30499999999999999</v>
          </cell>
          <cell r="AV432">
            <v>30</v>
          </cell>
          <cell r="AW432">
            <v>0.4</v>
          </cell>
          <cell r="AX432">
            <v>0.3</v>
          </cell>
          <cell r="AY432">
            <v>6.1</v>
          </cell>
          <cell r="AZ432" t="str">
            <v>Thon Au Naturel</v>
          </cell>
          <cell r="BA432">
            <v>100</v>
          </cell>
          <cell r="BB432">
            <v>109</v>
          </cell>
          <cell r="BC432">
            <v>25</v>
          </cell>
          <cell r="BD432">
            <v>0.5</v>
          </cell>
          <cell r="BE432">
            <v>1</v>
          </cell>
          <cell r="BF432">
            <v>109</v>
          </cell>
          <cell r="BG432">
            <v>25</v>
          </cell>
          <cell r="BH432">
            <v>0.5</v>
          </cell>
          <cell r="BI432">
            <v>1</v>
          </cell>
          <cell r="BJ432" t="str">
            <v>Tomate</v>
          </cell>
          <cell r="BK432">
            <v>100</v>
          </cell>
          <cell r="BL432">
            <v>21</v>
          </cell>
          <cell r="BM432">
            <v>0.8</v>
          </cell>
          <cell r="BN432">
            <v>0.3</v>
          </cell>
          <cell r="BO432">
            <v>3.2</v>
          </cell>
          <cell r="BP432">
            <v>21</v>
          </cell>
          <cell r="BQ432">
            <v>0.8</v>
          </cell>
          <cell r="BR432">
            <v>0.3</v>
          </cell>
          <cell r="BS432">
            <v>3.2</v>
          </cell>
          <cell r="BT432" t="str">
            <v>Persil</v>
          </cell>
          <cell r="BV432">
            <v>0</v>
          </cell>
          <cell r="BW432">
            <v>0</v>
          </cell>
          <cell r="BX432">
            <v>0</v>
          </cell>
          <cell r="BY432">
            <v>0</v>
          </cell>
          <cell r="BZ432">
            <v>0</v>
          </cell>
          <cell r="CA432">
            <v>0</v>
          </cell>
          <cell r="CB432">
            <v>0</v>
          </cell>
          <cell r="CC432">
            <v>0</v>
          </cell>
          <cell r="CD432" t="str">
            <v>Menthe</v>
          </cell>
          <cell r="CF432">
            <v>0</v>
          </cell>
          <cell r="CG432">
            <v>0</v>
          </cell>
          <cell r="CH432">
            <v>0</v>
          </cell>
          <cell r="CI432">
            <v>0</v>
          </cell>
          <cell r="CJ432">
            <v>49</v>
          </cell>
          <cell r="CK432">
            <v>3.8</v>
          </cell>
          <cell r="CL432">
            <v>0.7</v>
          </cell>
          <cell r="CM432">
            <v>5.3</v>
          </cell>
          <cell r="CN432" t="str">
            <v>Huile D'Olive</v>
          </cell>
          <cell r="CO432">
            <v>10</v>
          </cell>
          <cell r="CP432">
            <v>80.900000000000006</v>
          </cell>
          <cell r="CQ432">
            <v>0</v>
          </cell>
          <cell r="CR432">
            <v>8.99</v>
          </cell>
          <cell r="CS432">
            <v>0</v>
          </cell>
          <cell r="CT432">
            <v>809</v>
          </cell>
          <cell r="CU432">
            <v>0</v>
          </cell>
          <cell r="CV432">
            <v>89.9</v>
          </cell>
          <cell r="CW432">
            <v>0</v>
          </cell>
          <cell r="CX432" t="str">
            <v/>
          </cell>
          <cell r="CZ432">
            <v>0</v>
          </cell>
          <cell r="DA432">
            <v>0</v>
          </cell>
          <cell r="DB432">
            <v>0</v>
          </cell>
          <cell r="DC432">
            <v>0</v>
          </cell>
          <cell r="DD432">
            <v>0</v>
          </cell>
          <cell r="DE432">
            <v>0</v>
          </cell>
          <cell r="DF432">
            <v>0</v>
          </cell>
          <cell r="DG432">
            <v>0</v>
          </cell>
          <cell r="DH432" t="str">
            <v/>
          </cell>
          <cell r="DJ432">
            <v>0</v>
          </cell>
          <cell r="DK432">
            <v>0</v>
          </cell>
          <cell r="DL432">
            <v>0</v>
          </cell>
          <cell r="DM432">
            <v>0</v>
          </cell>
          <cell r="DN432">
            <v>0</v>
          </cell>
          <cell r="DO432">
            <v>0</v>
          </cell>
          <cell r="DP432">
            <v>0</v>
          </cell>
          <cell r="DQ432">
            <v>0</v>
          </cell>
          <cell r="DR432" t="str">
            <v/>
          </cell>
          <cell r="DT432">
            <v>0</v>
          </cell>
          <cell r="DU432">
            <v>0</v>
          </cell>
          <cell r="DV432">
            <v>0</v>
          </cell>
          <cell r="DW432">
            <v>0</v>
          </cell>
          <cell r="DX432">
            <v>0</v>
          </cell>
          <cell r="DY432">
            <v>0</v>
          </cell>
          <cell r="DZ432">
            <v>0</v>
          </cell>
          <cell r="EA432">
            <v>0</v>
          </cell>
          <cell r="EB432" t="str">
            <v/>
          </cell>
          <cell r="ED432">
            <v>0</v>
          </cell>
          <cell r="EE432">
            <v>0</v>
          </cell>
          <cell r="EF432">
            <v>0</v>
          </cell>
          <cell r="EG432">
            <v>0</v>
          </cell>
          <cell r="EH432">
            <v>0</v>
          </cell>
          <cell r="EI432">
            <v>0</v>
          </cell>
          <cell r="EJ432">
            <v>0</v>
          </cell>
          <cell r="EK432">
            <v>0</v>
          </cell>
          <cell r="EL432" t="str">
            <v/>
          </cell>
          <cell r="EN432">
            <v>0</v>
          </cell>
          <cell r="EO432">
            <v>0</v>
          </cell>
          <cell r="EP432">
            <v>0</v>
          </cell>
          <cell r="EQ432">
            <v>0</v>
          </cell>
          <cell r="ER432">
            <v>0</v>
          </cell>
          <cell r="ES432">
            <v>0</v>
          </cell>
          <cell r="ET432">
            <v>0</v>
          </cell>
          <cell r="EU432">
            <v>0</v>
          </cell>
          <cell r="EV432" t="str">
            <v/>
          </cell>
          <cell r="EX432">
            <v>0</v>
          </cell>
          <cell r="EY432">
            <v>0</v>
          </cell>
          <cell r="EZ432">
            <v>0</v>
          </cell>
          <cell r="FA432">
            <v>0</v>
          </cell>
          <cell r="FB432">
            <v>0</v>
          </cell>
          <cell r="FC432">
            <v>0</v>
          </cell>
          <cell r="FD432">
            <v>0</v>
          </cell>
          <cell r="FE432">
            <v>0</v>
          </cell>
          <cell r="FF432" t="str">
            <v/>
          </cell>
          <cell r="FH432">
            <v>0</v>
          </cell>
          <cell r="FI432">
            <v>0</v>
          </cell>
          <cell r="FJ432">
            <v>0</v>
          </cell>
          <cell r="FK432">
            <v>0</v>
          </cell>
          <cell r="FL432">
            <v>0</v>
          </cell>
          <cell r="FM432">
            <v>0</v>
          </cell>
          <cell r="FN432">
            <v>0</v>
          </cell>
          <cell r="FO432">
            <v>0</v>
          </cell>
          <cell r="FR432">
            <v>0</v>
          </cell>
          <cell r="FS432">
            <v>0</v>
          </cell>
          <cell r="FT432">
            <v>0</v>
          </cell>
          <cell r="FU432">
            <v>0</v>
          </cell>
          <cell r="FV432">
            <v>0</v>
          </cell>
          <cell r="FW432">
            <v>0</v>
          </cell>
          <cell r="FX432">
            <v>0</v>
          </cell>
          <cell r="FY432">
            <v>0</v>
          </cell>
          <cell r="GB432">
            <v>0</v>
          </cell>
          <cell r="GC432">
            <v>0</v>
          </cell>
          <cell r="GD432">
            <v>0</v>
          </cell>
          <cell r="GE432">
            <v>0</v>
          </cell>
          <cell r="GF432">
            <v>0</v>
          </cell>
          <cell r="GG432">
            <v>0</v>
          </cell>
          <cell r="GH432">
            <v>0</v>
          </cell>
          <cell r="GI432">
            <v>0</v>
          </cell>
          <cell r="GL432">
            <v>0</v>
          </cell>
          <cell r="GM432">
            <v>0</v>
          </cell>
          <cell r="GN432">
            <v>0</v>
          </cell>
          <cell r="GO432">
            <v>0</v>
          </cell>
          <cell r="GP432">
            <v>0</v>
          </cell>
          <cell r="GQ432">
            <v>0</v>
          </cell>
          <cell r="GR432">
            <v>0</v>
          </cell>
          <cell r="GS432">
            <v>0</v>
          </cell>
          <cell r="GU432" t="str">
            <v>Salade De Couscous Au Thon</v>
          </cell>
        </row>
        <row r="433">
          <cell r="E433" t="str">
            <v>Salade De Fraises Fêta</v>
          </cell>
          <cell r="F433" t="str">
            <v>Faites bouillir votre œuf.
Mélangez tous les autres ingrédients dans un saladier.
Accompagnez votre salade avec l’œuf.</v>
          </cell>
          <cell r="H433">
            <v>159.44999999999999</v>
          </cell>
          <cell r="I433">
            <v>7.25</v>
          </cell>
          <cell r="J433">
            <v>10.295000000000002</v>
          </cell>
          <cell r="K433">
            <v>7.8</v>
          </cell>
          <cell r="L433" t="str">
            <v>œuf</v>
          </cell>
          <cell r="M433">
            <v>50</v>
          </cell>
          <cell r="N433">
            <v>71</v>
          </cell>
          <cell r="O433">
            <v>5.95</v>
          </cell>
          <cell r="P433">
            <v>5.15</v>
          </cell>
          <cell r="Q433">
            <v>0.15</v>
          </cell>
          <cell r="R433">
            <v>142</v>
          </cell>
          <cell r="S433">
            <v>11.9</v>
          </cell>
          <cell r="T433">
            <v>10.3</v>
          </cell>
          <cell r="U433">
            <v>0.3</v>
          </cell>
          <cell r="V433" t="str">
            <v>Laitue</v>
          </cell>
          <cell r="W433">
            <v>50</v>
          </cell>
          <cell r="X433">
            <v>8</v>
          </cell>
          <cell r="Y433">
            <v>0.6</v>
          </cell>
          <cell r="Z433">
            <v>0.15</v>
          </cell>
          <cell r="AA433">
            <v>0.65</v>
          </cell>
          <cell r="AB433">
            <v>16</v>
          </cell>
          <cell r="AC433">
            <v>1.2</v>
          </cell>
          <cell r="AD433">
            <v>0.3</v>
          </cell>
          <cell r="AE433">
            <v>1.3</v>
          </cell>
          <cell r="AF433" t="str">
            <v>Fêta</v>
          </cell>
          <cell r="AG433">
            <v>30</v>
          </cell>
          <cell r="AH433">
            <v>0</v>
          </cell>
          <cell r="AI433">
            <v>0</v>
          </cell>
          <cell r="AJ433">
            <v>0</v>
          </cell>
          <cell r="AK433">
            <v>0</v>
          </cell>
          <cell r="AL433">
            <v>0</v>
          </cell>
          <cell r="AM433">
            <v>0</v>
          </cell>
          <cell r="AN433">
            <v>0</v>
          </cell>
          <cell r="AO433">
            <v>0</v>
          </cell>
          <cell r="AP433" t="str">
            <v>Basilic</v>
          </cell>
          <cell r="AR433">
            <v>0</v>
          </cell>
          <cell r="AS433">
            <v>0</v>
          </cell>
          <cell r="AT433">
            <v>0</v>
          </cell>
          <cell r="AU433">
            <v>0</v>
          </cell>
          <cell r="AV433">
            <v>0</v>
          </cell>
          <cell r="AW433">
            <v>0</v>
          </cell>
          <cell r="AX433">
            <v>0</v>
          </cell>
          <cell r="AY433">
            <v>0</v>
          </cell>
          <cell r="AZ433" t="str">
            <v>Un citron pressé</v>
          </cell>
          <cell r="BB433">
            <v>0</v>
          </cell>
          <cell r="BC433">
            <v>0</v>
          </cell>
          <cell r="BD433">
            <v>0</v>
          </cell>
          <cell r="BE433">
            <v>0</v>
          </cell>
          <cell r="BF433">
            <v>0</v>
          </cell>
          <cell r="BG433">
            <v>0</v>
          </cell>
          <cell r="BH433">
            <v>0</v>
          </cell>
          <cell r="BI433">
            <v>0</v>
          </cell>
          <cell r="BJ433" t="str">
            <v>Vinaigre balsamique</v>
          </cell>
          <cell r="BL433">
            <v>0</v>
          </cell>
          <cell r="BM433">
            <v>0</v>
          </cell>
          <cell r="BN433">
            <v>0</v>
          </cell>
          <cell r="BO433">
            <v>0</v>
          </cell>
          <cell r="BP433">
            <v>12</v>
          </cell>
          <cell r="BQ433">
            <v>0</v>
          </cell>
          <cell r="BR433">
            <v>0</v>
          </cell>
          <cell r="BS433">
            <v>5</v>
          </cell>
          <cell r="BT433" t="str">
            <v>huile d'olive</v>
          </cell>
          <cell r="BU433">
            <v>5</v>
          </cell>
          <cell r="BV433">
            <v>40.450000000000003</v>
          </cell>
          <cell r="BW433">
            <v>0</v>
          </cell>
          <cell r="BX433">
            <v>4.4950000000000001</v>
          </cell>
          <cell r="BY433">
            <v>0</v>
          </cell>
          <cell r="BZ433">
            <v>809</v>
          </cell>
          <cell r="CA433">
            <v>0</v>
          </cell>
          <cell r="CB433">
            <v>89.9</v>
          </cell>
          <cell r="CC433">
            <v>0</v>
          </cell>
          <cell r="CD433" t="str">
            <v>Fraise</v>
          </cell>
          <cell r="CE433">
            <v>100</v>
          </cell>
          <cell r="CF433">
            <v>40</v>
          </cell>
          <cell r="CG433">
            <v>0.7</v>
          </cell>
          <cell r="CH433">
            <v>0.5</v>
          </cell>
          <cell r="CI433">
            <v>7</v>
          </cell>
          <cell r="CJ433">
            <v>40</v>
          </cell>
          <cell r="CK433">
            <v>0.7</v>
          </cell>
          <cell r="CL433">
            <v>0.5</v>
          </cell>
          <cell r="CM433">
            <v>7</v>
          </cell>
          <cell r="CP433">
            <v>0</v>
          </cell>
          <cell r="CQ433">
            <v>0</v>
          </cell>
          <cell r="CR433">
            <v>0</v>
          </cell>
          <cell r="CS433">
            <v>0</v>
          </cell>
          <cell r="CT433">
            <v>0</v>
          </cell>
          <cell r="CU433">
            <v>0</v>
          </cell>
          <cell r="CV433">
            <v>0</v>
          </cell>
          <cell r="CW433">
            <v>0</v>
          </cell>
          <cell r="CZ433">
            <v>0</v>
          </cell>
          <cell r="DA433">
            <v>0</v>
          </cell>
          <cell r="DB433">
            <v>0</v>
          </cell>
          <cell r="DC433">
            <v>0</v>
          </cell>
          <cell r="DD433">
            <v>0</v>
          </cell>
          <cell r="DE433">
            <v>0</v>
          </cell>
          <cell r="DF433">
            <v>0</v>
          </cell>
          <cell r="DG433">
            <v>0</v>
          </cell>
          <cell r="DJ433">
            <v>0</v>
          </cell>
          <cell r="DK433">
            <v>0</v>
          </cell>
          <cell r="DL433">
            <v>0</v>
          </cell>
          <cell r="DM433">
            <v>0</v>
          </cell>
          <cell r="DN433">
            <v>0</v>
          </cell>
          <cell r="DO433">
            <v>0</v>
          </cell>
          <cell r="DP433">
            <v>0</v>
          </cell>
          <cell r="DQ433">
            <v>0</v>
          </cell>
          <cell r="DT433">
            <v>0</v>
          </cell>
          <cell r="DU433">
            <v>0</v>
          </cell>
          <cell r="DV433">
            <v>0</v>
          </cell>
          <cell r="DW433">
            <v>0</v>
          </cell>
          <cell r="DX433">
            <v>0</v>
          </cell>
          <cell r="DY433">
            <v>0</v>
          </cell>
          <cell r="DZ433">
            <v>0</v>
          </cell>
          <cell r="EA433">
            <v>0</v>
          </cell>
          <cell r="ED433">
            <v>0</v>
          </cell>
          <cell r="EE433">
            <v>0</v>
          </cell>
          <cell r="EF433">
            <v>0</v>
          </cell>
          <cell r="EG433">
            <v>0</v>
          </cell>
          <cell r="EH433">
            <v>0</v>
          </cell>
          <cell r="EI433">
            <v>0</v>
          </cell>
          <cell r="EJ433">
            <v>0</v>
          </cell>
          <cell r="EK433">
            <v>0</v>
          </cell>
          <cell r="EN433">
            <v>0</v>
          </cell>
          <cell r="EO433">
            <v>0</v>
          </cell>
          <cell r="EP433">
            <v>0</v>
          </cell>
          <cell r="EQ433">
            <v>0</v>
          </cell>
          <cell r="ER433">
            <v>0</v>
          </cell>
          <cell r="ES433">
            <v>0</v>
          </cell>
          <cell r="ET433">
            <v>0</v>
          </cell>
          <cell r="EU433">
            <v>0</v>
          </cell>
          <cell r="EX433">
            <v>0</v>
          </cell>
          <cell r="EY433">
            <v>0</v>
          </cell>
          <cell r="EZ433">
            <v>0</v>
          </cell>
          <cell r="FA433">
            <v>0</v>
          </cell>
          <cell r="FB433">
            <v>0</v>
          </cell>
          <cell r="FC433">
            <v>0</v>
          </cell>
          <cell r="FD433">
            <v>0</v>
          </cell>
          <cell r="FE433">
            <v>0</v>
          </cell>
          <cell r="FH433">
            <v>0</v>
          </cell>
          <cell r="FI433">
            <v>0</v>
          </cell>
          <cell r="FJ433">
            <v>0</v>
          </cell>
          <cell r="FK433">
            <v>0</v>
          </cell>
          <cell r="FL433">
            <v>0</v>
          </cell>
          <cell r="FM433">
            <v>0</v>
          </cell>
          <cell r="FN433">
            <v>0</v>
          </cell>
          <cell r="FO433">
            <v>0</v>
          </cell>
          <cell r="FR433">
            <v>0</v>
          </cell>
          <cell r="FS433">
            <v>0</v>
          </cell>
          <cell r="FT433">
            <v>0</v>
          </cell>
          <cell r="FU433">
            <v>0</v>
          </cell>
          <cell r="FV433">
            <v>0</v>
          </cell>
          <cell r="FW433">
            <v>0</v>
          </cell>
          <cell r="FX433">
            <v>0</v>
          </cell>
          <cell r="FY433">
            <v>0</v>
          </cell>
          <cell r="GB433">
            <v>0</v>
          </cell>
          <cell r="GC433">
            <v>0</v>
          </cell>
          <cell r="GD433">
            <v>0</v>
          </cell>
          <cell r="GE433">
            <v>0</v>
          </cell>
          <cell r="GF433">
            <v>0</v>
          </cell>
          <cell r="GG433">
            <v>0</v>
          </cell>
          <cell r="GH433">
            <v>0</v>
          </cell>
          <cell r="GI433">
            <v>0</v>
          </cell>
          <cell r="GL433">
            <v>0</v>
          </cell>
          <cell r="GM433">
            <v>0</v>
          </cell>
          <cell r="GN433">
            <v>0</v>
          </cell>
          <cell r="GO433">
            <v>0</v>
          </cell>
          <cell r="GP433">
            <v>0</v>
          </cell>
          <cell r="GQ433">
            <v>0</v>
          </cell>
          <cell r="GR433">
            <v>0</v>
          </cell>
          <cell r="GS433">
            <v>0</v>
          </cell>
          <cell r="GU433" t="str">
            <v>Salade De Fraises Fêta</v>
          </cell>
        </row>
        <row r="434">
          <cell r="E434" t="str">
            <v xml:space="preserve">Salade De Fruits Et Croquants </v>
          </cell>
          <cell r="F434" t="str">
            <v xml:space="preserve">Hachez grossièrement les noix de pécan.
Décalottez les oranges aux deux extrémités, puis les peler à vif. 
Coupez les oranges en tranches, dressez avec les kiwis et la banane sur des assiettes. 
Parsemez de graines de courge, de noix, de flocons et de cannelle. </v>
          </cell>
          <cell r="H434">
            <v>376.2</v>
          </cell>
          <cell r="I434">
            <v>10.004999999999999</v>
          </cell>
          <cell r="J434">
            <v>18.885000000000002</v>
          </cell>
          <cell r="K434">
            <v>33.93</v>
          </cell>
          <cell r="L434" t="str">
            <v>Orange</v>
          </cell>
          <cell r="M434">
            <v>100</v>
          </cell>
          <cell r="N434">
            <v>44</v>
          </cell>
          <cell r="O434">
            <v>1</v>
          </cell>
          <cell r="P434">
            <v>0.2</v>
          </cell>
          <cell r="Q434">
            <v>8.6</v>
          </cell>
          <cell r="R434">
            <v>44</v>
          </cell>
          <cell r="S434">
            <v>1</v>
          </cell>
          <cell r="T434">
            <v>0.2</v>
          </cell>
          <cell r="U434">
            <v>8.6</v>
          </cell>
          <cell r="V434" t="str">
            <v>Kiwi</v>
          </cell>
          <cell r="W434">
            <v>40</v>
          </cell>
          <cell r="X434">
            <v>21.6</v>
          </cell>
          <cell r="Y434">
            <v>0.44</v>
          </cell>
          <cell r="Z434">
            <v>0.24</v>
          </cell>
          <cell r="AA434">
            <v>3.96</v>
          </cell>
          <cell r="AB434">
            <v>54</v>
          </cell>
          <cell r="AC434">
            <v>1.1000000000000001</v>
          </cell>
          <cell r="AD434">
            <v>0.6</v>
          </cell>
          <cell r="AE434">
            <v>9.9</v>
          </cell>
          <cell r="AF434" t="str">
            <v>Banane</v>
          </cell>
          <cell r="AG434">
            <v>50</v>
          </cell>
          <cell r="AH434">
            <v>47.5</v>
          </cell>
          <cell r="AI434">
            <v>0.55000000000000004</v>
          </cell>
          <cell r="AJ434">
            <v>0.15</v>
          </cell>
          <cell r="AK434">
            <v>10.5</v>
          </cell>
          <cell r="AL434">
            <v>95</v>
          </cell>
          <cell r="AM434">
            <v>1.1000000000000001</v>
          </cell>
          <cell r="AN434">
            <v>0.3</v>
          </cell>
          <cell r="AO434">
            <v>21</v>
          </cell>
          <cell r="AP434" t="str">
            <v>Graines De Courge</v>
          </cell>
          <cell r="AQ434">
            <v>15</v>
          </cell>
          <cell r="AR434">
            <v>84.9</v>
          </cell>
          <cell r="AS434">
            <v>3.9</v>
          </cell>
          <cell r="AT434">
            <v>6.8250000000000002</v>
          </cell>
          <cell r="AU434">
            <v>1.35</v>
          </cell>
          <cell r="AV434">
            <v>566</v>
          </cell>
          <cell r="AW434">
            <v>26</v>
          </cell>
          <cell r="AX434">
            <v>45.5</v>
          </cell>
          <cell r="AY434">
            <v>9</v>
          </cell>
          <cell r="AZ434" t="str">
            <v>Noix</v>
          </cell>
          <cell r="BA434">
            <v>15</v>
          </cell>
          <cell r="BB434">
            <v>111.3</v>
          </cell>
          <cell r="BC434">
            <v>2.3849999999999998</v>
          </cell>
          <cell r="BD434">
            <v>10.62</v>
          </cell>
          <cell r="BE434">
            <v>1.05</v>
          </cell>
          <cell r="BF434">
            <v>742</v>
          </cell>
          <cell r="BG434">
            <v>15.9</v>
          </cell>
          <cell r="BH434">
            <v>70.8</v>
          </cell>
          <cell r="BI434">
            <v>7</v>
          </cell>
          <cell r="BJ434" t="str">
            <v>Avoine Flocons</v>
          </cell>
          <cell r="BK434">
            <v>10</v>
          </cell>
          <cell r="BL434">
            <v>37.200000000000003</v>
          </cell>
          <cell r="BM434">
            <v>1.35</v>
          </cell>
          <cell r="BN434">
            <v>0.75</v>
          </cell>
          <cell r="BO434">
            <v>5.75</v>
          </cell>
          <cell r="BP434">
            <v>372</v>
          </cell>
          <cell r="BQ434">
            <v>13.5</v>
          </cell>
          <cell r="BR434">
            <v>7.5</v>
          </cell>
          <cell r="BS434">
            <v>57.5</v>
          </cell>
          <cell r="BT434" t="str">
            <v>Cannelle</v>
          </cell>
          <cell r="BU434">
            <v>10</v>
          </cell>
          <cell r="BV434">
            <v>29.7</v>
          </cell>
          <cell r="BW434">
            <v>0.38</v>
          </cell>
          <cell r="BX434">
            <v>0.1</v>
          </cell>
          <cell r="BY434">
            <v>2.72</v>
          </cell>
          <cell r="BZ434">
            <v>297</v>
          </cell>
          <cell r="CA434">
            <v>3.8</v>
          </cell>
          <cell r="CB434">
            <v>1</v>
          </cell>
          <cell r="CC434">
            <v>27.2</v>
          </cell>
          <cell r="CD434" t="str">
            <v/>
          </cell>
          <cell r="CF434">
            <v>0</v>
          </cell>
          <cell r="CG434">
            <v>0</v>
          </cell>
          <cell r="CH434">
            <v>0</v>
          </cell>
          <cell r="CI434">
            <v>0</v>
          </cell>
          <cell r="CJ434">
            <v>0</v>
          </cell>
          <cell r="CK434">
            <v>0</v>
          </cell>
          <cell r="CL434">
            <v>0</v>
          </cell>
          <cell r="CM434">
            <v>0</v>
          </cell>
          <cell r="CN434" t="str">
            <v/>
          </cell>
          <cell r="CP434">
            <v>0</v>
          </cell>
          <cell r="CQ434">
            <v>0</v>
          </cell>
          <cell r="CR434">
            <v>0</v>
          </cell>
          <cell r="CS434">
            <v>0</v>
          </cell>
          <cell r="CT434">
            <v>0</v>
          </cell>
          <cell r="CU434">
            <v>0</v>
          </cell>
          <cell r="CV434">
            <v>0</v>
          </cell>
          <cell r="CW434">
            <v>0</v>
          </cell>
          <cell r="CX434" t="str">
            <v/>
          </cell>
          <cell r="CZ434">
            <v>0</v>
          </cell>
          <cell r="DA434">
            <v>0</v>
          </cell>
          <cell r="DB434">
            <v>0</v>
          </cell>
          <cell r="DC434">
            <v>0</v>
          </cell>
          <cell r="DD434">
            <v>0</v>
          </cell>
          <cell r="DE434">
            <v>0</v>
          </cell>
          <cell r="DF434">
            <v>0</v>
          </cell>
          <cell r="DG434">
            <v>0</v>
          </cell>
          <cell r="DH434" t="str">
            <v/>
          </cell>
          <cell r="DJ434">
            <v>0</v>
          </cell>
          <cell r="DK434">
            <v>0</v>
          </cell>
          <cell r="DL434">
            <v>0</v>
          </cell>
          <cell r="DM434">
            <v>0</v>
          </cell>
          <cell r="DN434">
            <v>0</v>
          </cell>
          <cell r="DO434">
            <v>0</v>
          </cell>
          <cell r="DP434">
            <v>0</v>
          </cell>
          <cell r="DQ434">
            <v>0</v>
          </cell>
          <cell r="DR434" t="str">
            <v/>
          </cell>
          <cell r="DT434">
            <v>0</v>
          </cell>
          <cell r="DU434">
            <v>0</v>
          </cell>
          <cell r="DV434">
            <v>0</v>
          </cell>
          <cell r="DW434">
            <v>0</v>
          </cell>
          <cell r="DX434">
            <v>0</v>
          </cell>
          <cell r="DY434">
            <v>0</v>
          </cell>
          <cell r="DZ434">
            <v>0</v>
          </cell>
          <cell r="EA434">
            <v>0</v>
          </cell>
          <cell r="EB434" t="str">
            <v/>
          </cell>
          <cell r="ED434">
            <v>0</v>
          </cell>
          <cell r="EE434">
            <v>0</v>
          </cell>
          <cell r="EF434">
            <v>0</v>
          </cell>
          <cell r="EG434">
            <v>0</v>
          </cell>
          <cell r="EH434">
            <v>0</v>
          </cell>
          <cell r="EI434">
            <v>0</v>
          </cell>
          <cell r="EJ434">
            <v>0</v>
          </cell>
          <cell r="EK434">
            <v>0</v>
          </cell>
          <cell r="EL434" t="str">
            <v/>
          </cell>
          <cell r="EN434">
            <v>0</v>
          </cell>
          <cell r="EO434">
            <v>0</v>
          </cell>
          <cell r="EP434">
            <v>0</v>
          </cell>
          <cell r="EQ434">
            <v>0</v>
          </cell>
          <cell r="ER434">
            <v>0</v>
          </cell>
          <cell r="ES434">
            <v>0</v>
          </cell>
          <cell r="ET434">
            <v>0</v>
          </cell>
          <cell r="EU434">
            <v>0</v>
          </cell>
          <cell r="EV434" t="str">
            <v/>
          </cell>
          <cell r="EX434">
            <v>0</v>
          </cell>
          <cell r="EY434">
            <v>0</v>
          </cell>
          <cell r="EZ434">
            <v>0</v>
          </cell>
          <cell r="FA434">
            <v>0</v>
          </cell>
          <cell r="FB434">
            <v>0</v>
          </cell>
          <cell r="FC434">
            <v>0</v>
          </cell>
          <cell r="FD434">
            <v>0</v>
          </cell>
          <cell r="FE434">
            <v>0</v>
          </cell>
          <cell r="FF434" t="str">
            <v/>
          </cell>
          <cell r="FH434">
            <v>0</v>
          </cell>
          <cell r="FI434">
            <v>0</v>
          </cell>
          <cell r="FJ434">
            <v>0</v>
          </cell>
          <cell r="FK434">
            <v>0</v>
          </cell>
          <cell r="FL434">
            <v>0</v>
          </cell>
          <cell r="FM434">
            <v>0</v>
          </cell>
          <cell r="FN434">
            <v>0</v>
          </cell>
          <cell r="FO434">
            <v>0</v>
          </cell>
          <cell r="FR434">
            <v>0</v>
          </cell>
          <cell r="FS434">
            <v>0</v>
          </cell>
          <cell r="FT434">
            <v>0</v>
          </cell>
          <cell r="FU434">
            <v>0</v>
          </cell>
          <cell r="FV434">
            <v>0</v>
          </cell>
          <cell r="FW434">
            <v>0</v>
          </cell>
          <cell r="FX434">
            <v>0</v>
          </cell>
          <cell r="FY434">
            <v>0</v>
          </cell>
          <cell r="GB434">
            <v>0</v>
          </cell>
          <cell r="GC434">
            <v>0</v>
          </cell>
          <cell r="GD434">
            <v>0</v>
          </cell>
          <cell r="GE434">
            <v>0</v>
          </cell>
          <cell r="GF434">
            <v>0</v>
          </cell>
          <cell r="GG434">
            <v>0</v>
          </cell>
          <cell r="GH434">
            <v>0</v>
          </cell>
          <cell r="GI434">
            <v>0</v>
          </cell>
          <cell r="GL434">
            <v>0</v>
          </cell>
          <cell r="GM434">
            <v>0</v>
          </cell>
          <cell r="GN434">
            <v>0</v>
          </cell>
          <cell r="GO434">
            <v>0</v>
          </cell>
          <cell r="GP434">
            <v>0</v>
          </cell>
          <cell r="GQ434">
            <v>0</v>
          </cell>
          <cell r="GR434">
            <v>0</v>
          </cell>
          <cell r="GS434">
            <v>0</v>
          </cell>
          <cell r="GU434" t="str">
            <v xml:space="preserve">Salade De Fruits Et Croquants </v>
          </cell>
        </row>
        <row r="435">
          <cell r="E435" t="str">
            <v xml:space="preserve">Salade De Fusilli Au Thon Et Aux Poivrons </v>
          </cell>
          <cell r="F435" t="str">
            <v xml:space="preserve">Rien de plus simple : mélanger tous les ingrédients ensemble !
</v>
          </cell>
          <cell r="H435">
            <v>335.07499999999999</v>
          </cell>
          <cell r="I435">
            <v>19.099999999999998</v>
          </cell>
          <cell r="J435">
            <v>10.845000000000001</v>
          </cell>
          <cell r="K435">
            <v>38.479999999999997</v>
          </cell>
          <cell r="L435" t="str">
            <v>Pâtes À L'Épeautre</v>
          </cell>
          <cell r="M435">
            <v>50</v>
          </cell>
          <cell r="N435">
            <v>180</v>
          </cell>
          <cell r="O435">
            <v>8</v>
          </cell>
          <cell r="P435">
            <v>1</v>
          </cell>
          <cell r="Q435">
            <v>34</v>
          </cell>
          <cell r="R435">
            <v>360</v>
          </cell>
          <cell r="S435">
            <v>16</v>
          </cell>
          <cell r="T435">
            <v>2</v>
          </cell>
          <cell r="U435">
            <v>68</v>
          </cell>
          <cell r="V435" t="str">
            <v>Thon Au Naturel</v>
          </cell>
          <cell r="W435">
            <v>40</v>
          </cell>
          <cell r="X435">
            <v>43.6</v>
          </cell>
          <cell r="Y435">
            <v>10</v>
          </cell>
          <cell r="Z435">
            <v>0.2</v>
          </cell>
          <cell r="AA435">
            <v>0.4</v>
          </cell>
          <cell r="AB435">
            <v>109</v>
          </cell>
          <cell r="AC435">
            <v>25</v>
          </cell>
          <cell r="AD435">
            <v>0.5</v>
          </cell>
          <cell r="AE435">
            <v>1</v>
          </cell>
          <cell r="AF435" t="str">
            <v>Poivron Rouge</v>
          </cell>
          <cell r="AG435">
            <v>50</v>
          </cell>
          <cell r="AH435">
            <v>16</v>
          </cell>
          <cell r="AI435">
            <v>0.45</v>
          </cell>
          <cell r="AJ435">
            <v>0.2</v>
          </cell>
          <cell r="AK435">
            <v>2.6</v>
          </cell>
          <cell r="AL435">
            <v>32</v>
          </cell>
          <cell r="AM435">
            <v>0.9</v>
          </cell>
          <cell r="AN435">
            <v>0.4</v>
          </cell>
          <cell r="AO435">
            <v>5.2</v>
          </cell>
          <cell r="AP435" t="str">
            <v>Poivron vert</v>
          </cell>
          <cell r="AQ435">
            <v>20</v>
          </cell>
          <cell r="AR435">
            <v>5.2</v>
          </cell>
          <cell r="AS435">
            <v>0.2</v>
          </cell>
          <cell r="AT435">
            <v>0.08</v>
          </cell>
          <cell r="AU435">
            <v>0.68</v>
          </cell>
          <cell r="AV435">
            <v>26</v>
          </cell>
          <cell r="AW435">
            <v>1</v>
          </cell>
          <cell r="AX435">
            <v>0.4</v>
          </cell>
          <cell r="AY435">
            <v>3.4</v>
          </cell>
          <cell r="AZ435" t="str">
            <v>Cornichons</v>
          </cell>
          <cell r="BA435">
            <v>15</v>
          </cell>
          <cell r="BB435">
            <v>4.5750000000000002</v>
          </cell>
          <cell r="BC435">
            <v>0.15</v>
          </cell>
          <cell r="BD435">
            <v>7.4999999999999997E-2</v>
          </cell>
          <cell r="BE435">
            <v>0.75</v>
          </cell>
          <cell r="BF435">
            <v>30.5</v>
          </cell>
          <cell r="BG435">
            <v>1</v>
          </cell>
          <cell r="BH435">
            <v>0.5</v>
          </cell>
          <cell r="BI435">
            <v>5</v>
          </cell>
          <cell r="BJ435" t="str">
            <v>Huile D'Olive</v>
          </cell>
          <cell r="BK435">
            <v>10</v>
          </cell>
          <cell r="BL435">
            <v>80.900000000000006</v>
          </cell>
          <cell r="BM435">
            <v>0</v>
          </cell>
          <cell r="BN435">
            <v>8.99</v>
          </cell>
          <cell r="BO435">
            <v>0</v>
          </cell>
          <cell r="BP435">
            <v>809</v>
          </cell>
          <cell r="BQ435">
            <v>0</v>
          </cell>
          <cell r="BR435">
            <v>89.9</v>
          </cell>
          <cell r="BS435">
            <v>0</v>
          </cell>
          <cell r="BT435" t="str">
            <v>Vinaigre Balsamique (Ou De Framboise) 3</v>
          </cell>
          <cell r="BU435">
            <v>5</v>
          </cell>
          <cell r="BV435">
            <v>0</v>
          </cell>
          <cell r="BW435">
            <v>0</v>
          </cell>
          <cell r="BX435">
            <v>0</v>
          </cell>
          <cell r="BY435">
            <v>0</v>
          </cell>
          <cell r="BZ435">
            <v>0</v>
          </cell>
          <cell r="CA435">
            <v>0</v>
          </cell>
          <cell r="CB435">
            <v>0</v>
          </cell>
          <cell r="CC435">
            <v>0</v>
          </cell>
          <cell r="CD435" t="str">
            <v>Moutarde</v>
          </cell>
          <cell r="CE435">
            <v>5</v>
          </cell>
          <cell r="CF435">
            <v>4.8</v>
          </cell>
          <cell r="CG435">
            <v>0.3</v>
          </cell>
          <cell r="CH435">
            <v>0.3</v>
          </cell>
          <cell r="CI435">
            <v>0.05</v>
          </cell>
          <cell r="CJ435">
            <v>96</v>
          </cell>
          <cell r="CK435">
            <v>6</v>
          </cell>
          <cell r="CL435">
            <v>6</v>
          </cell>
          <cell r="CM435">
            <v>1</v>
          </cell>
          <cell r="CN435" t="str">
            <v>Épices : Basilic Poivre Ail Oignon À Volonté</v>
          </cell>
          <cell r="CP435">
            <v>0</v>
          </cell>
          <cell r="CQ435">
            <v>0</v>
          </cell>
          <cell r="CR435">
            <v>0</v>
          </cell>
          <cell r="CS435">
            <v>0</v>
          </cell>
          <cell r="CT435">
            <v>0</v>
          </cell>
          <cell r="CU435">
            <v>0</v>
          </cell>
          <cell r="CV435">
            <v>0</v>
          </cell>
          <cell r="CW435">
            <v>0</v>
          </cell>
          <cell r="CX435" t="str">
            <v/>
          </cell>
          <cell r="CZ435">
            <v>0</v>
          </cell>
          <cell r="DA435">
            <v>0</v>
          </cell>
          <cell r="DB435">
            <v>0</v>
          </cell>
          <cell r="DC435">
            <v>0</v>
          </cell>
          <cell r="DD435">
            <v>0</v>
          </cell>
          <cell r="DE435">
            <v>0</v>
          </cell>
          <cell r="DF435">
            <v>0</v>
          </cell>
          <cell r="DG435">
            <v>0</v>
          </cell>
          <cell r="DH435" t="str">
            <v/>
          </cell>
          <cell r="DJ435">
            <v>0</v>
          </cell>
          <cell r="DK435">
            <v>0</v>
          </cell>
          <cell r="DL435">
            <v>0</v>
          </cell>
          <cell r="DM435">
            <v>0</v>
          </cell>
          <cell r="DN435">
            <v>0</v>
          </cell>
          <cell r="DO435">
            <v>0</v>
          </cell>
          <cell r="DP435">
            <v>0</v>
          </cell>
          <cell r="DQ435">
            <v>0</v>
          </cell>
          <cell r="DR435" t="str">
            <v/>
          </cell>
          <cell r="DT435">
            <v>0</v>
          </cell>
          <cell r="DU435">
            <v>0</v>
          </cell>
          <cell r="DV435">
            <v>0</v>
          </cell>
          <cell r="DW435">
            <v>0</v>
          </cell>
          <cell r="DX435">
            <v>0</v>
          </cell>
          <cell r="DY435">
            <v>0</v>
          </cell>
          <cell r="DZ435">
            <v>0</v>
          </cell>
          <cell r="EA435">
            <v>0</v>
          </cell>
          <cell r="EB435" t="str">
            <v/>
          </cell>
          <cell r="ED435">
            <v>0</v>
          </cell>
          <cell r="EE435">
            <v>0</v>
          </cell>
          <cell r="EF435">
            <v>0</v>
          </cell>
          <cell r="EG435">
            <v>0</v>
          </cell>
          <cell r="EH435">
            <v>0</v>
          </cell>
          <cell r="EI435">
            <v>0</v>
          </cell>
          <cell r="EJ435">
            <v>0</v>
          </cell>
          <cell r="EK435">
            <v>0</v>
          </cell>
          <cell r="EL435" t="str">
            <v/>
          </cell>
          <cell r="EN435">
            <v>0</v>
          </cell>
          <cell r="EO435">
            <v>0</v>
          </cell>
          <cell r="EP435">
            <v>0</v>
          </cell>
          <cell r="EQ435">
            <v>0</v>
          </cell>
          <cell r="ER435">
            <v>0</v>
          </cell>
          <cell r="ES435">
            <v>0</v>
          </cell>
          <cell r="ET435">
            <v>0</v>
          </cell>
          <cell r="EU435">
            <v>0</v>
          </cell>
          <cell r="EV435" t="str">
            <v/>
          </cell>
          <cell r="EX435">
            <v>0</v>
          </cell>
          <cell r="EY435">
            <v>0</v>
          </cell>
          <cell r="EZ435">
            <v>0</v>
          </cell>
          <cell r="FA435">
            <v>0</v>
          </cell>
          <cell r="FB435">
            <v>0</v>
          </cell>
          <cell r="FC435">
            <v>0</v>
          </cell>
          <cell r="FD435">
            <v>0</v>
          </cell>
          <cell r="FE435">
            <v>0</v>
          </cell>
          <cell r="FF435" t="str">
            <v/>
          </cell>
          <cell r="FH435">
            <v>0</v>
          </cell>
          <cell r="FI435">
            <v>0</v>
          </cell>
          <cell r="FJ435">
            <v>0</v>
          </cell>
          <cell r="FK435">
            <v>0</v>
          </cell>
          <cell r="FL435">
            <v>0</v>
          </cell>
          <cell r="FM435">
            <v>0</v>
          </cell>
          <cell r="FN435">
            <v>0</v>
          </cell>
          <cell r="FO435">
            <v>0</v>
          </cell>
          <cell r="FR435">
            <v>0</v>
          </cell>
          <cell r="FS435">
            <v>0</v>
          </cell>
          <cell r="FT435">
            <v>0</v>
          </cell>
          <cell r="FU435">
            <v>0</v>
          </cell>
          <cell r="FV435">
            <v>0</v>
          </cell>
          <cell r="FW435">
            <v>0</v>
          </cell>
          <cell r="FX435">
            <v>0</v>
          </cell>
          <cell r="FY435">
            <v>0</v>
          </cell>
          <cell r="GB435">
            <v>0</v>
          </cell>
          <cell r="GC435">
            <v>0</v>
          </cell>
          <cell r="GD435">
            <v>0</v>
          </cell>
          <cell r="GE435">
            <v>0</v>
          </cell>
          <cell r="GF435">
            <v>0</v>
          </cell>
          <cell r="GG435">
            <v>0</v>
          </cell>
          <cell r="GH435">
            <v>0</v>
          </cell>
          <cell r="GI435">
            <v>0</v>
          </cell>
          <cell r="GL435">
            <v>0</v>
          </cell>
          <cell r="GM435">
            <v>0</v>
          </cell>
          <cell r="GN435">
            <v>0</v>
          </cell>
          <cell r="GO435">
            <v>0</v>
          </cell>
          <cell r="GP435">
            <v>0</v>
          </cell>
          <cell r="GQ435">
            <v>0</v>
          </cell>
          <cell r="GR435">
            <v>0</v>
          </cell>
          <cell r="GS435">
            <v>0</v>
          </cell>
          <cell r="GU435" t="str">
            <v xml:space="preserve">Salade De Fusilli Au Thon Et Aux Poivrons </v>
          </cell>
        </row>
        <row r="436">
          <cell r="E436" t="str">
            <v xml:space="preserve">Salade De Légumes </v>
          </cell>
          <cell r="F436" t="str">
            <v xml:space="preserve">Couper les légumes en lamelle
Bien faire chauffer l’huile dans une poêle antiadhésive. Faire sauter l’aubergine env. 4 min en remuant. Ajouter la courgette et le céleri branche, saler, faire sauter env. 6 min en remuant, ajouter l’échalote, Faire revenir un instant. 
Mélanger dans un saladier jus de citron, huile et bouillon. 
Ajouter les légumes et le persil.
Mélanger, dresser avec le cottage Cheese. 
Servir le pain à part. </v>
          </cell>
          <cell r="H436">
            <v>471.9</v>
          </cell>
          <cell r="I436">
            <v>33.339999999999996</v>
          </cell>
          <cell r="J436">
            <v>20.72</v>
          </cell>
          <cell r="K436">
            <v>33.81</v>
          </cell>
          <cell r="L436" t="str">
            <v>Huile D’Olive</v>
          </cell>
          <cell r="M436">
            <v>10</v>
          </cell>
          <cell r="N436">
            <v>80.900000000000006</v>
          </cell>
          <cell r="O436">
            <v>0</v>
          </cell>
          <cell r="P436">
            <v>8.99</v>
          </cell>
          <cell r="Q436">
            <v>0</v>
          </cell>
          <cell r="R436">
            <v>809</v>
          </cell>
          <cell r="S436">
            <v>0</v>
          </cell>
          <cell r="T436">
            <v>89.9</v>
          </cell>
          <cell r="U436">
            <v>0</v>
          </cell>
          <cell r="V436" t="str">
            <v>Aubergine</v>
          </cell>
          <cell r="W436">
            <v>100</v>
          </cell>
          <cell r="X436">
            <v>23</v>
          </cell>
          <cell r="Y436">
            <v>1</v>
          </cell>
          <cell r="Z436">
            <v>0.2</v>
          </cell>
          <cell r="AA436">
            <v>3.1</v>
          </cell>
          <cell r="AB436">
            <v>23</v>
          </cell>
          <cell r="AC436">
            <v>1</v>
          </cell>
          <cell r="AD436">
            <v>0.2</v>
          </cell>
          <cell r="AE436">
            <v>3.1</v>
          </cell>
          <cell r="AF436" t="str">
            <v>Courgette</v>
          </cell>
          <cell r="AG436">
            <v>100</v>
          </cell>
          <cell r="AH436">
            <v>19</v>
          </cell>
          <cell r="AI436">
            <v>1.8</v>
          </cell>
          <cell r="AJ436">
            <v>0.2</v>
          </cell>
          <cell r="AK436">
            <v>2</v>
          </cell>
          <cell r="AL436">
            <v>19</v>
          </cell>
          <cell r="AM436">
            <v>1.8</v>
          </cell>
          <cell r="AN436">
            <v>0.2</v>
          </cell>
          <cell r="AO436">
            <v>2</v>
          </cell>
          <cell r="AP436" t="str">
            <v>Céleri-Branche</v>
          </cell>
          <cell r="AQ436">
            <v>100</v>
          </cell>
          <cell r="AR436">
            <v>12</v>
          </cell>
          <cell r="AS436">
            <v>0.5</v>
          </cell>
          <cell r="AT436">
            <v>0</v>
          </cell>
          <cell r="AU436">
            <v>1</v>
          </cell>
          <cell r="AV436">
            <v>12</v>
          </cell>
          <cell r="AW436">
            <v>0.5</v>
          </cell>
          <cell r="AX436">
            <v>0</v>
          </cell>
          <cell r="AY436">
            <v>1</v>
          </cell>
          <cell r="AZ436" t="str">
            <v>Sel</v>
          </cell>
          <cell r="BB436">
            <v>0</v>
          </cell>
          <cell r="BC436">
            <v>0</v>
          </cell>
          <cell r="BD436">
            <v>0</v>
          </cell>
          <cell r="BE436">
            <v>0</v>
          </cell>
          <cell r="BF436">
            <v>0</v>
          </cell>
          <cell r="BG436">
            <v>0</v>
          </cell>
          <cell r="BH436">
            <v>0</v>
          </cell>
          <cell r="BI436">
            <v>0</v>
          </cell>
          <cell r="BJ436" t="str">
            <v xml:space="preserve">Échalote </v>
          </cell>
          <cell r="BL436">
            <v>0</v>
          </cell>
          <cell r="BM436">
            <v>0</v>
          </cell>
          <cell r="BN436">
            <v>0</v>
          </cell>
          <cell r="BO436">
            <v>0</v>
          </cell>
          <cell r="BP436">
            <v>0</v>
          </cell>
          <cell r="BQ436">
            <v>0</v>
          </cell>
          <cell r="BR436">
            <v>0</v>
          </cell>
          <cell r="BS436">
            <v>0</v>
          </cell>
          <cell r="BT436" t="str">
            <v>Jus De Citron</v>
          </cell>
          <cell r="BU436">
            <v>10</v>
          </cell>
          <cell r="BV436">
            <v>3</v>
          </cell>
          <cell r="BW436">
            <v>0.04</v>
          </cell>
          <cell r="BX436">
            <v>0.03</v>
          </cell>
          <cell r="BY436">
            <v>0.61</v>
          </cell>
          <cell r="BZ436">
            <v>30</v>
          </cell>
          <cell r="CA436">
            <v>0.4</v>
          </cell>
          <cell r="CB436">
            <v>0.3</v>
          </cell>
          <cell r="CC436">
            <v>6.1</v>
          </cell>
          <cell r="CD436" t="str">
            <v xml:space="preserve">Bouillon De Légumes </v>
          </cell>
          <cell r="CE436">
            <v>12</v>
          </cell>
          <cell r="CF436">
            <v>0</v>
          </cell>
          <cell r="CG436">
            <v>0</v>
          </cell>
          <cell r="CH436">
            <v>0</v>
          </cell>
          <cell r="CI436">
            <v>0</v>
          </cell>
          <cell r="CJ436">
            <v>0</v>
          </cell>
          <cell r="CK436">
            <v>0</v>
          </cell>
          <cell r="CL436">
            <v>0</v>
          </cell>
          <cell r="CM436">
            <v>0</v>
          </cell>
          <cell r="CN436" t="str">
            <v>Persil</v>
          </cell>
          <cell r="CP436">
            <v>0</v>
          </cell>
          <cell r="CQ436">
            <v>0</v>
          </cell>
          <cell r="CR436">
            <v>0</v>
          </cell>
          <cell r="CS436">
            <v>0</v>
          </cell>
          <cell r="CT436">
            <v>0</v>
          </cell>
          <cell r="CU436">
            <v>0</v>
          </cell>
          <cell r="CV436">
            <v>0</v>
          </cell>
          <cell r="CW436">
            <v>0</v>
          </cell>
          <cell r="CX436" t="str">
            <v>Cottage Cheese</v>
          </cell>
          <cell r="CY436">
            <v>200</v>
          </cell>
          <cell r="CZ436">
            <v>202</v>
          </cell>
          <cell r="DA436">
            <v>25.4</v>
          </cell>
          <cell r="DB436">
            <v>9</v>
          </cell>
          <cell r="DC436">
            <v>4.8</v>
          </cell>
          <cell r="DD436">
            <v>101</v>
          </cell>
          <cell r="DE436">
            <v>12.7</v>
          </cell>
          <cell r="DF436">
            <v>4.5</v>
          </cell>
          <cell r="DG436">
            <v>2.4</v>
          </cell>
          <cell r="DH436" t="str">
            <v>Pain</v>
          </cell>
          <cell r="DI436">
            <v>50</v>
          </cell>
          <cell r="DJ436">
            <v>132</v>
          </cell>
          <cell r="DK436">
            <v>4.5999999999999996</v>
          </cell>
          <cell r="DL436">
            <v>2.2999999999999998</v>
          </cell>
          <cell r="DM436">
            <v>22.3</v>
          </cell>
          <cell r="DN436">
            <v>264</v>
          </cell>
          <cell r="DO436">
            <v>9.1999999999999993</v>
          </cell>
          <cell r="DP436">
            <v>4.5999999999999996</v>
          </cell>
          <cell r="DQ436">
            <v>44.6</v>
          </cell>
          <cell r="DR436" t="str">
            <v/>
          </cell>
          <cell r="DT436">
            <v>0</v>
          </cell>
          <cell r="DU436">
            <v>0</v>
          </cell>
          <cell r="DV436">
            <v>0</v>
          </cell>
          <cell r="DW436">
            <v>0</v>
          </cell>
          <cell r="DX436">
            <v>0</v>
          </cell>
          <cell r="DY436">
            <v>0</v>
          </cell>
          <cell r="DZ436">
            <v>0</v>
          </cell>
          <cell r="EA436">
            <v>0</v>
          </cell>
          <cell r="EB436" t="str">
            <v/>
          </cell>
          <cell r="ED436">
            <v>0</v>
          </cell>
          <cell r="EE436">
            <v>0</v>
          </cell>
          <cell r="EF436">
            <v>0</v>
          </cell>
          <cell r="EG436">
            <v>0</v>
          </cell>
          <cell r="EH436">
            <v>0</v>
          </cell>
          <cell r="EI436">
            <v>0</v>
          </cell>
          <cell r="EJ436">
            <v>0</v>
          </cell>
          <cell r="EK436">
            <v>0</v>
          </cell>
          <cell r="EL436" t="str">
            <v/>
          </cell>
          <cell r="EN436">
            <v>0</v>
          </cell>
          <cell r="EO436">
            <v>0</v>
          </cell>
          <cell r="EP436">
            <v>0</v>
          </cell>
          <cell r="EQ436">
            <v>0</v>
          </cell>
          <cell r="ER436">
            <v>0</v>
          </cell>
          <cell r="ES436">
            <v>0</v>
          </cell>
          <cell r="ET436">
            <v>0</v>
          </cell>
          <cell r="EU436">
            <v>0</v>
          </cell>
          <cell r="EV436" t="str">
            <v/>
          </cell>
          <cell r="EX436">
            <v>0</v>
          </cell>
          <cell r="EY436">
            <v>0</v>
          </cell>
          <cell r="EZ436">
            <v>0</v>
          </cell>
          <cell r="FA436">
            <v>0</v>
          </cell>
          <cell r="FB436">
            <v>0</v>
          </cell>
          <cell r="FC436">
            <v>0</v>
          </cell>
          <cell r="FD436">
            <v>0</v>
          </cell>
          <cell r="FE436">
            <v>0</v>
          </cell>
          <cell r="FF436" t="str">
            <v/>
          </cell>
          <cell r="FH436">
            <v>0</v>
          </cell>
          <cell r="FI436">
            <v>0</v>
          </cell>
          <cell r="FJ436">
            <v>0</v>
          </cell>
          <cell r="FK436">
            <v>0</v>
          </cell>
          <cell r="FL436">
            <v>0</v>
          </cell>
          <cell r="FM436">
            <v>0</v>
          </cell>
          <cell r="FN436">
            <v>0</v>
          </cell>
          <cell r="FO436">
            <v>0</v>
          </cell>
          <cell r="FR436">
            <v>0</v>
          </cell>
          <cell r="FS436">
            <v>0</v>
          </cell>
          <cell r="FT436">
            <v>0</v>
          </cell>
          <cell r="FU436">
            <v>0</v>
          </cell>
          <cell r="FV436">
            <v>0</v>
          </cell>
          <cell r="FW436">
            <v>0</v>
          </cell>
          <cell r="FX436">
            <v>0</v>
          </cell>
          <cell r="FY436">
            <v>0</v>
          </cell>
          <cell r="GB436">
            <v>0</v>
          </cell>
          <cell r="GC436">
            <v>0</v>
          </cell>
          <cell r="GD436">
            <v>0</v>
          </cell>
          <cell r="GE436">
            <v>0</v>
          </cell>
          <cell r="GF436">
            <v>0</v>
          </cell>
          <cell r="GG436">
            <v>0</v>
          </cell>
          <cell r="GH436">
            <v>0</v>
          </cell>
          <cell r="GI436">
            <v>0</v>
          </cell>
          <cell r="GL436">
            <v>0</v>
          </cell>
          <cell r="GM436">
            <v>0</v>
          </cell>
          <cell r="GN436">
            <v>0</v>
          </cell>
          <cell r="GO436">
            <v>0</v>
          </cell>
          <cell r="GP436">
            <v>0</v>
          </cell>
          <cell r="GQ436">
            <v>0</v>
          </cell>
          <cell r="GR436">
            <v>0</v>
          </cell>
          <cell r="GS436">
            <v>0</v>
          </cell>
          <cell r="GU436" t="str">
            <v xml:space="preserve">Salade De Légumes </v>
          </cell>
        </row>
        <row r="437">
          <cell r="E437" t="str">
            <v xml:space="preserve">Salade De Lentilles Et Pulled Chicken </v>
          </cell>
          <cell r="F437" t="str">
            <v xml:space="preserve">Cuire les lentilles env. 20 min al dente à découvert dans l’eau, rincer, égoutter. 
Bien faire chauffer l'huile dans une poêle: antiadhésive. 
Saler et poivrer les blancs de poulet, faire revenir env. 2 min sur chaque face. 
Baisser le feu, poursuivre la cuisson env. 3 min Sur chaque face. 
Mélanger le zeste et le jus de citron avec huile et le bouillon dans un saladier, rectifier l’assaisonnement. 
Ajouter carottes, oignon avec les lentilles, mélanger, dresser avec la roquette et les feuilles de betterave. Effilocher les blancs de poulet, répartir dessus. 
Mélanger le yogourt et tous les autres ingrédients, servir avec. </v>
          </cell>
          <cell r="H437">
            <v>500.41500000000002</v>
          </cell>
          <cell r="I437">
            <v>47.154000000000003</v>
          </cell>
          <cell r="J437">
            <v>17.202999999999999</v>
          </cell>
          <cell r="K437">
            <v>33.204999999999998</v>
          </cell>
          <cell r="L437" t="str">
            <v>Lentilles Noires</v>
          </cell>
          <cell r="M437">
            <v>50</v>
          </cell>
          <cell r="N437">
            <v>152</v>
          </cell>
          <cell r="O437">
            <v>11.9</v>
          </cell>
          <cell r="P437">
            <v>0.75</v>
          </cell>
          <cell r="Q437">
            <v>20</v>
          </cell>
          <cell r="R437">
            <v>304</v>
          </cell>
          <cell r="S437">
            <v>23.8</v>
          </cell>
          <cell r="T437">
            <v>1.5</v>
          </cell>
          <cell r="U437">
            <v>40</v>
          </cell>
          <cell r="V437" t="str">
            <v>Huile D'Olive</v>
          </cell>
          <cell r="W437">
            <v>10</v>
          </cell>
          <cell r="X437">
            <v>80.900000000000006</v>
          </cell>
          <cell r="Y437">
            <v>0</v>
          </cell>
          <cell r="Z437">
            <v>8.99</v>
          </cell>
          <cell r="AA437">
            <v>0</v>
          </cell>
          <cell r="AB437">
            <v>809</v>
          </cell>
          <cell r="AC437">
            <v>0</v>
          </cell>
          <cell r="AD437">
            <v>89.9</v>
          </cell>
          <cell r="AE437">
            <v>0</v>
          </cell>
          <cell r="AF437" t="str">
            <v>Blanc De Poulet</v>
          </cell>
          <cell r="AG437">
            <v>130</v>
          </cell>
          <cell r="AH437">
            <v>139.1</v>
          </cell>
          <cell r="AI437">
            <v>31.98</v>
          </cell>
          <cell r="AJ437">
            <v>1.3</v>
          </cell>
          <cell r="AK437">
            <v>0</v>
          </cell>
          <cell r="AL437">
            <v>107</v>
          </cell>
          <cell r="AM437">
            <v>24.6</v>
          </cell>
          <cell r="AN437">
            <v>1</v>
          </cell>
          <cell r="AO437">
            <v>0</v>
          </cell>
          <cell r="AP437" t="str">
            <v xml:space="preserve">Sel </v>
          </cell>
          <cell r="AR437">
            <v>0</v>
          </cell>
          <cell r="AS437">
            <v>0</v>
          </cell>
          <cell r="AT437">
            <v>0</v>
          </cell>
          <cell r="AU437">
            <v>0</v>
          </cell>
          <cell r="AV437">
            <v>0</v>
          </cell>
          <cell r="AW437">
            <v>0</v>
          </cell>
          <cell r="AX437">
            <v>0</v>
          </cell>
          <cell r="AY437">
            <v>0</v>
          </cell>
          <cell r="AZ437" t="str">
            <v>Poivre</v>
          </cell>
          <cell r="BB437">
            <v>0</v>
          </cell>
          <cell r="BC437">
            <v>0</v>
          </cell>
          <cell r="BD437">
            <v>0</v>
          </cell>
          <cell r="BE437">
            <v>0</v>
          </cell>
          <cell r="BF437">
            <v>0</v>
          </cell>
          <cell r="BG437">
            <v>0</v>
          </cell>
          <cell r="BH437">
            <v>0</v>
          </cell>
          <cell r="BI437">
            <v>0</v>
          </cell>
          <cell r="BJ437" t="str">
            <v>Citron Bio</v>
          </cell>
          <cell r="BL437">
            <v>0</v>
          </cell>
          <cell r="BM437">
            <v>0</v>
          </cell>
          <cell r="BN437">
            <v>0</v>
          </cell>
          <cell r="BO437">
            <v>0</v>
          </cell>
          <cell r="BP437">
            <v>0</v>
          </cell>
          <cell r="BQ437">
            <v>0</v>
          </cell>
          <cell r="BR437">
            <v>0</v>
          </cell>
          <cell r="BS437">
            <v>0</v>
          </cell>
          <cell r="BT437" t="str">
            <v>Huile D'Olive</v>
          </cell>
          <cell r="BU437">
            <v>5</v>
          </cell>
          <cell r="BV437">
            <v>40.450000000000003</v>
          </cell>
          <cell r="BW437">
            <v>0</v>
          </cell>
          <cell r="BX437">
            <v>4.4950000000000001</v>
          </cell>
          <cell r="BY437">
            <v>0</v>
          </cell>
          <cell r="BZ437">
            <v>809</v>
          </cell>
          <cell r="CA437">
            <v>0</v>
          </cell>
          <cell r="CB437">
            <v>89.9</v>
          </cell>
          <cell r="CC437">
            <v>0</v>
          </cell>
          <cell r="CD437" t="str">
            <v>Bouillon De Légumes</v>
          </cell>
          <cell r="CE437">
            <v>12</v>
          </cell>
          <cell r="CF437">
            <v>26.04</v>
          </cell>
          <cell r="CG437">
            <v>1.1639999999999999</v>
          </cell>
          <cell r="CH437">
            <v>0.64800000000000013</v>
          </cell>
          <cell r="CI437">
            <v>3.84</v>
          </cell>
          <cell r="CJ437">
            <v>217</v>
          </cell>
          <cell r="CK437">
            <v>9.6999999999999993</v>
          </cell>
          <cell r="CL437">
            <v>5.4</v>
          </cell>
          <cell r="CM437">
            <v>32</v>
          </cell>
          <cell r="CN437" t="str">
            <v>Carotte</v>
          </cell>
          <cell r="CO437">
            <v>100</v>
          </cell>
          <cell r="CP437">
            <v>38</v>
          </cell>
          <cell r="CQ437">
            <v>0.8</v>
          </cell>
          <cell r="CR437">
            <v>0.3</v>
          </cell>
          <cell r="CS437">
            <v>6.6</v>
          </cell>
          <cell r="CT437">
            <v>38</v>
          </cell>
          <cell r="CU437">
            <v>0.8</v>
          </cell>
          <cell r="CV437">
            <v>0.3</v>
          </cell>
          <cell r="CW437">
            <v>6.6</v>
          </cell>
          <cell r="CX437" t="str">
            <v xml:space="preserve">Oignon </v>
          </cell>
          <cell r="CZ437">
            <v>0</v>
          </cell>
          <cell r="DA437">
            <v>0</v>
          </cell>
          <cell r="DB437">
            <v>0</v>
          </cell>
          <cell r="DC437">
            <v>0</v>
          </cell>
          <cell r="DD437">
            <v>39</v>
          </cell>
          <cell r="DE437">
            <v>1.3</v>
          </cell>
          <cell r="DF437">
            <v>0.2</v>
          </cell>
          <cell r="DG437">
            <v>7</v>
          </cell>
          <cell r="DH437" t="str">
            <v>Roquette</v>
          </cell>
          <cell r="DI437">
            <v>25</v>
          </cell>
          <cell r="DJ437">
            <v>7</v>
          </cell>
          <cell r="DK437">
            <v>0.65</v>
          </cell>
          <cell r="DL437">
            <v>0.17499999999999999</v>
          </cell>
          <cell r="DM437">
            <v>0.52500000000000002</v>
          </cell>
          <cell r="DN437">
            <v>28</v>
          </cell>
          <cell r="DO437">
            <v>2.6</v>
          </cell>
          <cell r="DP437">
            <v>0.7</v>
          </cell>
          <cell r="DQ437">
            <v>2.1</v>
          </cell>
          <cell r="DR437" t="str">
            <v>Feuilles De Betterave</v>
          </cell>
          <cell r="DS437">
            <v>15</v>
          </cell>
          <cell r="DT437">
            <v>0</v>
          </cell>
          <cell r="DU437">
            <v>0</v>
          </cell>
          <cell r="DV437">
            <v>0</v>
          </cell>
          <cell r="DW437">
            <v>0</v>
          </cell>
          <cell r="DX437">
            <v>0</v>
          </cell>
          <cell r="DY437">
            <v>0</v>
          </cell>
          <cell r="DZ437">
            <v>0</v>
          </cell>
          <cell r="EA437">
            <v>0</v>
          </cell>
          <cell r="EB437" t="str">
            <v>Yogourt Nature</v>
          </cell>
          <cell r="EC437">
            <v>15</v>
          </cell>
          <cell r="ED437">
            <v>10.725</v>
          </cell>
          <cell r="EE437">
            <v>0.6</v>
          </cell>
          <cell r="EF437">
            <v>0.52500000000000002</v>
          </cell>
          <cell r="EG437">
            <v>0.9</v>
          </cell>
          <cell r="EH437">
            <v>71.5</v>
          </cell>
          <cell r="EI437">
            <v>4</v>
          </cell>
          <cell r="EJ437">
            <v>3.5</v>
          </cell>
          <cell r="EK437">
            <v>6</v>
          </cell>
          <cell r="EL437" t="str">
            <v>Purée De Mangue</v>
          </cell>
          <cell r="EM437">
            <v>10</v>
          </cell>
          <cell r="EN437">
            <v>6.2</v>
          </cell>
          <cell r="EO437">
            <v>0.06</v>
          </cell>
          <cell r="EP437">
            <v>0.02</v>
          </cell>
          <cell r="EQ437">
            <v>1.34</v>
          </cell>
          <cell r="ER437">
            <v>62</v>
          </cell>
          <cell r="ES437">
            <v>0.6</v>
          </cell>
          <cell r="ET437">
            <v>0.2</v>
          </cell>
          <cell r="EU437">
            <v>13.4</v>
          </cell>
          <cell r="EV437" t="str">
            <v>Sambal Oelek</v>
          </cell>
          <cell r="EW437">
            <v>10</v>
          </cell>
          <cell r="EX437">
            <v>0</v>
          </cell>
          <cell r="EY437">
            <v>0</v>
          </cell>
          <cell r="EZ437">
            <v>0</v>
          </cell>
          <cell r="FA437">
            <v>0</v>
          </cell>
          <cell r="FB437">
            <v>0</v>
          </cell>
          <cell r="FC437">
            <v>0</v>
          </cell>
          <cell r="FD437">
            <v>0</v>
          </cell>
          <cell r="FE437">
            <v>0</v>
          </cell>
          <cell r="FF437" t="str">
            <v xml:space="preserve">Sel </v>
          </cell>
          <cell r="FH437">
            <v>0</v>
          </cell>
          <cell r="FI437">
            <v>0</v>
          </cell>
          <cell r="FJ437">
            <v>0</v>
          </cell>
          <cell r="FK437">
            <v>0</v>
          </cell>
          <cell r="FL437">
            <v>0</v>
          </cell>
          <cell r="FM437">
            <v>0</v>
          </cell>
          <cell r="FN437">
            <v>0</v>
          </cell>
          <cell r="FO437">
            <v>0</v>
          </cell>
          <cell r="FR437">
            <v>0</v>
          </cell>
          <cell r="FS437">
            <v>0</v>
          </cell>
          <cell r="FT437">
            <v>0</v>
          </cell>
          <cell r="FU437">
            <v>0</v>
          </cell>
          <cell r="FV437">
            <v>0</v>
          </cell>
          <cell r="FW437">
            <v>0</v>
          </cell>
          <cell r="FX437">
            <v>0</v>
          </cell>
          <cell r="FY437">
            <v>0</v>
          </cell>
          <cell r="GB437">
            <v>0</v>
          </cell>
          <cell r="GC437">
            <v>0</v>
          </cell>
          <cell r="GD437">
            <v>0</v>
          </cell>
          <cell r="GE437">
            <v>0</v>
          </cell>
          <cell r="GF437">
            <v>0</v>
          </cell>
          <cell r="GG437">
            <v>0</v>
          </cell>
          <cell r="GH437">
            <v>0</v>
          </cell>
          <cell r="GI437">
            <v>0</v>
          </cell>
          <cell r="GL437">
            <v>0</v>
          </cell>
          <cell r="GM437">
            <v>0</v>
          </cell>
          <cell r="GN437">
            <v>0</v>
          </cell>
          <cell r="GO437">
            <v>0</v>
          </cell>
          <cell r="GP437">
            <v>0</v>
          </cell>
          <cell r="GQ437">
            <v>0</v>
          </cell>
          <cell r="GR437">
            <v>0</v>
          </cell>
          <cell r="GS437">
            <v>0</v>
          </cell>
          <cell r="GU437" t="str">
            <v xml:space="preserve">Salade De Lentilles Et Pulled Chicken </v>
          </cell>
        </row>
        <row r="438">
          <cell r="E438" t="str">
            <v xml:space="preserve">Salade De Maïs Et Thon </v>
          </cell>
          <cell r="F438" t="str">
            <v xml:space="preserve">Déposer le jambon cru et la sauge sur les blancs de poulet, saler, poivrer. 
Bien faire chauffer l'huile dans une poêle antiadhésive. 
Faire revenir les blancs de poulet, côté jambon, env. 2 min, retourner, faire revenir encore env. 2 minutes. 
Baisser le feu, faire revenir encore env. 3 min sur chaque face. 
Mélanger dans un saladier le jus de citron et l'huile, rectifier l’assaisonnement. 
Ajouter le melon et la menthe, mélanger, dresser avec les saltimbocca de poulet. Parsemer de pignons. 
</v>
          </cell>
          <cell r="H438">
            <v>531.57500000000005</v>
          </cell>
          <cell r="I438">
            <v>33.606999999999999</v>
          </cell>
          <cell r="J438">
            <v>22.326999999999998</v>
          </cell>
          <cell r="K438">
            <v>43.300000000000004</v>
          </cell>
          <cell r="L438" t="str">
            <v>Moutarde</v>
          </cell>
          <cell r="M438">
            <v>10</v>
          </cell>
          <cell r="N438">
            <v>9.6</v>
          </cell>
          <cell r="O438">
            <v>0.6</v>
          </cell>
          <cell r="P438">
            <v>0.6</v>
          </cell>
          <cell r="Q438">
            <v>0.1</v>
          </cell>
          <cell r="R438">
            <v>96</v>
          </cell>
          <cell r="S438">
            <v>6</v>
          </cell>
          <cell r="T438">
            <v>6</v>
          </cell>
          <cell r="U438">
            <v>1</v>
          </cell>
          <cell r="V438" t="str">
            <v>Citron Vert</v>
          </cell>
          <cell r="W438">
            <v>1</v>
          </cell>
          <cell r="X438">
            <v>0.3</v>
          </cell>
          <cell r="Y438">
            <v>6.9999999999999993E-3</v>
          </cell>
          <cell r="Z438">
            <v>2E-3</v>
          </cell>
          <cell r="AA438">
            <v>0.08</v>
          </cell>
          <cell r="AB438">
            <v>30</v>
          </cell>
          <cell r="AC438">
            <v>0.7</v>
          </cell>
          <cell r="AD438">
            <v>0.2</v>
          </cell>
          <cell r="AE438">
            <v>8</v>
          </cell>
          <cell r="AF438" t="str">
            <v>Huile D’Olive</v>
          </cell>
          <cell r="AG438">
            <v>10</v>
          </cell>
          <cell r="AH438">
            <v>80.900000000000006</v>
          </cell>
          <cell r="AI438">
            <v>0</v>
          </cell>
          <cell r="AJ438">
            <v>8.99</v>
          </cell>
          <cell r="AK438">
            <v>0</v>
          </cell>
          <cell r="AL438">
            <v>809</v>
          </cell>
          <cell r="AM438">
            <v>0</v>
          </cell>
          <cell r="AN438">
            <v>89.9</v>
          </cell>
          <cell r="AO438">
            <v>0</v>
          </cell>
          <cell r="AP438" t="str">
            <v xml:space="preserve">Bouillon De Légumes </v>
          </cell>
          <cell r="AQ438">
            <v>12</v>
          </cell>
          <cell r="AR438">
            <v>0</v>
          </cell>
          <cell r="AS438">
            <v>0</v>
          </cell>
          <cell r="AT438">
            <v>0</v>
          </cell>
          <cell r="AU438">
            <v>0</v>
          </cell>
          <cell r="AV438">
            <v>0</v>
          </cell>
          <cell r="AW438">
            <v>0</v>
          </cell>
          <cell r="AX438">
            <v>0</v>
          </cell>
          <cell r="AY438">
            <v>0</v>
          </cell>
          <cell r="AZ438" t="str">
            <v>Yogourt Nature</v>
          </cell>
          <cell r="BA438">
            <v>25</v>
          </cell>
          <cell r="BB438">
            <v>17.875</v>
          </cell>
          <cell r="BC438">
            <v>1</v>
          </cell>
          <cell r="BD438">
            <v>0.875</v>
          </cell>
          <cell r="BE438">
            <v>1.5</v>
          </cell>
          <cell r="BF438">
            <v>71.5</v>
          </cell>
          <cell r="BG438">
            <v>4</v>
          </cell>
          <cell r="BH438">
            <v>3.5</v>
          </cell>
          <cell r="BI438">
            <v>6</v>
          </cell>
          <cell r="BJ438" t="str">
            <v>Sel &amp; Poivre</v>
          </cell>
          <cell r="BL438">
            <v>0</v>
          </cell>
          <cell r="BM438">
            <v>0</v>
          </cell>
          <cell r="BN438">
            <v>0</v>
          </cell>
          <cell r="BO438">
            <v>0</v>
          </cell>
          <cell r="BP438">
            <v>0</v>
          </cell>
          <cell r="BQ438">
            <v>0</v>
          </cell>
          <cell r="BR438">
            <v>0</v>
          </cell>
          <cell r="BS438">
            <v>0</v>
          </cell>
          <cell r="BT438" t="str">
            <v>Huile D'Olive</v>
          </cell>
          <cell r="BU438">
            <v>10</v>
          </cell>
          <cell r="BV438">
            <v>80.900000000000006</v>
          </cell>
          <cell r="BW438">
            <v>0</v>
          </cell>
          <cell r="BX438">
            <v>8.99</v>
          </cell>
          <cell r="BY438">
            <v>0</v>
          </cell>
          <cell r="BZ438">
            <v>809</v>
          </cell>
          <cell r="CA438">
            <v>0</v>
          </cell>
          <cell r="CB438">
            <v>89.9</v>
          </cell>
          <cell r="CC438">
            <v>0</v>
          </cell>
          <cell r="CD438" t="str">
            <v>Carotte</v>
          </cell>
          <cell r="CE438">
            <v>150</v>
          </cell>
          <cell r="CF438">
            <v>57</v>
          </cell>
          <cell r="CG438">
            <v>1.2</v>
          </cell>
          <cell r="CH438">
            <v>0.45</v>
          </cell>
          <cell r="CI438">
            <v>9.9</v>
          </cell>
          <cell r="CJ438">
            <v>38</v>
          </cell>
          <cell r="CK438">
            <v>0.8</v>
          </cell>
          <cell r="CL438">
            <v>0.3</v>
          </cell>
          <cell r="CM438">
            <v>6.6</v>
          </cell>
          <cell r="CN438" t="str">
            <v>Maïs Doux</v>
          </cell>
          <cell r="CO438">
            <v>160</v>
          </cell>
          <cell r="CP438">
            <v>160</v>
          </cell>
          <cell r="CQ438">
            <v>4.8</v>
          </cell>
          <cell r="CR438">
            <v>1.92</v>
          </cell>
          <cell r="CS438">
            <v>29.12</v>
          </cell>
          <cell r="CT438">
            <v>100</v>
          </cell>
          <cell r="CU438">
            <v>3</v>
          </cell>
          <cell r="CV438">
            <v>1.2</v>
          </cell>
          <cell r="CW438">
            <v>18.2</v>
          </cell>
          <cell r="CX438" t="str">
            <v xml:space="preserve">Sel </v>
          </cell>
          <cell r="CZ438">
            <v>0</v>
          </cell>
          <cell r="DA438">
            <v>0</v>
          </cell>
          <cell r="DB438">
            <v>0</v>
          </cell>
          <cell r="DC438">
            <v>0</v>
          </cell>
          <cell r="DD438">
            <v>0</v>
          </cell>
          <cell r="DE438">
            <v>0</v>
          </cell>
          <cell r="DF438">
            <v>0</v>
          </cell>
          <cell r="DG438">
            <v>0</v>
          </cell>
          <cell r="DH438" t="str">
            <v xml:space="preserve">Poivre </v>
          </cell>
          <cell r="DJ438">
            <v>0</v>
          </cell>
          <cell r="DK438">
            <v>0</v>
          </cell>
          <cell r="DL438">
            <v>0</v>
          </cell>
          <cell r="DM438">
            <v>0</v>
          </cell>
          <cell r="DN438">
            <v>0</v>
          </cell>
          <cell r="DO438">
            <v>0</v>
          </cell>
          <cell r="DP438">
            <v>0</v>
          </cell>
          <cell r="DQ438">
            <v>0</v>
          </cell>
          <cell r="DR438" t="str">
            <v>Sucrine</v>
          </cell>
          <cell r="DS438">
            <v>100</v>
          </cell>
          <cell r="DT438">
            <v>16</v>
          </cell>
          <cell r="DU438">
            <v>1</v>
          </cell>
          <cell r="DV438">
            <v>0</v>
          </cell>
          <cell r="DW438">
            <v>1.6</v>
          </cell>
          <cell r="DX438">
            <v>16</v>
          </cell>
          <cell r="DY438">
            <v>1</v>
          </cell>
          <cell r="DZ438">
            <v>0</v>
          </cell>
          <cell r="EA438">
            <v>1.6</v>
          </cell>
          <cell r="EB438" t="str">
            <v>Thon Au Naturel</v>
          </cell>
          <cell r="EC438">
            <v>100</v>
          </cell>
          <cell r="ED438">
            <v>109</v>
          </cell>
          <cell r="EE438">
            <v>25</v>
          </cell>
          <cell r="EF438">
            <v>0.5</v>
          </cell>
          <cell r="EG438">
            <v>1</v>
          </cell>
          <cell r="EH438">
            <v>109</v>
          </cell>
          <cell r="EI438">
            <v>25</v>
          </cell>
          <cell r="EJ438">
            <v>0.5</v>
          </cell>
          <cell r="EK438">
            <v>1</v>
          </cell>
          <cell r="EL438" t="str">
            <v/>
          </cell>
          <cell r="EN438">
            <v>0</v>
          </cell>
          <cell r="EO438">
            <v>0</v>
          </cell>
          <cell r="EP438">
            <v>0</v>
          </cell>
          <cell r="EQ438">
            <v>0</v>
          </cell>
          <cell r="ER438">
            <v>0</v>
          </cell>
          <cell r="ES438">
            <v>0</v>
          </cell>
          <cell r="ET438">
            <v>0</v>
          </cell>
          <cell r="EU438">
            <v>0</v>
          </cell>
          <cell r="EV438" t="str">
            <v/>
          </cell>
          <cell r="EX438">
            <v>0</v>
          </cell>
          <cell r="EY438">
            <v>0</v>
          </cell>
          <cell r="EZ438">
            <v>0</v>
          </cell>
          <cell r="FA438">
            <v>0</v>
          </cell>
          <cell r="FB438">
            <v>0</v>
          </cell>
          <cell r="FC438">
            <v>0</v>
          </cell>
          <cell r="FD438">
            <v>0</v>
          </cell>
          <cell r="FE438">
            <v>0</v>
          </cell>
          <cell r="FF438" t="str">
            <v/>
          </cell>
          <cell r="FH438">
            <v>0</v>
          </cell>
          <cell r="FI438">
            <v>0</v>
          </cell>
          <cell r="FJ438">
            <v>0</v>
          </cell>
          <cell r="FK438">
            <v>0</v>
          </cell>
          <cell r="FL438">
            <v>0</v>
          </cell>
          <cell r="FM438">
            <v>0</v>
          </cell>
          <cell r="FN438">
            <v>0</v>
          </cell>
          <cell r="FO438">
            <v>0</v>
          </cell>
          <cell r="FR438">
            <v>0</v>
          </cell>
          <cell r="FS438">
            <v>0</v>
          </cell>
          <cell r="FT438">
            <v>0</v>
          </cell>
          <cell r="FU438">
            <v>0</v>
          </cell>
          <cell r="FV438">
            <v>0</v>
          </cell>
          <cell r="FW438">
            <v>0</v>
          </cell>
          <cell r="FX438">
            <v>0</v>
          </cell>
          <cell r="FY438">
            <v>0</v>
          </cell>
          <cell r="GB438">
            <v>0</v>
          </cell>
          <cell r="GC438">
            <v>0</v>
          </cell>
          <cell r="GD438">
            <v>0</v>
          </cell>
          <cell r="GE438">
            <v>0</v>
          </cell>
          <cell r="GF438">
            <v>0</v>
          </cell>
          <cell r="GG438">
            <v>0</v>
          </cell>
          <cell r="GH438">
            <v>0</v>
          </cell>
          <cell r="GI438">
            <v>0</v>
          </cell>
          <cell r="GL438">
            <v>0</v>
          </cell>
          <cell r="GM438">
            <v>0</v>
          </cell>
          <cell r="GN438">
            <v>0</v>
          </cell>
          <cell r="GO438">
            <v>0</v>
          </cell>
          <cell r="GP438">
            <v>0</v>
          </cell>
          <cell r="GQ438">
            <v>0</v>
          </cell>
          <cell r="GR438">
            <v>0</v>
          </cell>
          <cell r="GS438">
            <v>0</v>
          </cell>
          <cell r="GU438" t="str">
            <v xml:space="preserve">Salade De Maïs Et Thon </v>
          </cell>
        </row>
        <row r="439">
          <cell r="E439" t="str">
            <v>Salade De Pâtes Et Jambon À L’Estragon</v>
          </cell>
          <cell r="F439" t="str">
            <v>Cuire les pâtes dans un casserole d’eau bouillante et déposez-les dans un plat.
Dans un saladier, mélangez le vinaigre, la moutarde, l’huile d’olive et la mayonnaise, puis ajoutez le contenu du saladier au plat de pâtes.
Ajoutez les dés de tomates, le cubes de jambon, les petits pois, l’estragon et mélangez bien le tout.</v>
          </cell>
          <cell r="H439">
            <v>436.83000000000004</v>
          </cell>
          <cell r="I439">
            <v>26.260000000000005</v>
          </cell>
          <cell r="J439">
            <v>11.033000000000001</v>
          </cell>
          <cell r="K439">
            <v>41.070000000000007</v>
          </cell>
          <cell r="L439" t="str">
            <v>Pâtes À L'Épeautre</v>
          </cell>
          <cell r="M439">
            <v>50</v>
          </cell>
          <cell r="N439">
            <v>180</v>
          </cell>
          <cell r="O439">
            <v>8</v>
          </cell>
          <cell r="P439">
            <v>1</v>
          </cell>
          <cell r="Q439">
            <v>34</v>
          </cell>
          <cell r="R439">
            <v>360</v>
          </cell>
          <cell r="S439">
            <v>16</v>
          </cell>
          <cell r="T439">
            <v>2</v>
          </cell>
          <cell r="U439">
            <v>68</v>
          </cell>
          <cell r="V439" t="str">
            <v>Jambon Cuit De Devant</v>
          </cell>
          <cell r="W439">
            <v>80</v>
          </cell>
          <cell r="X439">
            <v>84.8</v>
          </cell>
          <cell r="Y439">
            <v>14.88</v>
          </cell>
          <cell r="Z439">
            <v>2.64</v>
          </cell>
          <cell r="AA439">
            <v>0.32</v>
          </cell>
          <cell r="AB439">
            <v>106</v>
          </cell>
          <cell r="AC439">
            <v>18.600000000000001</v>
          </cell>
          <cell r="AD439">
            <v>3.3</v>
          </cell>
          <cell r="AE439">
            <v>0.4</v>
          </cell>
          <cell r="AF439" t="str">
            <v>Petit-Pois</v>
          </cell>
          <cell r="AG439">
            <v>25</v>
          </cell>
          <cell r="AH439">
            <v>22</v>
          </cell>
          <cell r="AI439">
            <v>1.2</v>
          </cell>
          <cell r="AJ439">
            <v>0.2</v>
          </cell>
          <cell r="AK439">
            <v>3.2</v>
          </cell>
          <cell r="AL439">
            <v>88</v>
          </cell>
          <cell r="AM439">
            <v>4.8</v>
          </cell>
          <cell r="AN439">
            <v>0.8</v>
          </cell>
          <cell r="AO439">
            <v>12.8</v>
          </cell>
          <cell r="AP439" t="str">
            <v>Tomate</v>
          </cell>
          <cell r="AQ439">
            <v>100</v>
          </cell>
          <cell r="AR439">
            <v>21</v>
          </cell>
          <cell r="AS439">
            <v>0.8</v>
          </cell>
          <cell r="AT439">
            <v>0.3</v>
          </cell>
          <cell r="AU439">
            <v>3.2</v>
          </cell>
          <cell r="AV439">
            <v>21</v>
          </cell>
          <cell r="AW439">
            <v>0.8</v>
          </cell>
          <cell r="AX439">
            <v>0.3</v>
          </cell>
          <cell r="AY439">
            <v>3.2</v>
          </cell>
          <cell r="AZ439" t="str">
            <v>Mayonnaise Light</v>
          </cell>
          <cell r="BA439">
            <v>20</v>
          </cell>
          <cell r="BB439">
            <v>62.2</v>
          </cell>
          <cell r="BC439">
            <v>0.78</v>
          </cell>
          <cell r="BD439">
            <v>0</v>
          </cell>
          <cell r="BE439">
            <v>0</v>
          </cell>
          <cell r="BF439">
            <v>311</v>
          </cell>
          <cell r="BG439">
            <v>3.9</v>
          </cell>
          <cell r="BH439">
            <v>0</v>
          </cell>
          <cell r="BI439">
            <v>0</v>
          </cell>
          <cell r="BJ439" t="str">
            <v>Huile D'Olive</v>
          </cell>
          <cell r="BK439">
            <v>7</v>
          </cell>
          <cell r="BL439">
            <v>56.63</v>
          </cell>
          <cell r="BM439">
            <v>0</v>
          </cell>
          <cell r="BN439">
            <v>6.293000000000001</v>
          </cell>
          <cell r="BO439">
            <v>0</v>
          </cell>
          <cell r="BP439">
            <v>809</v>
          </cell>
          <cell r="BQ439">
            <v>0</v>
          </cell>
          <cell r="BR439">
            <v>89.9</v>
          </cell>
          <cell r="BS439">
            <v>0</v>
          </cell>
          <cell r="BT439" t="str">
            <v>Moutarde</v>
          </cell>
          <cell r="BU439">
            <v>10</v>
          </cell>
          <cell r="BV439">
            <v>9.6</v>
          </cell>
          <cell r="BW439">
            <v>0.6</v>
          </cell>
          <cell r="BX439">
            <v>0.6</v>
          </cell>
          <cell r="BY439">
            <v>0.1</v>
          </cell>
          <cell r="BZ439">
            <v>96</v>
          </cell>
          <cell r="CA439">
            <v>6</v>
          </cell>
          <cell r="CB439">
            <v>6</v>
          </cell>
          <cell r="CC439">
            <v>1</v>
          </cell>
          <cell r="CD439" t="str">
            <v>Vinaigre Balsamique</v>
          </cell>
          <cell r="CE439">
            <v>5</v>
          </cell>
          <cell r="CF439">
            <v>0.6</v>
          </cell>
          <cell r="CG439">
            <v>0</v>
          </cell>
          <cell r="CH439">
            <v>0</v>
          </cell>
          <cell r="CI439">
            <v>0.25</v>
          </cell>
          <cell r="CJ439">
            <v>12</v>
          </cell>
          <cell r="CK439">
            <v>0</v>
          </cell>
          <cell r="CL439">
            <v>0</v>
          </cell>
          <cell r="CM439">
            <v>5</v>
          </cell>
          <cell r="CN439" t="str">
            <v/>
          </cell>
          <cell r="CP439">
            <v>0</v>
          </cell>
          <cell r="CQ439">
            <v>0</v>
          </cell>
          <cell r="CR439">
            <v>0</v>
          </cell>
          <cell r="CS439">
            <v>0</v>
          </cell>
          <cell r="CT439">
            <v>0</v>
          </cell>
          <cell r="CU439">
            <v>0</v>
          </cell>
          <cell r="CV439">
            <v>0</v>
          </cell>
          <cell r="CW439">
            <v>0</v>
          </cell>
          <cell r="CX439" t="str">
            <v/>
          </cell>
          <cell r="CZ439">
            <v>0</v>
          </cell>
          <cell r="DA439">
            <v>0</v>
          </cell>
          <cell r="DB439">
            <v>0</v>
          </cell>
          <cell r="DC439">
            <v>0</v>
          </cell>
          <cell r="DD439">
            <v>0</v>
          </cell>
          <cell r="DE439">
            <v>0</v>
          </cell>
          <cell r="DF439">
            <v>0</v>
          </cell>
          <cell r="DG439">
            <v>0</v>
          </cell>
          <cell r="DH439" t="str">
            <v/>
          </cell>
          <cell r="DJ439">
            <v>0</v>
          </cell>
          <cell r="DK439">
            <v>0</v>
          </cell>
          <cell r="DL439">
            <v>0</v>
          </cell>
          <cell r="DM439">
            <v>0</v>
          </cell>
          <cell r="DN439">
            <v>0</v>
          </cell>
          <cell r="DO439">
            <v>0</v>
          </cell>
          <cell r="DP439">
            <v>0</v>
          </cell>
          <cell r="DQ439">
            <v>0</v>
          </cell>
          <cell r="DR439" t="str">
            <v/>
          </cell>
          <cell r="DT439">
            <v>0</v>
          </cell>
          <cell r="DU439">
            <v>0</v>
          </cell>
          <cell r="DV439">
            <v>0</v>
          </cell>
          <cell r="DW439">
            <v>0</v>
          </cell>
          <cell r="DX439">
            <v>0</v>
          </cell>
          <cell r="DY439">
            <v>0</v>
          </cell>
          <cell r="DZ439">
            <v>0</v>
          </cell>
          <cell r="EA439">
            <v>0</v>
          </cell>
          <cell r="EB439" t="str">
            <v/>
          </cell>
          <cell r="ED439">
            <v>0</v>
          </cell>
          <cell r="EE439">
            <v>0</v>
          </cell>
          <cell r="EF439">
            <v>0</v>
          </cell>
          <cell r="EG439">
            <v>0</v>
          </cell>
          <cell r="EH439">
            <v>0</v>
          </cell>
          <cell r="EI439">
            <v>0</v>
          </cell>
          <cell r="EJ439">
            <v>0</v>
          </cell>
          <cell r="EK439">
            <v>0</v>
          </cell>
          <cell r="EL439" t="str">
            <v/>
          </cell>
          <cell r="EN439">
            <v>0</v>
          </cell>
          <cell r="EO439">
            <v>0</v>
          </cell>
          <cell r="EP439">
            <v>0</v>
          </cell>
          <cell r="EQ439">
            <v>0</v>
          </cell>
          <cell r="ER439">
            <v>0</v>
          </cell>
          <cell r="ES439">
            <v>0</v>
          </cell>
          <cell r="ET439">
            <v>0</v>
          </cell>
          <cell r="EU439">
            <v>0</v>
          </cell>
          <cell r="EV439" t="str">
            <v/>
          </cell>
          <cell r="EX439">
            <v>0</v>
          </cell>
          <cell r="EY439">
            <v>0</v>
          </cell>
          <cell r="EZ439">
            <v>0</v>
          </cell>
          <cell r="FA439">
            <v>0</v>
          </cell>
          <cell r="FB439">
            <v>0</v>
          </cell>
          <cell r="FC439">
            <v>0</v>
          </cell>
          <cell r="FD439">
            <v>0</v>
          </cell>
          <cell r="FE439">
            <v>0</v>
          </cell>
          <cell r="FF439" t="str">
            <v/>
          </cell>
          <cell r="FH439">
            <v>0</v>
          </cell>
          <cell r="FI439">
            <v>0</v>
          </cell>
          <cell r="FJ439">
            <v>0</v>
          </cell>
          <cell r="FK439">
            <v>0</v>
          </cell>
          <cell r="FL439">
            <v>0</v>
          </cell>
          <cell r="FM439">
            <v>0</v>
          </cell>
          <cell r="FN439">
            <v>0</v>
          </cell>
          <cell r="FO439">
            <v>0</v>
          </cell>
          <cell r="FR439">
            <v>0</v>
          </cell>
          <cell r="FS439">
            <v>0</v>
          </cell>
          <cell r="FT439">
            <v>0</v>
          </cell>
          <cell r="FU439">
            <v>0</v>
          </cell>
          <cell r="FV439">
            <v>0</v>
          </cell>
          <cell r="FW439">
            <v>0</v>
          </cell>
          <cell r="FX439">
            <v>0</v>
          </cell>
          <cell r="FY439">
            <v>0</v>
          </cell>
          <cell r="GB439">
            <v>0</v>
          </cell>
          <cell r="GC439">
            <v>0</v>
          </cell>
          <cell r="GD439">
            <v>0</v>
          </cell>
          <cell r="GE439">
            <v>0</v>
          </cell>
          <cell r="GF439">
            <v>0</v>
          </cell>
          <cell r="GG439">
            <v>0</v>
          </cell>
          <cell r="GH439">
            <v>0</v>
          </cell>
          <cell r="GI439">
            <v>0</v>
          </cell>
          <cell r="GL439">
            <v>0</v>
          </cell>
          <cell r="GM439">
            <v>0</v>
          </cell>
          <cell r="GN439">
            <v>0</v>
          </cell>
          <cell r="GO439">
            <v>0</v>
          </cell>
          <cell r="GP439">
            <v>0</v>
          </cell>
          <cell r="GQ439">
            <v>0</v>
          </cell>
          <cell r="GR439">
            <v>0</v>
          </cell>
          <cell r="GS439">
            <v>0</v>
          </cell>
          <cell r="GU439" t="str">
            <v>Salade De Pâtes Et Jambon À L’Estragon</v>
          </cell>
        </row>
        <row r="440">
          <cell r="E440" t="str">
            <v>Salade De Pois Chiches Et Pissenlit</v>
          </cell>
          <cell r="F440" t="str">
            <v xml:space="preserve">Faire griller les pois chiches à sec env. 5 min dans une poêle antiadhésive. 
Mélanger dans un saladier moutarde, zeste et jus de citron avec l’huile. 
Ajouter la dent-de-lion et l’ail des ours avec les pois chiches, mélanger, saler, poivrer. 
Répartir le sbrinz et les fleurs sur la salade. </v>
          </cell>
          <cell r="H440">
            <v>499.20000000000005</v>
          </cell>
          <cell r="I440">
            <v>25.229999999999997</v>
          </cell>
          <cell r="J440">
            <v>23.700000000000003</v>
          </cell>
          <cell r="K440">
            <v>37.989999999999995</v>
          </cell>
          <cell r="L440" t="str">
            <v>Pois Chiche Cuit</v>
          </cell>
          <cell r="M440">
            <v>200</v>
          </cell>
          <cell r="N440">
            <v>262</v>
          </cell>
          <cell r="O440">
            <v>14.8</v>
          </cell>
          <cell r="P440">
            <v>4</v>
          </cell>
          <cell r="Q440">
            <v>35.4</v>
          </cell>
          <cell r="R440">
            <v>131</v>
          </cell>
          <cell r="S440">
            <v>7.4</v>
          </cell>
          <cell r="T440">
            <v>2</v>
          </cell>
          <cell r="U440">
            <v>17.7</v>
          </cell>
          <cell r="V440" t="str">
            <v>Moutarde Mi-Forte</v>
          </cell>
          <cell r="W440">
            <v>10</v>
          </cell>
          <cell r="X440">
            <v>9.3000000000000007</v>
          </cell>
          <cell r="Y440">
            <v>0.6</v>
          </cell>
          <cell r="Z440">
            <v>0.5</v>
          </cell>
          <cell r="AA440">
            <v>0.3</v>
          </cell>
          <cell r="AB440">
            <v>93</v>
          </cell>
          <cell r="AC440">
            <v>6</v>
          </cell>
          <cell r="AD440">
            <v>5</v>
          </cell>
          <cell r="AE440">
            <v>3</v>
          </cell>
          <cell r="AF440" t="str">
            <v>Citron</v>
          </cell>
          <cell r="AH440">
            <v>0</v>
          </cell>
          <cell r="AI440">
            <v>0</v>
          </cell>
          <cell r="AJ440">
            <v>0</v>
          </cell>
          <cell r="AK440">
            <v>0</v>
          </cell>
          <cell r="AL440">
            <v>22</v>
          </cell>
          <cell r="AM440">
            <v>0.8</v>
          </cell>
          <cell r="AN440">
            <v>0.4</v>
          </cell>
          <cell r="AO440">
            <v>2.9</v>
          </cell>
          <cell r="AP440" t="str">
            <v>Huile De Colza</v>
          </cell>
          <cell r="AQ440">
            <v>10</v>
          </cell>
          <cell r="AR440">
            <v>80.900000000000006</v>
          </cell>
          <cell r="AS440">
            <v>0</v>
          </cell>
          <cell r="AT440">
            <v>8.99</v>
          </cell>
          <cell r="AU440">
            <v>0</v>
          </cell>
          <cell r="AV440">
            <v>809</v>
          </cell>
          <cell r="AW440">
            <v>0</v>
          </cell>
          <cell r="AX440">
            <v>89.9</v>
          </cell>
          <cell r="AY440">
            <v>0</v>
          </cell>
          <cell r="AZ440" t="str">
            <v>Dent-De-Lion</v>
          </cell>
          <cell r="BA440">
            <v>125</v>
          </cell>
          <cell r="BB440">
            <v>20</v>
          </cell>
          <cell r="BC440">
            <v>1.25</v>
          </cell>
          <cell r="BD440">
            <v>0.25</v>
          </cell>
          <cell r="BE440">
            <v>2</v>
          </cell>
          <cell r="BF440">
            <v>16</v>
          </cell>
          <cell r="BG440">
            <v>1</v>
          </cell>
          <cell r="BH440">
            <v>0.2</v>
          </cell>
          <cell r="BI440">
            <v>1.6</v>
          </cell>
          <cell r="BJ440" t="str">
            <v>Ail Des Ours</v>
          </cell>
          <cell r="BK440">
            <v>10</v>
          </cell>
          <cell r="BL440">
            <v>1.9</v>
          </cell>
          <cell r="BM440">
            <v>0</v>
          </cell>
          <cell r="BN440">
            <v>0</v>
          </cell>
          <cell r="BO440">
            <v>0.28999999999999998</v>
          </cell>
          <cell r="BP440">
            <v>19</v>
          </cell>
          <cell r="BQ440">
            <v>0</v>
          </cell>
          <cell r="BR440">
            <v>0</v>
          </cell>
          <cell r="BS440">
            <v>2.9</v>
          </cell>
          <cell r="BT440" t="str">
            <v xml:space="preserve">Sel </v>
          </cell>
          <cell r="BV440">
            <v>0</v>
          </cell>
          <cell r="BW440">
            <v>0</v>
          </cell>
          <cell r="BX440">
            <v>0</v>
          </cell>
          <cell r="BY440">
            <v>0</v>
          </cell>
          <cell r="BZ440">
            <v>0</v>
          </cell>
          <cell r="CA440">
            <v>0</v>
          </cell>
          <cell r="CB440">
            <v>0</v>
          </cell>
          <cell r="CC440">
            <v>0</v>
          </cell>
          <cell r="CD440" t="str">
            <v>Poivre</v>
          </cell>
          <cell r="CF440">
            <v>0</v>
          </cell>
          <cell r="CG440">
            <v>0</v>
          </cell>
          <cell r="CH440">
            <v>0</v>
          </cell>
          <cell r="CI440">
            <v>0</v>
          </cell>
          <cell r="CJ440">
            <v>0</v>
          </cell>
          <cell r="CK440">
            <v>0</v>
          </cell>
          <cell r="CL440">
            <v>0</v>
          </cell>
          <cell r="CM440">
            <v>0</v>
          </cell>
          <cell r="CN440" t="str">
            <v>Sbrinz</v>
          </cell>
          <cell r="CO440">
            <v>30</v>
          </cell>
          <cell r="CP440">
            <v>125.1</v>
          </cell>
          <cell r="CQ440">
            <v>8.58</v>
          </cell>
          <cell r="CR440">
            <v>9.9600000000000009</v>
          </cell>
          <cell r="CS440">
            <v>0</v>
          </cell>
          <cell r="CT440">
            <v>417</v>
          </cell>
          <cell r="CU440">
            <v>28.6</v>
          </cell>
          <cell r="CV440">
            <v>33.200000000000003</v>
          </cell>
          <cell r="CW440">
            <v>0</v>
          </cell>
          <cell r="CX440" t="str">
            <v/>
          </cell>
          <cell r="CZ440">
            <v>0</v>
          </cell>
          <cell r="DA440">
            <v>0</v>
          </cell>
          <cell r="DB440">
            <v>0</v>
          </cell>
          <cell r="DC440">
            <v>0</v>
          </cell>
          <cell r="DD440">
            <v>0</v>
          </cell>
          <cell r="DE440">
            <v>0</v>
          </cell>
          <cell r="DF440">
            <v>0</v>
          </cell>
          <cell r="DG440">
            <v>0</v>
          </cell>
          <cell r="DH440" t="str">
            <v/>
          </cell>
          <cell r="DJ440">
            <v>0</v>
          </cell>
          <cell r="DK440">
            <v>0</v>
          </cell>
          <cell r="DL440">
            <v>0</v>
          </cell>
          <cell r="DM440">
            <v>0</v>
          </cell>
          <cell r="DN440">
            <v>0</v>
          </cell>
          <cell r="DO440">
            <v>0</v>
          </cell>
          <cell r="DP440">
            <v>0</v>
          </cell>
          <cell r="DQ440">
            <v>0</v>
          </cell>
          <cell r="DR440" t="str">
            <v/>
          </cell>
          <cell r="DT440">
            <v>0</v>
          </cell>
          <cell r="DU440">
            <v>0</v>
          </cell>
          <cell r="DV440">
            <v>0</v>
          </cell>
          <cell r="DW440">
            <v>0</v>
          </cell>
          <cell r="DX440">
            <v>0</v>
          </cell>
          <cell r="DY440">
            <v>0</v>
          </cell>
          <cell r="DZ440">
            <v>0</v>
          </cell>
          <cell r="EA440">
            <v>0</v>
          </cell>
          <cell r="EB440" t="str">
            <v/>
          </cell>
          <cell r="ED440">
            <v>0</v>
          </cell>
          <cell r="EE440">
            <v>0</v>
          </cell>
          <cell r="EF440">
            <v>0</v>
          </cell>
          <cell r="EG440">
            <v>0</v>
          </cell>
          <cell r="EH440">
            <v>0</v>
          </cell>
          <cell r="EI440">
            <v>0</v>
          </cell>
          <cell r="EJ440">
            <v>0</v>
          </cell>
          <cell r="EK440">
            <v>0</v>
          </cell>
          <cell r="EL440" t="str">
            <v/>
          </cell>
          <cell r="EN440">
            <v>0</v>
          </cell>
          <cell r="EO440">
            <v>0</v>
          </cell>
          <cell r="EP440">
            <v>0</v>
          </cell>
          <cell r="EQ440">
            <v>0</v>
          </cell>
          <cell r="ER440">
            <v>0</v>
          </cell>
          <cell r="ES440">
            <v>0</v>
          </cell>
          <cell r="ET440">
            <v>0</v>
          </cell>
          <cell r="EU440">
            <v>0</v>
          </cell>
          <cell r="EV440" t="str">
            <v/>
          </cell>
          <cell r="EX440">
            <v>0</v>
          </cell>
          <cell r="EY440">
            <v>0</v>
          </cell>
          <cell r="EZ440">
            <v>0</v>
          </cell>
          <cell r="FA440">
            <v>0</v>
          </cell>
          <cell r="FB440">
            <v>0</v>
          </cell>
          <cell r="FC440">
            <v>0</v>
          </cell>
          <cell r="FD440">
            <v>0</v>
          </cell>
          <cell r="FE440">
            <v>0</v>
          </cell>
          <cell r="FF440" t="str">
            <v/>
          </cell>
          <cell r="FH440">
            <v>0</v>
          </cell>
          <cell r="FI440">
            <v>0</v>
          </cell>
          <cell r="FJ440">
            <v>0</v>
          </cell>
          <cell r="FK440">
            <v>0</v>
          </cell>
          <cell r="FL440">
            <v>0</v>
          </cell>
          <cell r="FM440">
            <v>0</v>
          </cell>
          <cell r="FN440">
            <v>0</v>
          </cell>
          <cell r="FO440">
            <v>0</v>
          </cell>
          <cell r="FR440">
            <v>0</v>
          </cell>
          <cell r="FS440">
            <v>0</v>
          </cell>
          <cell r="FT440">
            <v>0</v>
          </cell>
          <cell r="FU440">
            <v>0</v>
          </cell>
          <cell r="FV440">
            <v>0</v>
          </cell>
          <cell r="FW440">
            <v>0</v>
          </cell>
          <cell r="FX440">
            <v>0</v>
          </cell>
          <cell r="FY440">
            <v>0</v>
          </cell>
          <cell r="GB440">
            <v>0</v>
          </cell>
          <cell r="GC440">
            <v>0</v>
          </cell>
          <cell r="GD440">
            <v>0</v>
          </cell>
          <cell r="GE440">
            <v>0</v>
          </cell>
          <cell r="GF440">
            <v>0</v>
          </cell>
          <cell r="GG440">
            <v>0</v>
          </cell>
          <cell r="GH440">
            <v>0</v>
          </cell>
          <cell r="GI440">
            <v>0</v>
          </cell>
          <cell r="GL440">
            <v>0</v>
          </cell>
          <cell r="GM440">
            <v>0</v>
          </cell>
          <cell r="GN440">
            <v>0</v>
          </cell>
          <cell r="GO440">
            <v>0</v>
          </cell>
          <cell r="GP440">
            <v>0</v>
          </cell>
          <cell r="GQ440">
            <v>0</v>
          </cell>
          <cell r="GR440">
            <v>0</v>
          </cell>
          <cell r="GS440">
            <v>0</v>
          </cell>
          <cell r="GU440" t="str">
            <v>Salade De Pois Chiches Et Pissenlit</v>
          </cell>
        </row>
        <row r="441">
          <cell r="E441" t="str">
            <v>Salade De Pomme De Terre Primeur</v>
          </cell>
          <cell r="F441" t="str">
            <v>Dans une casserole avec de l’eau, faîtes bouillir vos pomme de terre 15/20 minutes. Coupez vos pomme de terre en morceaux et les ajouter dans un saladier avec tous les ingrédients.</v>
          </cell>
          <cell r="H441">
            <v>330.45</v>
          </cell>
          <cell r="I441">
            <v>31.900000000000002</v>
          </cell>
          <cell r="J441">
            <v>6.2450000000000001</v>
          </cell>
          <cell r="K441">
            <v>32.65</v>
          </cell>
          <cell r="L441" t="str">
            <v>pomme de terre</v>
          </cell>
          <cell r="M441">
            <v>200</v>
          </cell>
          <cell r="N441">
            <v>152</v>
          </cell>
          <cell r="O441">
            <v>4</v>
          </cell>
          <cell r="P441">
            <v>0.2</v>
          </cell>
          <cell r="Q441">
            <v>31.2</v>
          </cell>
          <cell r="R441">
            <v>76</v>
          </cell>
          <cell r="S441">
            <v>2</v>
          </cell>
          <cell r="T441">
            <v>0.1</v>
          </cell>
          <cell r="U441">
            <v>15.6</v>
          </cell>
          <cell r="V441" t="str">
            <v>épinard</v>
          </cell>
          <cell r="W441">
            <v>100</v>
          </cell>
          <cell r="X441">
            <v>23</v>
          </cell>
          <cell r="Y441">
            <v>2.7</v>
          </cell>
          <cell r="Z441">
            <v>0.4</v>
          </cell>
          <cell r="AA441">
            <v>0.8</v>
          </cell>
          <cell r="AB441">
            <v>23</v>
          </cell>
          <cell r="AC441">
            <v>2.7</v>
          </cell>
          <cell r="AD441">
            <v>0.4</v>
          </cell>
          <cell r="AE441">
            <v>0.8</v>
          </cell>
          <cell r="AF441" t="str">
            <v>Laitue</v>
          </cell>
          <cell r="AG441">
            <v>50</v>
          </cell>
          <cell r="AH441">
            <v>8</v>
          </cell>
          <cell r="AI441">
            <v>0.6</v>
          </cell>
          <cell r="AJ441">
            <v>0.15</v>
          </cell>
          <cell r="AK441">
            <v>0.65</v>
          </cell>
          <cell r="AL441">
            <v>16</v>
          </cell>
          <cell r="AM441">
            <v>1.2</v>
          </cell>
          <cell r="AN441">
            <v>0.3</v>
          </cell>
          <cell r="AO441">
            <v>1.3</v>
          </cell>
          <cell r="AP441" t="str">
            <v>Ciboulette</v>
          </cell>
          <cell r="AR441">
            <v>0</v>
          </cell>
          <cell r="AS441">
            <v>0</v>
          </cell>
          <cell r="AT441">
            <v>0</v>
          </cell>
          <cell r="AU441">
            <v>0</v>
          </cell>
          <cell r="AV441">
            <v>30</v>
          </cell>
          <cell r="AW441">
            <v>3</v>
          </cell>
          <cell r="AX441">
            <v>0.6</v>
          </cell>
          <cell r="AY441">
            <v>1.9</v>
          </cell>
          <cell r="AZ441" t="str">
            <v>échalotte</v>
          </cell>
          <cell r="BA441">
            <v>25</v>
          </cell>
          <cell r="BB441">
            <v>0</v>
          </cell>
          <cell r="BC441">
            <v>0</v>
          </cell>
          <cell r="BD441">
            <v>0</v>
          </cell>
          <cell r="BE441">
            <v>0</v>
          </cell>
          <cell r="BF441">
            <v>0</v>
          </cell>
          <cell r="BG441">
            <v>0</v>
          </cell>
          <cell r="BH441">
            <v>0</v>
          </cell>
          <cell r="BI441">
            <v>0</v>
          </cell>
          <cell r="BJ441" t="str">
            <v>blanc de poulet</v>
          </cell>
          <cell r="BK441">
            <v>100</v>
          </cell>
          <cell r="BL441">
            <v>107</v>
          </cell>
          <cell r="BM441">
            <v>24.6</v>
          </cell>
          <cell r="BN441">
            <v>1</v>
          </cell>
          <cell r="BO441">
            <v>0</v>
          </cell>
          <cell r="BP441">
            <v>107</v>
          </cell>
          <cell r="BQ441">
            <v>24.6</v>
          </cell>
          <cell r="BR441">
            <v>1</v>
          </cell>
          <cell r="BS441">
            <v>0</v>
          </cell>
          <cell r="BV441">
            <v>0</v>
          </cell>
          <cell r="BW441">
            <v>0</v>
          </cell>
          <cell r="BX441">
            <v>0</v>
          </cell>
          <cell r="BY441">
            <v>0</v>
          </cell>
          <cell r="BZ441">
            <v>0</v>
          </cell>
          <cell r="CA441">
            <v>0</v>
          </cell>
          <cell r="CB441">
            <v>0</v>
          </cell>
          <cell r="CC441">
            <v>0</v>
          </cell>
          <cell r="CD441" t="str">
            <v>Vinaigre balsamique</v>
          </cell>
          <cell r="CF441">
            <v>0</v>
          </cell>
          <cell r="CG441">
            <v>0</v>
          </cell>
          <cell r="CH441">
            <v>0</v>
          </cell>
          <cell r="CI441">
            <v>0</v>
          </cell>
          <cell r="CJ441">
            <v>12</v>
          </cell>
          <cell r="CK441">
            <v>0</v>
          </cell>
          <cell r="CL441">
            <v>0</v>
          </cell>
          <cell r="CM441">
            <v>5</v>
          </cell>
          <cell r="CN441" t="str">
            <v>huile d’olive</v>
          </cell>
          <cell r="CO441">
            <v>5</v>
          </cell>
          <cell r="CP441">
            <v>40.450000000000003</v>
          </cell>
          <cell r="CQ441">
            <v>0</v>
          </cell>
          <cell r="CR441">
            <v>4.4950000000000001</v>
          </cell>
          <cell r="CS441">
            <v>0</v>
          </cell>
          <cell r="CT441">
            <v>809</v>
          </cell>
          <cell r="CU441">
            <v>0</v>
          </cell>
          <cell r="CV441">
            <v>89.9</v>
          </cell>
          <cell r="CW441">
            <v>0</v>
          </cell>
          <cell r="CZ441">
            <v>0</v>
          </cell>
          <cell r="DA441">
            <v>0</v>
          </cell>
          <cell r="DB441">
            <v>0</v>
          </cell>
          <cell r="DC441">
            <v>0</v>
          </cell>
          <cell r="DD441">
            <v>0</v>
          </cell>
          <cell r="DE441">
            <v>0</v>
          </cell>
          <cell r="DF441">
            <v>0</v>
          </cell>
          <cell r="DG441">
            <v>0</v>
          </cell>
          <cell r="DJ441">
            <v>0</v>
          </cell>
          <cell r="DK441">
            <v>0</v>
          </cell>
          <cell r="DL441">
            <v>0</v>
          </cell>
          <cell r="DM441">
            <v>0</v>
          </cell>
          <cell r="DN441">
            <v>0</v>
          </cell>
          <cell r="DO441">
            <v>0</v>
          </cell>
          <cell r="DP441">
            <v>0</v>
          </cell>
          <cell r="DQ441">
            <v>0</v>
          </cell>
          <cell r="DT441">
            <v>0</v>
          </cell>
          <cell r="DU441">
            <v>0</v>
          </cell>
          <cell r="DV441">
            <v>0</v>
          </cell>
          <cell r="DW441">
            <v>0</v>
          </cell>
          <cell r="DX441">
            <v>0</v>
          </cell>
          <cell r="DY441">
            <v>0</v>
          </cell>
          <cell r="DZ441">
            <v>0</v>
          </cell>
          <cell r="EA441">
            <v>0</v>
          </cell>
          <cell r="ED441">
            <v>0</v>
          </cell>
          <cell r="EE441">
            <v>0</v>
          </cell>
          <cell r="EF441">
            <v>0</v>
          </cell>
          <cell r="EG441">
            <v>0</v>
          </cell>
          <cell r="EH441">
            <v>0</v>
          </cell>
          <cell r="EI441">
            <v>0</v>
          </cell>
          <cell r="EJ441">
            <v>0</v>
          </cell>
          <cell r="EK441">
            <v>0</v>
          </cell>
          <cell r="EN441">
            <v>0</v>
          </cell>
          <cell r="EO441">
            <v>0</v>
          </cell>
          <cell r="EP441">
            <v>0</v>
          </cell>
          <cell r="EQ441">
            <v>0</v>
          </cell>
          <cell r="ER441">
            <v>0</v>
          </cell>
          <cell r="ES441">
            <v>0</v>
          </cell>
          <cell r="ET441">
            <v>0</v>
          </cell>
          <cell r="EU441">
            <v>0</v>
          </cell>
          <cell r="EX441">
            <v>0</v>
          </cell>
          <cell r="EY441">
            <v>0</v>
          </cell>
          <cell r="EZ441">
            <v>0</v>
          </cell>
          <cell r="FA441">
            <v>0</v>
          </cell>
          <cell r="FB441">
            <v>0</v>
          </cell>
          <cell r="FC441">
            <v>0</v>
          </cell>
          <cell r="FD441">
            <v>0</v>
          </cell>
          <cell r="FE441">
            <v>0</v>
          </cell>
          <cell r="FH441">
            <v>0</v>
          </cell>
          <cell r="FI441">
            <v>0</v>
          </cell>
          <cell r="FJ441">
            <v>0</v>
          </cell>
          <cell r="FK441">
            <v>0</v>
          </cell>
          <cell r="FL441">
            <v>0</v>
          </cell>
          <cell r="FM441">
            <v>0</v>
          </cell>
          <cell r="FN441">
            <v>0</v>
          </cell>
          <cell r="FO441">
            <v>0</v>
          </cell>
          <cell r="FR441">
            <v>0</v>
          </cell>
          <cell r="FS441">
            <v>0</v>
          </cell>
          <cell r="FT441">
            <v>0</v>
          </cell>
          <cell r="FU441">
            <v>0</v>
          </cell>
          <cell r="FV441">
            <v>0</v>
          </cell>
          <cell r="FW441">
            <v>0</v>
          </cell>
          <cell r="FX441">
            <v>0</v>
          </cell>
          <cell r="FY441">
            <v>0</v>
          </cell>
          <cell r="GB441">
            <v>0</v>
          </cell>
          <cell r="GC441">
            <v>0</v>
          </cell>
          <cell r="GD441">
            <v>0</v>
          </cell>
          <cell r="GE441">
            <v>0</v>
          </cell>
          <cell r="GF441">
            <v>0</v>
          </cell>
          <cell r="GG441">
            <v>0</v>
          </cell>
          <cell r="GH441">
            <v>0</v>
          </cell>
          <cell r="GI441">
            <v>0</v>
          </cell>
          <cell r="GL441">
            <v>0</v>
          </cell>
          <cell r="GM441">
            <v>0</v>
          </cell>
          <cell r="GN441">
            <v>0</v>
          </cell>
          <cell r="GO441">
            <v>0</v>
          </cell>
          <cell r="GP441">
            <v>0</v>
          </cell>
          <cell r="GQ441">
            <v>0</v>
          </cell>
          <cell r="GR441">
            <v>0</v>
          </cell>
          <cell r="GS441">
            <v>0</v>
          </cell>
          <cell r="GU441" t="str">
            <v>Salade De Pomme De Terre Primeur</v>
          </cell>
        </row>
        <row r="442">
          <cell r="E442" t="str">
            <v>Salade De Quinoa</v>
          </cell>
          <cell r="F442" t="str">
            <v>Dans une casserole faîtes cuire votre quinoa dans l’eau.
Coupez votre avocat, concombres, tomates en cubes, ciselez votre menthe
Mélangez tous les ingrédients.</v>
          </cell>
          <cell r="H442">
            <v>246.35000000000002</v>
          </cell>
          <cell r="I442">
            <v>6.4400000000000013</v>
          </cell>
          <cell r="J442">
            <v>13.345000000000001</v>
          </cell>
          <cell r="K442">
            <v>22.72</v>
          </cell>
          <cell r="L442" t="str">
            <v xml:space="preserve">quinoa </v>
          </cell>
          <cell r="M442">
            <v>30</v>
          </cell>
          <cell r="N442">
            <v>110.4</v>
          </cell>
          <cell r="O442">
            <v>4.4400000000000004</v>
          </cell>
          <cell r="P442">
            <v>1.5</v>
          </cell>
          <cell r="Q442">
            <v>18.72</v>
          </cell>
          <cell r="R442">
            <v>368</v>
          </cell>
          <cell r="S442">
            <v>14.8</v>
          </cell>
          <cell r="T442">
            <v>5</v>
          </cell>
          <cell r="U442">
            <v>62.4</v>
          </cell>
          <cell r="V442" t="str">
            <v xml:space="preserve">avocat </v>
          </cell>
          <cell r="W442">
            <v>50</v>
          </cell>
          <cell r="X442">
            <v>72</v>
          </cell>
          <cell r="Y442">
            <v>0.9</v>
          </cell>
          <cell r="Z442">
            <v>7.1</v>
          </cell>
          <cell r="AA442">
            <v>0.4</v>
          </cell>
          <cell r="AB442">
            <v>144</v>
          </cell>
          <cell r="AC442">
            <v>1.8</v>
          </cell>
          <cell r="AD442">
            <v>14.2</v>
          </cell>
          <cell r="AE442">
            <v>0.8</v>
          </cell>
          <cell r="AF442" t="str">
            <v>Tomate</v>
          </cell>
          <cell r="AG442">
            <v>50</v>
          </cell>
          <cell r="AH442">
            <v>10.5</v>
          </cell>
          <cell r="AI442">
            <v>0.4</v>
          </cell>
          <cell r="AJ442">
            <v>0.15</v>
          </cell>
          <cell r="AK442">
            <v>1.6</v>
          </cell>
          <cell r="AL442">
            <v>21</v>
          </cell>
          <cell r="AM442">
            <v>0.8</v>
          </cell>
          <cell r="AN442">
            <v>0.3</v>
          </cell>
          <cell r="AO442">
            <v>3.2</v>
          </cell>
          <cell r="AP442" t="str">
            <v>Menthe fraîche </v>
          </cell>
          <cell r="AR442">
            <v>0</v>
          </cell>
          <cell r="AS442">
            <v>0</v>
          </cell>
          <cell r="AT442">
            <v>0</v>
          </cell>
          <cell r="AU442">
            <v>0</v>
          </cell>
          <cell r="AV442">
            <v>0</v>
          </cell>
          <cell r="AW442">
            <v>0</v>
          </cell>
          <cell r="AX442">
            <v>0</v>
          </cell>
          <cell r="AY442">
            <v>0</v>
          </cell>
          <cell r="AZ442" t="str">
            <v>huile d’olive</v>
          </cell>
          <cell r="BA442">
            <v>5</v>
          </cell>
          <cell r="BB442">
            <v>40.450000000000003</v>
          </cell>
          <cell r="BC442">
            <v>0</v>
          </cell>
          <cell r="BD442">
            <v>4.4950000000000001</v>
          </cell>
          <cell r="BE442">
            <v>0</v>
          </cell>
          <cell r="BF442">
            <v>809</v>
          </cell>
          <cell r="BG442">
            <v>0</v>
          </cell>
          <cell r="BH442">
            <v>89.9</v>
          </cell>
          <cell r="BI442">
            <v>0</v>
          </cell>
          <cell r="BJ442" t="str">
            <v>Concombre</v>
          </cell>
          <cell r="BK442">
            <v>100</v>
          </cell>
          <cell r="BL442">
            <v>13</v>
          </cell>
          <cell r="BM442">
            <v>0.7</v>
          </cell>
          <cell r="BN442">
            <v>0.1</v>
          </cell>
          <cell r="BO442">
            <v>2</v>
          </cell>
          <cell r="BP442">
            <v>13</v>
          </cell>
          <cell r="BQ442">
            <v>0.7</v>
          </cell>
          <cell r="BR442">
            <v>0.1</v>
          </cell>
          <cell r="BS442">
            <v>2</v>
          </cell>
          <cell r="BT442" t="str">
            <v xml:space="preserve">Vinaigre balsamique </v>
          </cell>
          <cell r="BV442">
            <v>0</v>
          </cell>
          <cell r="BW442">
            <v>0</v>
          </cell>
          <cell r="BX442">
            <v>0</v>
          </cell>
          <cell r="BY442">
            <v>0</v>
          </cell>
          <cell r="BZ442">
            <v>0</v>
          </cell>
          <cell r="CA442">
            <v>0</v>
          </cell>
          <cell r="CB442">
            <v>0</v>
          </cell>
          <cell r="CC442">
            <v>0</v>
          </cell>
          <cell r="CF442">
            <v>0</v>
          </cell>
          <cell r="CG442">
            <v>0</v>
          </cell>
          <cell r="CH442">
            <v>0</v>
          </cell>
          <cell r="CI442">
            <v>0</v>
          </cell>
          <cell r="CJ442">
            <v>0</v>
          </cell>
          <cell r="CK442">
            <v>0</v>
          </cell>
          <cell r="CL442">
            <v>0</v>
          </cell>
          <cell r="CM442">
            <v>0</v>
          </cell>
          <cell r="CP442">
            <v>0</v>
          </cell>
          <cell r="CQ442">
            <v>0</v>
          </cell>
          <cell r="CR442">
            <v>0</v>
          </cell>
          <cell r="CS442">
            <v>0</v>
          </cell>
          <cell r="CT442">
            <v>0</v>
          </cell>
          <cell r="CU442">
            <v>0</v>
          </cell>
          <cell r="CV442">
            <v>0</v>
          </cell>
          <cell r="CW442">
            <v>0</v>
          </cell>
          <cell r="CZ442">
            <v>0</v>
          </cell>
          <cell r="DA442">
            <v>0</v>
          </cell>
          <cell r="DB442">
            <v>0</v>
          </cell>
          <cell r="DC442">
            <v>0</v>
          </cell>
          <cell r="DD442">
            <v>0</v>
          </cell>
          <cell r="DE442">
            <v>0</v>
          </cell>
          <cell r="DF442">
            <v>0</v>
          </cell>
          <cell r="DG442">
            <v>0</v>
          </cell>
          <cell r="DJ442">
            <v>0</v>
          </cell>
          <cell r="DK442">
            <v>0</v>
          </cell>
          <cell r="DL442">
            <v>0</v>
          </cell>
          <cell r="DM442">
            <v>0</v>
          </cell>
          <cell r="DN442">
            <v>0</v>
          </cell>
          <cell r="DO442">
            <v>0</v>
          </cell>
          <cell r="DP442">
            <v>0</v>
          </cell>
          <cell r="DQ442">
            <v>0</v>
          </cell>
          <cell r="DT442">
            <v>0</v>
          </cell>
          <cell r="DU442">
            <v>0</v>
          </cell>
          <cell r="DV442">
            <v>0</v>
          </cell>
          <cell r="DW442">
            <v>0</v>
          </cell>
          <cell r="DX442">
            <v>0</v>
          </cell>
          <cell r="DY442">
            <v>0</v>
          </cell>
          <cell r="DZ442">
            <v>0</v>
          </cell>
          <cell r="EA442">
            <v>0</v>
          </cell>
          <cell r="ED442">
            <v>0</v>
          </cell>
          <cell r="EE442">
            <v>0</v>
          </cell>
          <cell r="EF442">
            <v>0</v>
          </cell>
          <cell r="EG442">
            <v>0</v>
          </cell>
          <cell r="EH442">
            <v>0</v>
          </cell>
          <cell r="EI442">
            <v>0</v>
          </cell>
          <cell r="EJ442">
            <v>0</v>
          </cell>
          <cell r="EK442">
            <v>0</v>
          </cell>
          <cell r="EN442">
            <v>0</v>
          </cell>
          <cell r="EO442">
            <v>0</v>
          </cell>
          <cell r="EP442">
            <v>0</v>
          </cell>
          <cell r="EQ442">
            <v>0</v>
          </cell>
          <cell r="ER442">
            <v>0</v>
          </cell>
          <cell r="ES442">
            <v>0</v>
          </cell>
          <cell r="ET442">
            <v>0</v>
          </cell>
          <cell r="EU442">
            <v>0</v>
          </cell>
          <cell r="EX442">
            <v>0</v>
          </cell>
          <cell r="EY442">
            <v>0</v>
          </cell>
          <cell r="EZ442">
            <v>0</v>
          </cell>
          <cell r="FA442">
            <v>0</v>
          </cell>
          <cell r="FB442">
            <v>0</v>
          </cell>
          <cell r="FC442">
            <v>0</v>
          </cell>
          <cell r="FD442">
            <v>0</v>
          </cell>
          <cell r="FE442">
            <v>0</v>
          </cell>
          <cell r="FH442">
            <v>0</v>
          </cell>
          <cell r="FI442">
            <v>0</v>
          </cell>
          <cell r="FJ442">
            <v>0</v>
          </cell>
          <cell r="FK442">
            <v>0</v>
          </cell>
          <cell r="FL442">
            <v>0</v>
          </cell>
          <cell r="FM442">
            <v>0</v>
          </cell>
          <cell r="FN442">
            <v>0</v>
          </cell>
          <cell r="FO442">
            <v>0</v>
          </cell>
          <cell r="FR442">
            <v>0</v>
          </cell>
          <cell r="FS442">
            <v>0</v>
          </cell>
          <cell r="FT442">
            <v>0</v>
          </cell>
          <cell r="FU442">
            <v>0</v>
          </cell>
          <cell r="FV442">
            <v>0</v>
          </cell>
          <cell r="FW442">
            <v>0</v>
          </cell>
          <cell r="FX442">
            <v>0</v>
          </cell>
          <cell r="FY442">
            <v>0</v>
          </cell>
          <cell r="GB442">
            <v>0</v>
          </cell>
          <cell r="GC442">
            <v>0</v>
          </cell>
          <cell r="GD442">
            <v>0</v>
          </cell>
          <cell r="GE442">
            <v>0</v>
          </cell>
          <cell r="GF442">
            <v>0</v>
          </cell>
          <cell r="GG442">
            <v>0</v>
          </cell>
          <cell r="GH442">
            <v>0</v>
          </cell>
          <cell r="GI442">
            <v>0</v>
          </cell>
          <cell r="GL442">
            <v>0</v>
          </cell>
          <cell r="GM442">
            <v>0</v>
          </cell>
          <cell r="GN442">
            <v>0</v>
          </cell>
          <cell r="GO442">
            <v>0</v>
          </cell>
          <cell r="GP442">
            <v>0</v>
          </cell>
          <cell r="GQ442">
            <v>0</v>
          </cell>
          <cell r="GR442">
            <v>0</v>
          </cell>
          <cell r="GS442">
            <v>0</v>
          </cell>
          <cell r="GU442" t="str">
            <v>Salade De Quinoa</v>
          </cell>
        </row>
        <row r="443">
          <cell r="E443" t="str">
            <v xml:space="preserve">Salade De Riz </v>
          </cell>
          <cell r="F443" t="str">
            <v xml:space="preserve">Rien de plus simple : mélange tous les ingrédients ensemble ! </v>
          </cell>
          <cell r="H443">
            <v>340.95</v>
          </cell>
          <cell r="I443">
            <v>30.169999999999995</v>
          </cell>
          <cell r="J443">
            <v>9.81</v>
          </cell>
          <cell r="K443">
            <v>31.805000000000003</v>
          </cell>
          <cell r="L443" t="str">
            <v>Riz Basmati</v>
          </cell>
          <cell r="M443">
            <v>30</v>
          </cell>
          <cell r="N443">
            <v>104.1</v>
          </cell>
          <cell r="O443">
            <v>3</v>
          </cell>
          <cell r="P443">
            <v>0.15</v>
          </cell>
          <cell r="Q443">
            <v>22.5</v>
          </cell>
          <cell r="R443">
            <v>347</v>
          </cell>
          <cell r="S443">
            <v>10</v>
          </cell>
          <cell r="T443">
            <v>0.5</v>
          </cell>
          <cell r="U443">
            <v>75</v>
          </cell>
          <cell r="V443" t="str">
            <v>Thon Au Naturel</v>
          </cell>
          <cell r="W443">
            <v>50</v>
          </cell>
          <cell r="X443">
            <v>54.5</v>
          </cell>
          <cell r="Y443">
            <v>12.5</v>
          </cell>
          <cell r="Z443">
            <v>0.25</v>
          </cell>
          <cell r="AA443">
            <v>0.5</v>
          </cell>
          <cell r="AB443">
            <v>109</v>
          </cell>
          <cell r="AC443">
            <v>25</v>
          </cell>
          <cell r="AD443">
            <v>0.5</v>
          </cell>
          <cell r="AE443">
            <v>1</v>
          </cell>
          <cell r="AF443" t="str">
            <v>Tomate</v>
          </cell>
          <cell r="AG443">
            <v>50</v>
          </cell>
          <cell r="AH443">
            <v>10.5</v>
          </cell>
          <cell r="AI443">
            <v>0.4</v>
          </cell>
          <cell r="AJ443">
            <v>0.15</v>
          </cell>
          <cell r="AK443">
            <v>1.6</v>
          </cell>
          <cell r="AL443">
            <v>21</v>
          </cell>
          <cell r="AM443">
            <v>0.8</v>
          </cell>
          <cell r="AN443">
            <v>0.3</v>
          </cell>
          <cell r="AO443">
            <v>3.2</v>
          </cell>
          <cell r="AP443" t="str">
            <v>Maïs Doux</v>
          </cell>
          <cell r="AQ443">
            <v>25</v>
          </cell>
          <cell r="AR443">
            <v>25</v>
          </cell>
          <cell r="AS443">
            <v>0.75</v>
          </cell>
          <cell r="AT443">
            <v>0.3</v>
          </cell>
          <cell r="AU443">
            <v>4.55</v>
          </cell>
          <cell r="AV443">
            <v>100</v>
          </cell>
          <cell r="AW443">
            <v>3</v>
          </cell>
          <cell r="AX443">
            <v>1.2</v>
          </cell>
          <cell r="AY443">
            <v>18.2</v>
          </cell>
          <cell r="AZ443" t="str">
            <v>Concombre</v>
          </cell>
          <cell r="BA443">
            <v>100</v>
          </cell>
          <cell r="BB443">
            <v>13</v>
          </cell>
          <cell r="BC443">
            <v>0.7</v>
          </cell>
          <cell r="BD443">
            <v>0.1</v>
          </cell>
          <cell r="BE443">
            <v>2</v>
          </cell>
          <cell r="BF443">
            <v>13</v>
          </cell>
          <cell r="BG443">
            <v>0.7</v>
          </cell>
          <cell r="BH443">
            <v>0.1</v>
          </cell>
          <cell r="BI443">
            <v>2</v>
          </cell>
          <cell r="BJ443" t="str">
            <v>Jambon</v>
          </cell>
          <cell r="BK443">
            <v>50</v>
          </cell>
          <cell r="BL443">
            <v>52</v>
          </cell>
          <cell r="BM443">
            <v>10.1</v>
          </cell>
          <cell r="BN443">
            <v>1.1499999999999999</v>
          </cell>
          <cell r="BO443">
            <v>0.35</v>
          </cell>
          <cell r="BP443">
            <v>104</v>
          </cell>
          <cell r="BQ443">
            <v>20.2</v>
          </cell>
          <cell r="BR443">
            <v>2.2999999999999998</v>
          </cell>
          <cell r="BS443">
            <v>0.7</v>
          </cell>
          <cell r="BT443" t="str">
            <v>Jus De Citron</v>
          </cell>
          <cell r="BU443">
            <v>5</v>
          </cell>
          <cell r="BV443">
            <v>1.5</v>
          </cell>
          <cell r="BW443">
            <v>0.02</v>
          </cell>
          <cell r="BX443">
            <v>1.4999999999999999E-2</v>
          </cell>
          <cell r="BY443">
            <v>0.30499999999999999</v>
          </cell>
          <cell r="BZ443">
            <v>30</v>
          </cell>
          <cell r="CA443">
            <v>0.4</v>
          </cell>
          <cell r="CB443">
            <v>0.3</v>
          </cell>
          <cell r="CC443">
            <v>6.1</v>
          </cell>
          <cell r="CD443" t="str">
            <v>Gruyère</v>
          </cell>
          <cell r="CE443">
            <v>10</v>
          </cell>
          <cell r="CF443">
            <v>39.9</v>
          </cell>
          <cell r="CG443">
            <v>2.7</v>
          </cell>
          <cell r="CH443">
            <v>3.2</v>
          </cell>
          <cell r="CI443">
            <v>0</v>
          </cell>
          <cell r="CJ443">
            <v>399</v>
          </cell>
          <cell r="CK443">
            <v>27</v>
          </cell>
          <cell r="CL443">
            <v>32</v>
          </cell>
          <cell r="CM443">
            <v>0</v>
          </cell>
          <cell r="CN443" t="str">
            <v>Huile D'Olive</v>
          </cell>
          <cell r="CO443">
            <v>5</v>
          </cell>
          <cell r="CP443">
            <v>40.450000000000003</v>
          </cell>
          <cell r="CQ443">
            <v>0</v>
          </cell>
          <cell r="CR443">
            <v>4.4950000000000001</v>
          </cell>
          <cell r="CS443">
            <v>0</v>
          </cell>
          <cell r="CT443">
            <v>809</v>
          </cell>
          <cell r="CU443">
            <v>0</v>
          </cell>
          <cell r="CV443">
            <v>89.9</v>
          </cell>
          <cell r="CW443">
            <v>0</v>
          </cell>
          <cell r="CX443" t="str">
            <v xml:space="preserve">Vinaigre Balsamique </v>
          </cell>
          <cell r="CY443">
            <v>5</v>
          </cell>
          <cell r="CZ443">
            <v>0</v>
          </cell>
          <cell r="DA443">
            <v>0</v>
          </cell>
          <cell r="DB443">
            <v>0</v>
          </cell>
          <cell r="DC443">
            <v>0</v>
          </cell>
          <cell r="DD443">
            <v>0</v>
          </cell>
          <cell r="DE443">
            <v>0</v>
          </cell>
          <cell r="DF443">
            <v>0</v>
          </cell>
          <cell r="DG443">
            <v>0</v>
          </cell>
          <cell r="DH443" t="str">
            <v/>
          </cell>
          <cell r="DJ443">
            <v>0</v>
          </cell>
          <cell r="DK443">
            <v>0</v>
          </cell>
          <cell r="DL443">
            <v>0</v>
          </cell>
          <cell r="DM443">
            <v>0</v>
          </cell>
          <cell r="DN443">
            <v>0</v>
          </cell>
          <cell r="DO443">
            <v>0</v>
          </cell>
          <cell r="DP443">
            <v>0</v>
          </cell>
          <cell r="DQ443">
            <v>0</v>
          </cell>
          <cell r="DR443" t="str">
            <v/>
          </cell>
          <cell r="DT443">
            <v>0</v>
          </cell>
          <cell r="DU443">
            <v>0</v>
          </cell>
          <cell r="DV443">
            <v>0</v>
          </cell>
          <cell r="DW443">
            <v>0</v>
          </cell>
          <cell r="DX443">
            <v>0</v>
          </cell>
          <cell r="DY443">
            <v>0</v>
          </cell>
          <cell r="DZ443">
            <v>0</v>
          </cell>
          <cell r="EA443">
            <v>0</v>
          </cell>
          <cell r="EB443" t="str">
            <v/>
          </cell>
          <cell r="ED443">
            <v>0</v>
          </cell>
          <cell r="EE443">
            <v>0</v>
          </cell>
          <cell r="EF443">
            <v>0</v>
          </cell>
          <cell r="EG443">
            <v>0</v>
          </cell>
          <cell r="EH443">
            <v>0</v>
          </cell>
          <cell r="EI443">
            <v>0</v>
          </cell>
          <cell r="EJ443">
            <v>0</v>
          </cell>
          <cell r="EK443">
            <v>0</v>
          </cell>
          <cell r="EL443" t="str">
            <v/>
          </cell>
          <cell r="EN443">
            <v>0</v>
          </cell>
          <cell r="EO443">
            <v>0</v>
          </cell>
          <cell r="EP443">
            <v>0</v>
          </cell>
          <cell r="EQ443">
            <v>0</v>
          </cell>
          <cell r="ER443">
            <v>0</v>
          </cell>
          <cell r="ES443">
            <v>0</v>
          </cell>
          <cell r="ET443">
            <v>0</v>
          </cell>
          <cell r="EU443">
            <v>0</v>
          </cell>
          <cell r="EV443" t="str">
            <v/>
          </cell>
          <cell r="EX443">
            <v>0</v>
          </cell>
          <cell r="EY443">
            <v>0</v>
          </cell>
          <cell r="EZ443">
            <v>0</v>
          </cell>
          <cell r="FA443">
            <v>0</v>
          </cell>
          <cell r="FB443">
            <v>0</v>
          </cell>
          <cell r="FC443">
            <v>0</v>
          </cell>
          <cell r="FD443">
            <v>0</v>
          </cell>
          <cell r="FE443">
            <v>0</v>
          </cell>
          <cell r="FF443" t="str">
            <v/>
          </cell>
          <cell r="FH443">
            <v>0</v>
          </cell>
          <cell r="FI443">
            <v>0</v>
          </cell>
          <cell r="FJ443">
            <v>0</v>
          </cell>
          <cell r="FK443">
            <v>0</v>
          </cell>
          <cell r="FL443">
            <v>0</v>
          </cell>
          <cell r="FM443">
            <v>0</v>
          </cell>
          <cell r="FN443">
            <v>0</v>
          </cell>
          <cell r="FO443">
            <v>0</v>
          </cell>
          <cell r="FR443">
            <v>0</v>
          </cell>
          <cell r="FS443">
            <v>0</v>
          </cell>
          <cell r="FT443">
            <v>0</v>
          </cell>
          <cell r="FU443">
            <v>0</v>
          </cell>
          <cell r="FV443">
            <v>0</v>
          </cell>
          <cell r="FW443">
            <v>0</v>
          </cell>
          <cell r="FX443">
            <v>0</v>
          </cell>
          <cell r="FY443">
            <v>0</v>
          </cell>
          <cell r="GB443">
            <v>0</v>
          </cell>
          <cell r="GC443">
            <v>0</v>
          </cell>
          <cell r="GD443">
            <v>0</v>
          </cell>
          <cell r="GE443">
            <v>0</v>
          </cell>
          <cell r="GF443">
            <v>0</v>
          </cell>
          <cell r="GG443">
            <v>0</v>
          </cell>
          <cell r="GH443">
            <v>0</v>
          </cell>
          <cell r="GI443">
            <v>0</v>
          </cell>
          <cell r="GL443">
            <v>0</v>
          </cell>
          <cell r="GM443">
            <v>0</v>
          </cell>
          <cell r="GN443">
            <v>0</v>
          </cell>
          <cell r="GO443">
            <v>0</v>
          </cell>
          <cell r="GP443">
            <v>0</v>
          </cell>
          <cell r="GQ443">
            <v>0</v>
          </cell>
          <cell r="GR443">
            <v>0</v>
          </cell>
          <cell r="GS443">
            <v>0</v>
          </cell>
          <cell r="GU443" t="str">
            <v xml:space="preserve">Salade De Riz </v>
          </cell>
        </row>
        <row r="444">
          <cell r="E444" t="str">
            <v>Salade De Saumon, Haricots &amp; Œufs</v>
          </cell>
          <cell r="F444" t="str">
            <v xml:space="preserve">Faites bouillir de l'eau dans une grande casserole.
Pendant ce temps, lavez les haricots verts et coupez les bouts.
Salez l'eau bouillante et ajoutez-y les haricots. Mettez les filets de saumon dans une passoire et placez-la au-dessus de l'eau bouillante. Couvrez.
Faites cuire les filets et haricots pendant 8 minutes.
Ensuite, réservez les filets et sortez les haricots de l'eau.
Faites bouillir l'eau à nouveau et cuisez les œufs pendant 7 minutes.
Pendant que les œufs cuisent, coupez les olives et mélangez la moitié avec le yaourt pour faire la vinaigrette. Salez et poivrez.
Ajoutez la vinaigrette aux haricots, mélangez bien puis répartissez dans deux assiettes.
À l'aide d'un couteau, coupez les filets de saumon en morceaux puis placez-les sur les haricots.
Enfin, rincez les œufs dans de l'eau froide, épluchez-les, coupez-les en quartiers puis placez-les sur le saumon. Saupoudrez la salade du reste des olives.
</v>
          </cell>
          <cell r="H444">
            <v>477.5</v>
          </cell>
          <cell r="I444">
            <v>40.025000000000006</v>
          </cell>
          <cell r="J444">
            <v>31.175000000000004</v>
          </cell>
          <cell r="K444">
            <v>6.3000000000000007</v>
          </cell>
          <cell r="L444" t="str">
            <v>Haricots Verts</v>
          </cell>
          <cell r="M444">
            <v>150</v>
          </cell>
          <cell r="N444">
            <v>46.5</v>
          </cell>
          <cell r="O444">
            <v>3.15</v>
          </cell>
          <cell r="P444">
            <v>0.3</v>
          </cell>
          <cell r="Q444">
            <v>5.4</v>
          </cell>
          <cell r="R444">
            <v>31</v>
          </cell>
          <cell r="S444">
            <v>2.1</v>
          </cell>
          <cell r="T444">
            <v>0.2</v>
          </cell>
          <cell r="U444">
            <v>3.6</v>
          </cell>
          <cell r="V444" t="str">
            <v>Sel &amp; Poivre</v>
          </cell>
          <cell r="X444">
            <v>0</v>
          </cell>
          <cell r="Y444">
            <v>0</v>
          </cell>
          <cell r="Z444">
            <v>0</v>
          </cell>
          <cell r="AA444">
            <v>0</v>
          </cell>
          <cell r="AB444">
            <v>0</v>
          </cell>
          <cell r="AC444">
            <v>0</v>
          </cell>
          <cell r="AD444">
            <v>0</v>
          </cell>
          <cell r="AE444">
            <v>0</v>
          </cell>
          <cell r="AF444" t="str">
            <v>Saumon</v>
          </cell>
          <cell r="AG444">
            <v>150</v>
          </cell>
          <cell r="AH444">
            <v>300</v>
          </cell>
          <cell r="AI444">
            <v>29.85</v>
          </cell>
          <cell r="AJ444">
            <v>20.100000000000001</v>
          </cell>
          <cell r="AK444">
            <v>0</v>
          </cell>
          <cell r="AL444">
            <v>200</v>
          </cell>
          <cell r="AM444">
            <v>19.899999999999999</v>
          </cell>
          <cell r="AN444">
            <v>13.4</v>
          </cell>
          <cell r="AO444">
            <v>0</v>
          </cell>
          <cell r="AP444" t="str">
            <v>Œuf</v>
          </cell>
          <cell r="AQ444">
            <v>50</v>
          </cell>
          <cell r="AR444">
            <v>71</v>
          </cell>
          <cell r="AS444">
            <v>5.95</v>
          </cell>
          <cell r="AT444">
            <v>5.15</v>
          </cell>
          <cell r="AU444">
            <v>0.15</v>
          </cell>
          <cell r="AV444">
            <v>142</v>
          </cell>
          <cell r="AW444">
            <v>11.9</v>
          </cell>
          <cell r="AX444">
            <v>10.3</v>
          </cell>
          <cell r="AY444">
            <v>0.3</v>
          </cell>
          <cell r="AZ444" t="str">
            <v>Olive Verte</v>
          </cell>
          <cell r="BA444">
            <v>25</v>
          </cell>
          <cell r="BB444">
            <v>31.5</v>
          </cell>
          <cell r="BC444">
            <v>0.32500000000000001</v>
          </cell>
          <cell r="BD444">
            <v>3.125</v>
          </cell>
          <cell r="BE444">
            <v>0</v>
          </cell>
          <cell r="BF444">
            <v>126</v>
          </cell>
          <cell r="BG444">
            <v>1.3</v>
          </cell>
          <cell r="BH444">
            <v>12.5</v>
          </cell>
          <cell r="BI444">
            <v>0</v>
          </cell>
          <cell r="BJ444" t="str">
            <v xml:space="preserve">Jogurt À La Grecque Nature </v>
          </cell>
          <cell r="BK444">
            <v>25</v>
          </cell>
          <cell r="BL444">
            <v>28.5</v>
          </cell>
          <cell r="BM444">
            <v>0.75</v>
          </cell>
          <cell r="BN444">
            <v>2.5</v>
          </cell>
          <cell r="BO444">
            <v>0.75</v>
          </cell>
          <cell r="BP444">
            <v>114</v>
          </cell>
          <cell r="BQ444">
            <v>3</v>
          </cell>
          <cell r="BR444">
            <v>10</v>
          </cell>
          <cell r="BS444">
            <v>3</v>
          </cell>
          <cell r="BT444" t="str">
            <v/>
          </cell>
          <cell r="BV444">
            <v>0</v>
          </cell>
          <cell r="BW444">
            <v>0</v>
          </cell>
          <cell r="BX444">
            <v>0</v>
          </cell>
          <cell r="BY444">
            <v>0</v>
          </cell>
          <cell r="BZ444">
            <v>0</v>
          </cell>
          <cell r="CA444">
            <v>0</v>
          </cell>
          <cell r="CB444">
            <v>0</v>
          </cell>
          <cell r="CC444">
            <v>0</v>
          </cell>
          <cell r="CD444" t="str">
            <v/>
          </cell>
          <cell r="CF444">
            <v>0</v>
          </cell>
          <cell r="CG444">
            <v>0</v>
          </cell>
          <cell r="CH444">
            <v>0</v>
          </cell>
          <cell r="CI444">
            <v>0</v>
          </cell>
          <cell r="CJ444">
            <v>0</v>
          </cell>
          <cell r="CK444">
            <v>0</v>
          </cell>
          <cell r="CL444">
            <v>0</v>
          </cell>
          <cell r="CM444">
            <v>0</v>
          </cell>
          <cell r="CN444" t="str">
            <v/>
          </cell>
          <cell r="CP444">
            <v>0</v>
          </cell>
          <cell r="CQ444">
            <v>0</v>
          </cell>
          <cell r="CR444">
            <v>0</v>
          </cell>
          <cell r="CS444">
            <v>0</v>
          </cell>
          <cell r="CT444">
            <v>0</v>
          </cell>
          <cell r="CU444">
            <v>0</v>
          </cell>
          <cell r="CV444">
            <v>0</v>
          </cell>
          <cell r="CW444">
            <v>0</v>
          </cell>
          <cell r="CX444" t="str">
            <v/>
          </cell>
          <cell r="CZ444">
            <v>0</v>
          </cell>
          <cell r="DA444">
            <v>0</v>
          </cell>
          <cell r="DB444">
            <v>0</v>
          </cell>
          <cell r="DC444">
            <v>0</v>
          </cell>
          <cell r="DD444">
            <v>0</v>
          </cell>
          <cell r="DE444">
            <v>0</v>
          </cell>
          <cell r="DF444">
            <v>0</v>
          </cell>
          <cell r="DG444">
            <v>0</v>
          </cell>
          <cell r="DH444" t="str">
            <v/>
          </cell>
          <cell r="DJ444">
            <v>0</v>
          </cell>
          <cell r="DK444">
            <v>0</v>
          </cell>
          <cell r="DL444">
            <v>0</v>
          </cell>
          <cell r="DM444">
            <v>0</v>
          </cell>
          <cell r="DN444">
            <v>0</v>
          </cell>
          <cell r="DO444">
            <v>0</v>
          </cell>
          <cell r="DP444">
            <v>0</v>
          </cell>
          <cell r="DQ444">
            <v>0</v>
          </cell>
          <cell r="DR444" t="str">
            <v/>
          </cell>
          <cell r="DT444">
            <v>0</v>
          </cell>
          <cell r="DU444">
            <v>0</v>
          </cell>
          <cell r="DV444">
            <v>0</v>
          </cell>
          <cell r="DW444">
            <v>0</v>
          </cell>
          <cell r="DX444">
            <v>0</v>
          </cell>
          <cell r="DY444">
            <v>0</v>
          </cell>
          <cell r="DZ444">
            <v>0</v>
          </cell>
          <cell r="EA444">
            <v>0</v>
          </cell>
          <cell r="EB444" t="str">
            <v/>
          </cell>
          <cell r="ED444">
            <v>0</v>
          </cell>
          <cell r="EE444">
            <v>0</v>
          </cell>
          <cell r="EF444">
            <v>0</v>
          </cell>
          <cell r="EG444">
            <v>0</v>
          </cell>
          <cell r="EH444">
            <v>0</v>
          </cell>
          <cell r="EI444">
            <v>0</v>
          </cell>
          <cell r="EJ444">
            <v>0</v>
          </cell>
          <cell r="EK444">
            <v>0</v>
          </cell>
          <cell r="EL444" t="str">
            <v/>
          </cell>
          <cell r="EN444">
            <v>0</v>
          </cell>
          <cell r="EO444">
            <v>0</v>
          </cell>
          <cell r="EP444">
            <v>0</v>
          </cell>
          <cell r="EQ444">
            <v>0</v>
          </cell>
          <cell r="ER444">
            <v>0</v>
          </cell>
          <cell r="ES444">
            <v>0</v>
          </cell>
          <cell r="ET444">
            <v>0</v>
          </cell>
          <cell r="EU444">
            <v>0</v>
          </cell>
          <cell r="EV444" t="str">
            <v/>
          </cell>
          <cell r="EX444">
            <v>0</v>
          </cell>
          <cell r="EY444">
            <v>0</v>
          </cell>
          <cell r="EZ444">
            <v>0</v>
          </cell>
          <cell r="FA444">
            <v>0</v>
          </cell>
          <cell r="FB444">
            <v>0</v>
          </cell>
          <cell r="FC444">
            <v>0</v>
          </cell>
          <cell r="FD444">
            <v>0</v>
          </cell>
          <cell r="FE444">
            <v>0</v>
          </cell>
          <cell r="FF444" t="str">
            <v/>
          </cell>
          <cell r="FH444">
            <v>0</v>
          </cell>
          <cell r="FI444">
            <v>0</v>
          </cell>
          <cell r="FJ444">
            <v>0</v>
          </cell>
          <cell r="FK444">
            <v>0</v>
          </cell>
          <cell r="FL444">
            <v>0</v>
          </cell>
          <cell r="FM444">
            <v>0</v>
          </cell>
          <cell r="FN444">
            <v>0</v>
          </cell>
          <cell r="FO444">
            <v>0</v>
          </cell>
          <cell r="FR444">
            <v>0</v>
          </cell>
          <cell r="FS444">
            <v>0</v>
          </cell>
          <cell r="FT444">
            <v>0</v>
          </cell>
          <cell r="FU444">
            <v>0</v>
          </cell>
          <cell r="FV444">
            <v>0</v>
          </cell>
          <cell r="FW444">
            <v>0</v>
          </cell>
          <cell r="FX444">
            <v>0</v>
          </cell>
          <cell r="FY444">
            <v>0</v>
          </cell>
          <cell r="GB444">
            <v>0</v>
          </cell>
          <cell r="GC444">
            <v>0</v>
          </cell>
          <cell r="GD444">
            <v>0</v>
          </cell>
          <cell r="GE444">
            <v>0</v>
          </cell>
          <cell r="GF444">
            <v>0</v>
          </cell>
          <cell r="GG444">
            <v>0</v>
          </cell>
          <cell r="GH444">
            <v>0</v>
          </cell>
          <cell r="GI444">
            <v>0</v>
          </cell>
          <cell r="GL444">
            <v>0</v>
          </cell>
          <cell r="GM444">
            <v>0</v>
          </cell>
          <cell r="GN444">
            <v>0</v>
          </cell>
          <cell r="GO444">
            <v>0</v>
          </cell>
          <cell r="GP444">
            <v>0</v>
          </cell>
          <cell r="GQ444">
            <v>0</v>
          </cell>
          <cell r="GR444">
            <v>0</v>
          </cell>
          <cell r="GS444">
            <v>0</v>
          </cell>
          <cell r="GU444" t="str">
            <v>Salade De Saumon, Haricots &amp; Œufs</v>
          </cell>
        </row>
        <row r="445">
          <cell r="E445" t="str">
            <v>Salade De Semoule, Crevettes &amp; Feta</v>
          </cell>
          <cell r="F445" t="str">
            <v xml:space="preserve">Faites bouillir le bouillon de légumes et ajoutez-y la semoule. Retirez la casserole du feu et laissez tremper pendant environ 5 minutes.
Pendant ce temps, coupez les tomates et le concombre en petits morceaux, la menthe en lamelles fines et l'ail en rondelles.
Pour la vinaigrette, mélangez la moitié du jus de citron à la moitié de l'huile d'olive dans un bol, à l'aide d'une cuillère. Salez et poivrez.
Faites chauffer le reste d'huile d'olive dans une poêle puis faites revenir l'ail et les pignons de pin jusqu'à ce que les deux ingrédients brunissent.
Ajoutez les crevettes et cuisez pendant encore 3 minutes.
Enfin, combinez tous les ingrédients et saupoudrez la feta au-dessus de la salade en l'écrasant à la main. Mélangez bien et servez.
</v>
          </cell>
          <cell r="H445">
            <v>385.34</v>
          </cell>
          <cell r="I445">
            <v>24.643999999999998</v>
          </cell>
          <cell r="J445">
            <v>12.963000000000001</v>
          </cell>
          <cell r="K445">
            <v>39.385000000000005</v>
          </cell>
          <cell r="L445" t="str">
            <v>Bouillon</v>
          </cell>
          <cell r="M445">
            <v>12</v>
          </cell>
          <cell r="N445">
            <v>26.04</v>
          </cell>
          <cell r="O445">
            <v>1.1639999999999999</v>
          </cell>
          <cell r="P445">
            <v>0.64800000000000013</v>
          </cell>
          <cell r="Q445">
            <v>3.84</v>
          </cell>
          <cell r="R445">
            <v>217</v>
          </cell>
          <cell r="S445">
            <v>9.6999999999999993</v>
          </cell>
          <cell r="T445">
            <v>5.4</v>
          </cell>
          <cell r="U445">
            <v>32</v>
          </cell>
          <cell r="V445" t="str">
            <v>Semoule</v>
          </cell>
          <cell r="W445">
            <v>40</v>
          </cell>
          <cell r="X445">
            <v>140.4</v>
          </cell>
          <cell r="Y445">
            <v>5.04</v>
          </cell>
          <cell r="Z445">
            <v>0.48</v>
          </cell>
          <cell r="AA445">
            <v>28.16</v>
          </cell>
          <cell r="AB445">
            <v>351</v>
          </cell>
          <cell r="AC445">
            <v>12.6</v>
          </cell>
          <cell r="AD445">
            <v>1.2</v>
          </cell>
          <cell r="AE445">
            <v>70.400000000000006</v>
          </cell>
          <cell r="AF445" t="str">
            <v>Tomate</v>
          </cell>
          <cell r="AG445">
            <v>100</v>
          </cell>
          <cell r="AH445">
            <v>21</v>
          </cell>
          <cell r="AI445">
            <v>0.8</v>
          </cell>
          <cell r="AJ445">
            <v>0.3</v>
          </cell>
          <cell r="AK445">
            <v>3.2</v>
          </cell>
          <cell r="AL445">
            <v>21</v>
          </cell>
          <cell r="AM445">
            <v>0.8</v>
          </cell>
          <cell r="AN445">
            <v>0.3</v>
          </cell>
          <cell r="AO445">
            <v>3.2</v>
          </cell>
          <cell r="AP445" t="str">
            <v>Concombre</v>
          </cell>
          <cell r="AQ445">
            <v>50</v>
          </cell>
          <cell r="AR445">
            <v>6.5</v>
          </cell>
          <cell r="AS445">
            <v>0.35</v>
          </cell>
          <cell r="AT445">
            <v>0.05</v>
          </cell>
          <cell r="AU445">
            <v>1</v>
          </cell>
          <cell r="AV445">
            <v>13</v>
          </cell>
          <cell r="AW445">
            <v>0.7</v>
          </cell>
          <cell r="AX445">
            <v>0.1</v>
          </cell>
          <cell r="AY445">
            <v>2</v>
          </cell>
          <cell r="AZ445" t="str">
            <v>Menthe</v>
          </cell>
          <cell r="BB445">
            <v>0</v>
          </cell>
          <cell r="BC445">
            <v>0</v>
          </cell>
          <cell r="BD445">
            <v>0</v>
          </cell>
          <cell r="BE445">
            <v>0</v>
          </cell>
          <cell r="BF445">
            <v>49</v>
          </cell>
          <cell r="BG445">
            <v>3.8</v>
          </cell>
          <cell r="BH445">
            <v>0.7</v>
          </cell>
          <cell r="BI445">
            <v>5.3</v>
          </cell>
          <cell r="BJ445" t="str">
            <v>Ail Des Ours</v>
          </cell>
          <cell r="BL445">
            <v>0</v>
          </cell>
          <cell r="BM445">
            <v>0</v>
          </cell>
          <cell r="BN445">
            <v>0</v>
          </cell>
          <cell r="BO445">
            <v>0</v>
          </cell>
          <cell r="BP445">
            <v>19</v>
          </cell>
          <cell r="BQ445">
            <v>0</v>
          </cell>
          <cell r="BR445">
            <v>0</v>
          </cell>
          <cell r="BS445">
            <v>2.9</v>
          </cell>
          <cell r="BT445" t="str">
            <v>Jus De Citron</v>
          </cell>
          <cell r="BU445">
            <v>15</v>
          </cell>
          <cell r="BV445">
            <v>4.5</v>
          </cell>
          <cell r="BW445">
            <v>0.06</v>
          </cell>
          <cell r="BX445">
            <v>4.4999999999999998E-2</v>
          </cell>
          <cell r="BY445">
            <v>0.91500000000000004</v>
          </cell>
          <cell r="BZ445">
            <v>30</v>
          </cell>
          <cell r="CA445">
            <v>0.4</v>
          </cell>
          <cell r="CB445">
            <v>0.3</v>
          </cell>
          <cell r="CC445">
            <v>6.1</v>
          </cell>
          <cell r="CD445" t="str">
            <v>Huile D'Olive</v>
          </cell>
          <cell r="CE445">
            <v>5</v>
          </cell>
          <cell r="CF445">
            <v>40.450000000000003</v>
          </cell>
          <cell r="CG445">
            <v>0</v>
          </cell>
          <cell r="CH445">
            <v>4.4950000000000001</v>
          </cell>
          <cell r="CI445">
            <v>0</v>
          </cell>
          <cell r="CJ445">
            <v>809</v>
          </cell>
          <cell r="CK445">
            <v>0</v>
          </cell>
          <cell r="CL445">
            <v>89.9</v>
          </cell>
          <cell r="CM445">
            <v>0</v>
          </cell>
          <cell r="CN445" t="str">
            <v>Sel Et Poivre (À Votre Convenance)</v>
          </cell>
          <cell r="CP445">
            <v>0</v>
          </cell>
          <cell r="CQ445">
            <v>0</v>
          </cell>
          <cell r="CR445">
            <v>0</v>
          </cell>
          <cell r="CS445">
            <v>0</v>
          </cell>
          <cell r="CT445">
            <v>0</v>
          </cell>
          <cell r="CU445">
            <v>0</v>
          </cell>
          <cell r="CV445">
            <v>0</v>
          </cell>
          <cell r="CW445">
            <v>0</v>
          </cell>
          <cell r="CX445" t="str">
            <v>Pignon De Pin</v>
          </cell>
          <cell r="CY445">
            <v>5</v>
          </cell>
          <cell r="CZ445">
            <v>29.7</v>
          </cell>
          <cell r="DA445">
            <v>1.58</v>
          </cell>
          <cell r="DB445">
            <v>2.2450000000000001</v>
          </cell>
          <cell r="DC445">
            <v>0.69499999999999995</v>
          </cell>
          <cell r="DD445">
            <v>594</v>
          </cell>
          <cell r="DE445">
            <v>31.6</v>
          </cell>
          <cell r="DF445">
            <v>44.9</v>
          </cell>
          <cell r="DG445">
            <v>13.9</v>
          </cell>
          <cell r="DH445" t="str">
            <v>Feta</v>
          </cell>
          <cell r="DI445">
            <v>25</v>
          </cell>
          <cell r="DJ445">
            <v>60.75</v>
          </cell>
          <cell r="DK445">
            <v>4.25</v>
          </cell>
          <cell r="DL445">
            <v>4.7</v>
          </cell>
          <cell r="DM445">
            <v>0.375</v>
          </cell>
          <cell r="DN445">
            <v>243</v>
          </cell>
          <cell r="DO445">
            <v>17</v>
          </cell>
          <cell r="DP445">
            <v>18.8</v>
          </cell>
          <cell r="DQ445">
            <v>1.5</v>
          </cell>
          <cell r="DR445" t="str">
            <v>Crevette</v>
          </cell>
          <cell r="DS445">
            <v>100</v>
          </cell>
          <cell r="DT445">
            <v>56</v>
          </cell>
          <cell r="DU445">
            <v>11.4</v>
          </cell>
          <cell r="DV445">
            <v>0</v>
          </cell>
          <cell r="DW445">
            <v>1.2</v>
          </cell>
          <cell r="DX445">
            <v>56</v>
          </cell>
          <cell r="DY445">
            <v>11.4</v>
          </cell>
          <cell r="DZ445">
            <v>0</v>
          </cell>
          <cell r="EA445">
            <v>1.2</v>
          </cell>
          <cell r="EB445" t="str">
            <v/>
          </cell>
          <cell r="ED445">
            <v>0</v>
          </cell>
          <cell r="EE445">
            <v>0</v>
          </cell>
          <cell r="EF445">
            <v>0</v>
          </cell>
          <cell r="EG445">
            <v>0</v>
          </cell>
          <cell r="EH445">
            <v>0</v>
          </cell>
          <cell r="EI445">
            <v>0</v>
          </cell>
          <cell r="EJ445">
            <v>0</v>
          </cell>
          <cell r="EK445">
            <v>0</v>
          </cell>
          <cell r="EL445" t="str">
            <v/>
          </cell>
          <cell r="EN445">
            <v>0</v>
          </cell>
          <cell r="EO445">
            <v>0</v>
          </cell>
          <cell r="EP445">
            <v>0</v>
          </cell>
          <cell r="EQ445">
            <v>0</v>
          </cell>
          <cell r="ER445">
            <v>0</v>
          </cell>
          <cell r="ES445">
            <v>0</v>
          </cell>
          <cell r="ET445">
            <v>0</v>
          </cell>
          <cell r="EU445">
            <v>0</v>
          </cell>
          <cell r="EV445" t="str">
            <v/>
          </cell>
          <cell r="EX445">
            <v>0</v>
          </cell>
          <cell r="EY445">
            <v>0</v>
          </cell>
          <cell r="EZ445">
            <v>0</v>
          </cell>
          <cell r="FA445">
            <v>0</v>
          </cell>
          <cell r="FB445">
            <v>0</v>
          </cell>
          <cell r="FC445">
            <v>0</v>
          </cell>
          <cell r="FD445">
            <v>0</v>
          </cell>
          <cell r="FE445">
            <v>0</v>
          </cell>
          <cell r="FF445" t="str">
            <v/>
          </cell>
          <cell r="FH445">
            <v>0</v>
          </cell>
          <cell r="FI445">
            <v>0</v>
          </cell>
          <cell r="FJ445">
            <v>0</v>
          </cell>
          <cell r="FK445">
            <v>0</v>
          </cell>
          <cell r="FL445">
            <v>0</v>
          </cell>
          <cell r="FM445">
            <v>0</v>
          </cell>
          <cell r="FN445">
            <v>0</v>
          </cell>
          <cell r="FO445">
            <v>0</v>
          </cell>
          <cell r="FR445">
            <v>0</v>
          </cell>
          <cell r="FS445">
            <v>0</v>
          </cell>
          <cell r="FT445">
            <v>0</v>
          </cell>
          <cell r="FU445">
            <v>0</v>
          </cell>
          <cell r="FV445">
            <v>0</v>
          </cell>
          <cell r="FW445">
            <v>0</v>
          </cell>
          <cell r="FX445">
            <v>0</v>
          </cell>
          <cell r="FY445">
            <v>0</v>
          </cell>
          <cell r="GB445">
            <v>0</v>
          </cell>
          <cell r="GC445">
            <v>0</v>
          </cell>
          <cell r="GD445">
            <v>0</v>
          </cell>
          <cell r="GE445">
            <v>0</v>
          </cell>
          <cell r="GF445">
            <v>0</v>
          </cell>
          <cell r="GG445">
            <v>0</v>
          </cell>
          <cell r="GH445">
            <v>0</v>
          </cell>
          <cell r="GI445">
            <v>0</v>
          </cell>
          <cell r="GL445">
            <v>0</v>
          </cell>
          <cell r="GM445">
            <v>0</v>
          </cell>
          <cell r="GN445">
            <v>0</v>
          </cell>
          <cell r="GO445">
            <v>0</v>
          </cell>
          <cell r="GP445">
            <v>0</v>
          </cell>
          <cell r="GQ445">
            <v>0</v>
          </cell>
          <cell r="GR445">
            <v>0</v>
          </cell>
          <cell r="GS445">
            <v>0</v>
          </cell>
          <cell r="GU445" t="str">
            <v>Salade De Semoule, Crevettes &amp; Feta</v>
          </cell>
        </row>
        <row r="446">
          <cell r="E446" t="str">
            <v xml:space="preserve">Salade De Tomates Et Avocat </v>
          </cell>
          <cell r="F446" t="str">
            <v xml:space="preserve">Mélanger dans un saladier le vinaigre balsamique et l'huile, rectifier l’assaisonnement. 
Ajouter les tomates et le basilic, mélanger. 
Répartir l'avocat sur des assiettes, arroser d’un filet de jus de citron, parsemer de fleur de sel.
Dresser à côté la viande de bœuf séchée et la salade de tomates. 
</v>
          </cell>
          <cell r="G446" t="str">
            <v>Vous pouvez remplacer le bœuf séché par du jambon cuit ou du jambon cru</v>
          </cell>
          <cell r="H446">
            <v>344.75</v>
          </cell>
          <cell r="I446">
            <v>33.03</v>
          </cell>
          <cell r="J446">
            <v>20.21</v>
          </cell>
          <cell r="K446">
            <v>6.1549999999999994</v>
          </cell>
          <cell r="L446" t="str">
            <v>Vinaigre Balsamique</v>
          </cell>
          <cell r="M446">
            <v>10</v>
          </cell>
          <cell r="N446">
            <v>1.2</v>
          </cell>
          <cell r="O446">
            <v>0</v>
          </cell>
          <cell r="P446">
            <v>0</v>
          </cell>
          <cell r="Q446">
            <v>0.5</v>
          </cell>
          <cell r="R446">
            <v>12</v>
          </cell>
          <cell r="S446">
            <v>0</v>
          </cell>
          <cell r="T446">
            <v>0</v>
          </cell>
          <cell r="U446">
            <v>5</v>
          </cell>
          <cell r="V446" t="str">
            <v>Huile De Colza</v>
          </cell>
          <cell r="W446">
            <v>10</v>
          </cell>
          <cell r="X446">
            <v>80.900000000000006</v>
          </cell>
          <cell r="Y446">
            <v>0</v>
          </cell>
          <cell r="Z446">
            <v>8.99</v>
          </cell>
          <cell r="AA446">
            <v>0</v>
          </cell>
          <cell r="AB446">
            <v>809</v>
          </cell>
          <cell r="AC446">
            <v>0</v>
          </cell>
          <cell r="AD446">
            <v>89.9</v>
          </cell>
          <cell r="AE446">
            <v>0</v>
          </cell>
          <cell r="AF446" t="str">
            <v>Sel</v>
          </cell>
          <cell r="AH446">
            <v>0</v>
          </cell>
          <cell r="AI446">
            <v>0</v>
          </cell>
          <cell r="AJ446">
            <v>0</v>
          </cell>
          <cell r="AK446">
            <v>0</v>
          </cell>
          <cell r="AL446">
            <v>0</v>
          </cell>
          <cell r="AM446">
            <v>0</v>
          </cell>
          <cell r="AN446">
            <v>0</v>
          </cell>
          <cell r="AO446">
            <v>0</v>
          </cell>
          <cell r="AP446" t="str">
            <v xml:space="preserve">Poivre </v>
          </cell>
          <cell r="AR446">
            <v>0</v>
          </cell>
          <cell r="AS446">
            <v>0</v>
          </cell>
          <cell r="AT446">
            <v>0</v>
          </cell>
          <cell r="AU446">
            <v>0</v>
          </cell>
          <cell r="AV446">
            <v>0</v>
          </cell>
          <cell r="AW446">
            <v>0</v>
          </cell>
          <cell r="AX446">
            <v>0</v>
          </cell>
          <cell r="AY446">
            <v>0</v>
          </cell>
          <cell r="AZ446" t="str">
            <v>Tomate</v>
          </cell>
          <cell r="BA446">
            <v>150</v>
          </cell>
          <cell r="BB446">
            <v>31.5</v>
          </cell>
          <cell r="BC446">
            <v>1.2</v>
          </cell>
          <cell r="BD446">
            <v>0.45</v>
          </cell>
          <cell r="BE446">
            <v>4.8</v>
          </cell>
          <cell r="BF446">
            <v>21</v>
          </cell>
          <cell r="BG446">
            <v>0.8</v>
          </cell>
          <cell r="BH446">
            <v>0.3</v>
          </cell>
          <cell r="BI446">
            <v>3.2</v>
          </cell>
          <cell r="BJ446" t="str">
            <v>Basilic</v>
          </cell>
          <cell r="BL446">
            <v>0</v>
          </cell>
          <cell r="BM446">
            <v>0</v>
          </cell>
          <cell r="BN446">
            <v>0</v>
          </cell>
          <cell r="BO446">
            <v>0</v>
          </cell>
          <cell r="BP446">
            <v>0</v>
          </cell>
          <cell r="BQ446">
            <v>0</v>
          </cell>
          <cell r="BR446">
            <v>0</v>
          </cell>
          <cell r="BS446">
            <v>0</v>
          </cell>
          <cell r="BT446" t="str">
            <v>Avocat</v>
          </cell>
          <cell r="BU446">
            <v>60</v>
          </cell>
          <cell r="BV446">
            <v>86.4</v>
          </cell>
          <cell r="BW446">
            <v>1.08</v>
          </cell>
          <cell r="BX446">
            <v>8.52</v>
          </cell>
          <cell r="BY446">
            <v>0.48</v>
          </cell>
          <cell r="BZ446">
            <v>144</v>
          </cell>
          <cell r="CA446">
            <v>1.8</v>
          </cell>
          <cell r="CB446">
            <v>14.2</v>
          </cell>
          <cell r="CC446">
            <v>0.8</v>
          </cell>
          <cell r="CD446" t="str">
            <v xml:space="preserve">Jus De Citron </v>
          </cell>
          <cell r="CF446">
            <v>0</v>
          </cell>
          <cell r="CG446">
            <v>0</v>
          </cell>
          <cell r="CH446">
            <v>0</v>
          </cell>
          <cell r="CI446">
            <v>0</v>
          </cell>
          <cell r="CJ446">
            <v>0</v>
          </cell>
          <cell r="CK446">
            <v>0</v>
          </cell>
          <cell r="CL446">
            <v>0</v>
          </cell>
          <cell r="CM446">
            <v>0</v>
          </cell>
          <cell r="CN446" t="str">
            <v xml:space="preserve">Un Peu De Fleur De Sel </v>
          </cell>
          <cell r="CP446">
            <v>0</v>
          </cell>
          <cell r="CQ446">
            <v>0</v>
          </cell>
          <cell r="CR446">
            <v>0</v>
          </cell>
          <cell r="CS446">
            <v>0</v>
          </cell>
          <cell r="CT446">
            <v>0</v>
          </cell>
          <cell r="CU446">
            <v>0</v>
          </cell>
          <cell r="CV446">
            <v>0</v>
          </cell>
          <cell r="CW446">
            <v>0</v>
          </cell>
          <cell r="CX446" t="str">
            <v>Viande Séchée</v>
          </cell>
          <cell r="CY446">
            <v>75</v>
          </cell>
          <cell r="CZ446">
            <v>144.75</v>
          </cell>
          <cell r="DA446">
            <v>30.75</v>
          </cell>
          <cell r="DB446">
            <v>2.25</v>
          </cell>
          <cell r="DC446">
            <v>0.375</v>
          </cell>
          <cell r="DD446">
            <v>193</v>
          </cell>
          <cell r="DE446">
            <v>41</v>
          </cell>
          <cell r="DF446">
            <v>3</v>
          </cell>
          <cell r="DG446">
            <v>0.5</v>
          </cell>
          <cell r="DH446" t="str">
            <v/>
          </cell>
          <cell r="DJ446">
            <v>0</v>
          </cell>
          <cell r="DK446">
            <v>0</v>
          </cell>
          <cell r="DL446">
            <v>0</v>
          </cell>
          <cell r="DM446">
            <v>0</v>
          </cell>
          <cell r="DN446">
            <v>0</v>
          </cell>
          <cell r="DO446">
            <v>0</v>
          </cell>
          <cell r="DP446">
            <v>0</v>
          </cell>
          <cell r="DQ446">
            <v>0</v>
          </cell>
          <cell r="DR446" t="str">
            <v/>
          </cell>
          <cell r="DT446">
            <v>0</v>
          </cell>
          <cell r="DU446">
            <v>0</v>
          </cell>
          <cell r="DV446">
            <v>0</v>
          </cell>
          <cell r="DW446">
            <v>0</v>
          </cell>
          <cell r="DX446">
            <v>0</v>
          </cell>
          <cell r="DY446">
            <v>0</v>
          </cell>
          <cell r="DZ446">
            <v>0</v>
          </cell>
          <cell r="EA446">
            <v>0</v>
          </cell>
          <cell r="EB446" t="str">
            <v/>
          </cell>
          <cell r="ED446">
            <v>0</v>
          </cell>
          <cell r="EE446">
            <v>0</v>
          </cell>
          <cell r="EF446">
            <v>0</v>
          </cell>
          <cell r="EG446">
            <v>0</v>
          </cell>
          <cell r="EH446">
            <v>0</v>
          </cell>
          <cell r="EI446">
            <v>0</v>
          </cell>
          <cell r="EJ446">
            <v>0</v>
          </cell>
          <cell r="EK446">
            <v>0</v>
          </cell>
          <cell r="EL446" t="str">
            <v/>
          </cell>
          <cell r="EN446">
            <v>0</v>
          </cell>
          <cell r="EO446">
            <v>0</v>
          </cell>
          <cell r="EP446">
            <v>0</v>
          </cell>
          <cell r="EQ446">
            <v>0</v>
          </cell>
          <cell r="ER446">
            <v>0</v>
          </cell>
          <cell r="ES446">
            <v>0</v>
          </cell>
          <cell r="ET446">
            <v>0</v>
          </cell>
          <cell r="EU446">
            <v>0</v>
          </cell>
          <cell r="EV446" t="str">
            <v/>
          </cell>
          <cell r="EX446">
            <v>0</v>
          </cell>
          <cell r="EY446">
            <v>0</v>
          </cell>
          <cell r="EZ446">
            <v>0</v>
          </cell>
          <cell r="FA446">
            <v>0</v>
          </cell>
          <cell r="FB446">
            <v>0</v>
          </cell>
          <cell r="FC446">
            <v>0</v>
          </cell>
          <cell r="FD446">
            <v>0</v>
          </cell>
          <cell r="FE446">
            <v>0</v>
          </cell>
          <cell r="FF446" t="str">
            <v/>
          </cell>
          <cell r="FH446">
            <v>0</v>
          </cell>
          <cell r="FI446">
            <v>0</v>
          </cell>
          <cell r="FJ446">
            <v>0</v>
          </cell>
          <cell r="FK446">
            <v>0</v>
          </cell>
          <cell r="FL446">
            <v>0</v>
          </cell>
          <cell r="FM446">
            <v>0</v>
          </cell>
          <cell r="FN446">
            <v>0</v>
          </cell>
          <cell r="FO446">
            <v>0</v>
          </cell>
          <cell r="FR446">
            <v>0</v>
          </cell>
          <cell r="FS446">
            <v>0</v>
          </cell>
          <cell r="FT446">
            <v>0</v>
          </cell>
          <cell r="FU446">
            <v>0</v>
          </cell>
          <cell r="FV446">
            <v>0</v>
          </cell>
          <cell r="FW446">
            <v>0</v>
          </cell>
          <cell r="FX446">
            <v>0</v>
          </cell>
          <cell r="FY446">
            <v>0</v>
          </cell>
          <cell r="GB446">
            <v>0</v>
          </cell>
          <cell r="GC446">
            <v>0</v>
          </cell>
          <cell r="GD446">
            <v>0</v>
          </cell>
          <cell r="GE446">
            <v>0</v>
          </cell>
          <cell r="GF446">
            <v>0</v>
          </cell>
          <cell r="GG446">
            <v>0</v>
          </cell>
          <cell r="GH446">
            <v>0</v>
          </cell>
          <cell r="GI446">
            <v>0</v>
          </cell>
          <cell r="GL446">
            <v>0</v>
          </cell>
          <cell r="GM446">
            <v>0</v>
          </cell>
          <cell r="GN446">
            <v>0</v>
          </cell>
          <cell r="GO446">
            <v>0</v>
          </cell>
          <cell r="GP446">
            <v>0</v>
          </cell>
          <cell r="GQ446">
            <v>0</v>
          </cell>
          <cell r="GR446">
            <v>0</v>
          </cell>
          <cell r="GS446">
            <v>0</v>
          </cell>
          <cell r="GU446" t="str">
            <v xml:space="preserve">Salade De Tomates Et Avocat </v>
          </cell>
        </row>
        <row r="447">
          <cell r="E447" t="str">
            <v>Salade Du Sud</v>
          </cell>
          <cell r="F447" t="str">
            <v>Coupez le melon selon préférences et dressez le plat avec les autres ingrédients</v>
          </cell>
          <cell r="H447">
            <v>547.09999999999991</v>
          </cell>
          <cell r="I447">
            <v>29.700000000000003</v>
          </cell>
          <cell r="J447">
            <v>25.150000000000002</v>
          </cell>
          <cell r="K447">
            <v>46.870000000000005</v>
          </cell>
          <cell r="L447" t="str">
            <v>Melon</v>
          </cell>
          <cell r="M447">
            <v>300</v>
          </cell>
          <cell r="N447">
            <v>114</v>
          </cell>
          <cell r="O447">
            <v>2.1</v>
          </cell>
          <cell r="P447">
            <v>0.3</v>
          </cell>
          <cell r="Q447">
            <v>24</v>
          </cell>
          <cell r="R447">
            <v>38</v>
          </cell>
          <cell r="S447">
            <v>0.7</v>
          </cell>
          <cell r="T447">
            <v>0.1</v>
          </cell>
          <cell r="U447">
            <v>8</v>
          </cell>
          <cell r="V447" t="str">
            <v>Jambon Cru</v>
          </cell>
          <cell r="W447">
            <v>50</v>
          </cell>
          <cell r="X447">
            <v>114.5</v>
          </cell>
          <cell r="Y447">
            <v>15.5</v>
          </cell>
          <cell r="Z447">
            <v>5.75</v>
          </cell>
          <cell r="AA447">
            <v>0.15</v>
          </cell>
          <cell r="AB447">
            <v>229</v>
          </cell>
          <cell r="AC447">
            <v>31</v>
          </cell>
          <cell r="AD447">
            <v>11.5</v>
          </cell>
          <cell r="AE447">
            <v>0.3</v>
          </cell>
          <cell r="AF447" t="str">
            <v>Mozzarella</v>
          </cell>
          <cell r="AG447">
            <v>40</v>
          </cell>
          <cell r="AH447">
            <v>101.2</v>
          </cell>
          <cell r="AI447">
            <v>7.48</v>
          </cell>
          <cell r="AJ447">
            <v>7.8</v>
          </cell>
          <cell r="AK447">
            <v>0.28000000000000003</v>
          </cell>
          <cell r="AL447">
            <v>253</v>
          </cell>
          <cell r="AM447">
            <v>18.7</v>
          </cell>
          <cell r="AN447">
            <v>19.5</v>
          </cell>
          <cell r="AO447">
            <v>0.7</v>
          </cell>
          <cell r="AP447" t="str">
            <v>Vinaigre</v>
          </cell>
          <cell r="AQ447">
            <v>20</v>
          </cell>
          <cell r="AR447">
            <v>4.4000000000000004</v>
          </cell>
          <cell r="AS447">
            <v>0.02</v>
          </cell>
          <cell r="AT447">
            <v>0</v>
          </cell>
          <cell r="AU447">
            <v>0.14000000000000001</v>
          </cell>
          <cell r="AV447">
            <v>22</v>
          </cell>
          <cell r="AW447">
            <v>0.1</v>
          </cell>
          <cell r="AX447">
            <v>0</v>
          </cell>
          <cell r="AY447">
            <v>0.7</v>
          </cell>
          <cell r="AZ447" t="str">
            <v>Huile</v>
          </cell>
          <cell r="BA447">
            <v>10</v>
          </cell>
          <cell r="BB447">
            <v>81</v>
          </cell>
          <cell r="BC447">
            <v>0</v>
          </cell>
          <cell r="BD447">
            <v>9</v>
          </cell>
          <cell r="BE447">
            <v>0</v>
          </cell>
          <cell r="BF447">
            <v>810</v>
          </cell>
          <cell r="BG447">
            <v>0</v>
          </cell>
          <cell r="BH447">
            <v>90</v>
          </cell>
          <cell r="BI447">
            <v>0</v>
          </cell>
          <cell r="BJ447" t="str">
            <v>Pain</v>
          </cell>
          <cell r="BK447">
            <v>50</v>
          </cell>
          <cell r="BL447">
            <v>132</v>
          </cell>
          <cell r="BM447">
            <v>4.5999999999999996</v>
          </cell>
          <cell r="BN447">
            <v>2.2999999999999998</v>
          </cell>
          <cell r="BO447">
            <v>22.3</v>
          </cell>
          <cell r="BP447">
            <v>264</v>
          </cell>
          <cell r="BQ447">
            <v>9.1999999999999993</v>
          </cell>
          <cell r="BR447">
            <v>4.5999999999999996</v>
          </cell>
          <cell r="BS447">
            <v>44.6</v>
          </cell>
          <cell r="BT447" t="str">
            <v/>
          </cell>
          <cell r="BV447">
            <v>0</v>
          </cell>
          <cell r="BW447">
            <v>0</v>
          </cell>
          <cell r="BX447">
            <v>0</v>
          </cell>
          <cell r="BY447">
            <v>0</v>
          </cell>
          <cell r="BZ447">
            <v>0</v>
          </cell>
          <cell r="CA447">
            <v>0</v>
          </cell>
          <cell r="CB447">
            <v>0</v>
          </cell>
          <cell r="CC447">
            <v>0</v>
          </cell>
          <cell r="CD447" t="str">
            <v/>
          </cell>
          <cell r="CF447">
            <v>0</v>
          </cell>
          <cell r="CG447">
            <v>0</v>
          </cell>
          <cell r="CH447">
            <v>0</v>
          </cell>
          <cell r="CI447">
            <v>0</v>
          </cell>
          <cell r="CJ447">
            <v>0</v>
          </cell>
          <cell r="CK447">
            <v>0</v>
          </cell>
          <cell r="CL447">
            <v>0</v>
          </cell>
          <cell r="CM447">
            <v>0</v>
          </cell>
          <cell r="CN447" t="str">
            <v/>
          </cell>
          <cell r="CP447">
            <v>0</v>
          </cell>
          <cell r="CQ447">
            <v>0</v>
          </cell>
          <cell r="CR447">
            <v>0</v>
          </cell>
          <cell r="CS447">
            <v>0</v>
          </cell>
          <cell r="CT447">
            <v>0</v>
          </cell>
          <cell r="CU447">
            <v>0</v>
          </cell>
          <cell r="CV447">
            <v>0</v>
          </cell>
          <cell r="CW447">
            <v>0</v>
          </cell>
          <cell r="CX447" t="str">
            <v/>
          </cell>
          <cell r="CZ447">
            <v>0</v>
          </cell>
          <cell r="DA447">
            <v>0</v>
          </cell>
          <cell r="DB447">
            <v>0</v>
          </cell>
          <cell r="DC447">
            <v>0</v>
          </cell>
          <cell r="DD447">
            <v>0</v>
          </cell>
          <cell r="DE447">
            <v>0</v>
          </cell>
          <cell r="DF447">
            <v>0</v>
          </cell>
          <cell r="DG447">
            <v>0</v>
          </cell>
          <cell r="DH447" t="str">
            <v/>
          </cell>
          <cell r="DJ447">
            <v>0</v>
          </cell>
          <cell r="DK447">
            <v>0</v>
          </cell>
          <cell r="DL447">
            <v>0</v>
          </cell>
          <cell r="DM447">
            <v>0</v>
          </cell>
          <cell r="DN447">
            <v>0</v>
          </cell>
          <cell r="DO447">
            <v>0</v>
          </cell>
          <cell r="DP447">
            <v>0</v>
          </cell>
          <cell r="DQ447">
            <v>0</v>
          </cell>
          <cell r="DR447" t="str">
            <v/>
          </cell>
          <cell r="DT447">
            <v>0</v>
          </cell>
          <cell r="DU447">
            <v>0</v>
          </cell>
          <cell r="DV447">
            <v>0</v>
          </cell>
          <cell r="DW447">
            <v>0</v>
          </cell>
          <cell r="DX447">
            <v>0</v>
          </cell>
          <cell r="DY447">
            <v>0</v>
          </cell>
          <cell r="DZ447">
            <v>0</v>
          </cell>
          <cell r="EA447">
            <v>0</v>
          </cell>
          <cell r="EB447" t="str">
            <v/>
          </cell>
          <cell r="ED447">
            <v>0</v>
          </cell>
          <cell r="EE447">
            <v>0</v>
          </cell>
          <cell r="EF447">
            <v>0</v>
          </cell>
          <cell r="EG447">
            <v>0</v>
          </cell>
          <cell r="EH447">
            <v>0</v>
          </cell>
          <cell r="EI447">
            <v>0</v>
          </cell>
          <cell r="EJ447">
            <v>0</v>
          </cell>
          <cell r="EK447">
            <v>0</v>
          </cell>
          <cell r="EL447" t="str">
            <v/>
          </cell>
          <cell r="EN447">
            <v>0</v>
          </cell>
          <cell r="EO447">
            <v>0</v>
          </cell>
          <cell r="EP447">
            <v>0</v>
          </cell>
          <cell r="EQ447">
            <v>0</v>
          </cell>
          <cell r="ER447">
            <v>0</v>
          </cell>
          <cell r="ES447">
            <v>0</v>
          </cell>
          <cell r="ET447">
            <v>0</v>
          </cell>
          <cell r="EU447">
            <v>0</v>
          </cell>
          <cell r="EV447" t="str">
            <v/>
          </cell>
          <cell r="EX447">
            <v>0</v>
          </cell>
          <cell r="EY447">
            <v>0</v>
          </cell>
          <cell r="EZ447">
            <v>0</v>
          </cell>
          <cell r="FA447">
            <v>0</v>
          </cell>
          <cell r="FB447">
            <v>0</v>
          </cell>
          <cell r="FC447">
            <v>0</v>
          </cell>
          <cell r="FD447">
            <v>0</v>
          </cell>
          <cell r="FE447">
            <v>0</v>
          </cell>
          <cell r="FF447" t="str">
            <v/>
          </cell>
          <cell r="FH447">
            <v>0</v>
          </cell>
          <cell r="FI447">
            <v>0</v>
          </cell>
          <cell r="FJ447">
            <v>0</v>
          </cell>
          <cell r="FK447">
            <v>0</v>
          </cell>
          <cell r="FL447">
            <v>0</v>
          </cell>
          <cell r="FM447">
            <v>0</v>
          </cell>
          <cell r="FN447">
            <v>0</v>
          </cell>
          <cell r="FO447">
            <v>0</v>
          </cell>
          <cell r="FR447">
            <v>0</v>
          </cell>
          <cell r="FS447">
            <v>0</v>
          </cell>
          <cell r="FT447">
            <v>0</v>
          </cell>
          <cell r="FU447">
            <v>0</v>
          </cell>
          <cell r="FV447">
            <v>0</v>
          </cell>
          <cell r="FW447">
            <v>0</v>
          </cell>
          <cell r="FX447">
            <v>0</v>
          </cell>
          <cell r="FY447">
            <v>0</v>
          </cell>
          <cell r="GB447">
            <v>0</v>
          </cell>
          <cell r="GC447">
            <v>0</v>
          </cell>
          <cell r="GD447">
            <v>0</v>
          </cell>
          <cell r="GE447">
            <v>0</v>
          </cell>
          <cell r="GF447">
            <v>0</v>
          </cell>
          <cell r="GG447">
            <v>0</v>
          </cell>
          <cell r="GH447">
            <v>0</v>
          </cell>
          <cell r="GI447">
            <v>0</v>
          </cell>
          <cell r="GL447">
            <v>0</v>
          </cell>
          <cell r="GM447">
            <v>0</v>
          </cell>
          <cell r="GN447">
            <v>0</v>
          </cell>
          <cell r="GO447">
            <v>0</v>
          </cell>
          <cell r="GP447">
            <v>0</v>
          </cell>
          <cell r="GQ447">
            <v>0</v>
          </cell>
          <cell r="GR447">
            <v>0</v>
          </cell>
          <cell r="GS447">
            <v>0</v>
          </cell>
          <cell r="GU447" t="str">
            <v>Salade Du Sud</v>
          </cell>
        </row>
        <row r="448">
          <cell r="E448" t="str">
            <v xml:space="preserve">Salade Epinards avocat Et Poulet </v>
          </cell>
          <cell r="F448" t="str">
            <v xml:space="preserve">Mélanger dans un saladier vinaigre balsamique, huile et bouillon. 
Bien faire chauffer l'huile dans une poêle antiadhésive. Baisser le feu, saisir le blanc de poulet env. 5 min sur chaque face, saler, poivrer. 
Dans un bol : ajouter épinards, avocat et graines de grenade à la sauce, mélanger, rectifier l'assaisonnement
Dresser avec les blancs de poulet. </v>
          </cell>
          <cell r="H448">
            <v>383.78999999999996</v>
          </cell>
          <cell r="I448">
            <v>35.149000000000001</v>
          </cell>
          <cell r="J448">
            <v>20.468</v>
          </cell>
          <cell r="K448">
            <v>13.19</v>
          </cell>
          <cell r="L448" t="str">
            <v>Vinaigre Balsamique</v>
          </cell>
          <cell r="M448">
            <v>10</v>
          </cell>
          <cell r="N448">
            <v>1.2</v>
          </cell>
          <cell r="O448">
            <v>0</v>
          </cell>
          <cell r="P448">
            <v>0</v>
          </cell>
          <cell r="Q448">
            <v>0.5</v>
          </cell>
          <cell r="R448">
            <v>12</v>
          </cell>
          <cell r="S448">
            <v>0</v>
          </cell>
          <cell r="T448">
            <v>0</v>
          </cell>
          <cell r="U448">
            <v>5</v>
          </cell>
          <cell r="V448" t="str">
            <v>Huile D'Olive</v>
          </cell>
          <cell r="W448">
            <v>5</v>
          </cell>
          <cell r="X448">
            <v>40.450000000000003</v>
          </cell>
          <cell r="Y448">
            <v>0</v>
          </cell>
          <cell r="Z448">
            <v>4.4950000000000001</v>
          </cell>
          <cell r="AA448">
            <v>0</v>
          </cell>
          <cell r="AB448">
            <v>809</v>
          </cell>
          <cell r="AC448">
            <v>0</v>
          </cell>
          <cell r="AD448">
            <v>89.9</v>
          </cell>
          <cell r="AE448">
            <v>0</v>
          </cell>
          <cell r="AF448" t="str">
            <v>Bouillon De Légumes</v>
          </cell>
          <cell r="AG448">
            <v>12</v>
          </cell>
          <cell r="AH448">
            <v>26.04</v>
          </cell>
          <cell r="AI448">
            <v>1.1639999999999999</v>
          </cell>
          <cell r="AJ448">
            <v>0.64800000000000013</v>
          </cell>
          <cell r="AK448">
            <v>3.84</v>
          </cell>
          <cell r="AL448">
            <v>217</v>
          </cell>
          <cell r="AM448">
            <v>9.6999999999999993</v>
          </cell>
          <cell r="AN448">
            <v>5.4</v>
          </cell>
          <cell r="AO448">
            <v>32</v>
          </cell>
          <cell r="AP448" t="str">
            <v>Huile D'Olive</v>
          </cell>
          <cell r="AQ448">
            <v>5</v>
          </cell>
          <cell r="AR448">
            <v>40.450000000000003</v>
          </cell>
          <cell r="AS448">
            <v>0</v>
          </cell>
          <cell r="AT448">
            <v>4.4950000000000001</v>
          </cell>
          <cell r="AU448">
            <v>0</v>
          </cell>
          <cell r="AV448">
            <v>809</v>
          </cell>
          <cell r="AW448">
            <v>0</v>
          </cell>
          <cell r="AX448">
            <v>89.9</v>
          </cell>
          <cell r="AY448">
            <v>0</v>
          </cell>
          <cell r="AZ448" t="str">
            <v>Poulet</v>
          </cell>
          <cell r="BA448">
            <v>130</v>
          </cell>
          <cell r="BB448">
            <v>136.5</v>
          </cell>
          <cell r="BC448">
            <v>30.03</v>
          </cell>
          <cell r="BD448">
            <v>1.56</v>
          </cell>
          <cell r="BE448">
            <v>0.52</v>
          </cell>
          <cell r="BF448">
            <v>105</v>
          </cell>
          <cell r="BG448">
            <v>23.1</v>
          </cell>
          <cell r="BH448">
            <v>1.2</v>
          </cell>
          <cell r="BI448">
            <v>0.4</v>
          </cell>
          <cell r="BJ448" t="str">
            <v xml:space="preserve">Sel </v>
          </cell>
          <cell r="BL448">
            <v>0</v>
          </cell>
          <cell r="BM448">
            <v>0</v>
          </cell>
          <cell r="BN448">
            <v>0</v>
          </cell>
          <cell r="BO448">
            <v>0</v>
          </cell>
          <cell r="BP448">
            <v>0</v>
          </cell>
          <cell r="BQ448">
            <v>0</v>
          </cell>
          <cell r="BR448">
            <v>0</v>
          </cell>
          <cell r="BS448">
            <v>0</v>
          </cell>
          <cell r="BT448" t="str">
            <v>Poivre</v>
          </cell>
          <cell r="BV448">
            <v>0</v>
          </cell>
          <cell r="BW448">
            <v>0</v>
          </cell>
          <cell r="BX448">
            <v>0</v>
          </cell>
          <cell r="BY448">
            <v>0</v>
          </cell>
          <cell r="BZ448">
            <v>0</v>
          </cell>
          <cell r="CA448">
            <v>0</v>
          </cell>
          <cell r="CB448">
            <v>0</v>
          </cell>
          <cell r="CC448">
            <v>0</v>
          </cell>
          <cell r="CD448" t="str">
            <v>Pousses D'Épinards</v>
          </cell>
          <cell r="CE448">
            <v>75</v>
          </cell>
          <cell r="CF448">
            <v>17.25</v>
          </cell>
          <cell r="CG448">
            <v>2.0249999999999999</v>
          </cell>
          <cell r="CH448">
            <v>0.3</v>
          </cell>
          <cell r="CI448">
            <v>0.6</v>
          </cell>
          <cell r="CJ448">
            <v>23</v>
          </cell>
          <cell r="CK448">
            <v>2.7</v>
          </cell>
          <cell r="CL448">
            <v>0.4</v>
          </cell>
          <cell r="CM448">
            <v>0.8</v>
          </cell>
          <cell r="CN448" t="str">
            <v>Avocat</v>
          </cell>
          <cell r="CO448">
            <v>60</v>
          </cell>
          <cell r="CP448">
            <v>86.4</v>
          </cell>
          <cell r="CQ448">
            <v>1.08</v>
          </cell>
          <cell r="CR448">
            <v>8.52</v>
          </cell>
          <cell r="CS448">
            <v>0.48</v>
          </cell>
          <cell r="CT448">
            <v>144</v>
          </cell>
          <cell r="CU448">
            <v>1.8</v>
          </cell>
          <cell r="CV448">
            <v>14.2</v>
          </cell>
          <cell r="CW448">
            <v>0.8</v>
          </cell>
          <cell r="CX448" t="str">
            <v>Grenade</v>
          </cell>
          <cell r="CY448">
            <v>50</v>
          </cell>
          <cell r="CZ448">
            <v>35.5</v>
          </cell>
          <cell r="DA448">
            <v>0.85</v>
          </cell>
          <cell r="DB448">
            <v>0.45</v>
          </cell>
          <cell r="DC448">
            <v>7.25</v>
          </cell>
          <cell r="DD448">
            <v>71</v>
          </cell>
          <cell r="DE448">
            <v>1.7</v>
          </cell>
          <cell r="DF448">
            <v>0.9</v>
          </cell>
          <cell r="DG448">
            <v>14.5</v>
          </cell>
          <cell r="DH448" t="str">
            <v>Sel</v>
          </cell>
          <cell r="DJ448">
            <v>0</v>
          </cell>
          <cell r="DK448">
            <v>0</v>
          </cell>
          <cell r="DL448">
            <v>0</v>
          </cell>
          <cell r="DM448">
            <v>0</v>
          </cell>
          <cell r="DN448">
            <v>0</v>
          </cell>
          <cell r="DO448">
            <v>0</v>
          </cell>
          <cell r="DP448">
            <v>0</v>
          </cell>
          <cell r="DQ448">
            <v>0</v>
          </cell>
          <cell r="DR448" t="str">
            <v>Poivre</v>
          </cell>
          <cell r="DT448">
            <v>0</v>
          </cell>
          <cell r="DU448">
            <v>0</v>
          </cell>
          <cell r="DV448">
            <v>0</v>
          </cell>
          <cell r="DW448">
            <v>0</v>
          </cell>
          <cell r="DX448">
            <v>0</v>
          </cell>
          <cell r="DY448">
            <v>0</v>
          </cell>
          <cell r="DZ448">
            <v>0</v>
          </cell>
          <cell r="EA448">
            <v>0</v>
          </cell>
          <cell r="EB448" t="str">
            <v/>
          </cell>
          <cell r="ED448">
            <v>0</v>
          </cell>
          <cell r="EE448">
            <v>0</v>
          </cell>
          <cell r="EF448">
            <v>0</v>
          </cell>
          <cell r="EG448">
            <v>0</v>
          </cell>
          <cell r="EH448">
            <v>0</v>
          </cell>
          <cell r="EI448">
            <v>0</v>
          </cell>
          <cell r="EJ448">
            <v>0</v>
          </cell>
          <cell r="EK448">
            <v>0</v>
          </cell>
          <cell r="EL448" t="str">
            <v/>
          </cell>
          <cell r="EN448">
            <v>0</v>
          </cell>
          <cell r="EO448">
            <v>0</v>
          </cell>
          <cell r="EP448">
            <v>0</v>
          </cell>
          <cell r="EQ448">
            <v>0</v>
          </cell>
          <cell r="ER448">
            <v>0</v>
          </cell>
          <cell r="ES448">
            <v>0</v>
          </cell>
          <cell r="ET448">
            <v>0</v>
          </cell>
          <cell r="EU448">
            <v>0</v>
          </cell>
          <cell r="EV448" t="str">
            <v/>
          </cell>
          <cell r="EX448">
            <v>0</v>
          </cell>
          <cell r="EY448">
            <v>0</v>
          </cell>
          <cell r="EZ448">
            <v>0</v>
          </cell>
          <cell r="FA448">
            <v>0</v>
          </cell>
          <cell r="FB448">
            <v>0</v>
          </cell>
          <cell r="FC448">
            <v>0</v>
          </cell>
          <cell r="FD448">
            <v>0</v>
          </cell>
          <cell r="FE448">
            <v>0</v>
          </cell>
          <cell r="FF448" t="str">
            <v/>
          </cell>
          <cell r="FH448">
            <v>0</v>
          </cell>
          <cell r="FI448">
            <v>0</v>
          </cell>
          <cell r="FJ448">
            <v>0</v>
          </cell>
          <cell r="FK448">
            <v>0</v>
          </cell>
          <cell r="FL448">
            <v>0</v>
          </cell>
          <cell r="FM448">
            <v>0</v>
          </cell>
          <cell r="FN448">
            <v>0</v>
          </cell>
          <cell r="FO448">
            <v>0</v>
          </cell>
          <cell r="FR448">
            <v>0</v>
          </cell>
          <cell r="FS448">
            <v>0</v>
          </cell>
          <cell r="FT448">
            <v>0</v>
          </cell>
          <cell r="FU448">
            <v>0</v>
          </cell>
          <cell r="FV448">
            <v>0</v>
          </cell>
          <cell r="FW448">
            <v>0</v>
          </cell>
          <cell r="FX448">
            <v>0</v>
          </cell>
          <cell r="FY448">
            <v>0</v>
          </cell>
          <cell r="GB448">
            <v>0</v>
          </cell>
          <cell r="GC448">
            <v>0</v>
          </cell>
          <cell r="GD448">
            <v>0</v>
          </cell>
          <cell r="GE448">
            <v>0</v>
          </cell>
          <cell r="GF448">
            <v>0</v>
          </cell>
          <cell r="GG448">
            <v>0</v>
          </cell>
          <cell r="GH448">
            <v>0</v>
          </cell>
          <cell r="GI448">
            <v>0</v>
          </cell>
          <cell r="GL448">
            <v>0</v>
          </cell>
          <cell r="GM448">
            <v>0</v>
          </cell>
          <cell r="GN448">
            <v>0</v>
          </cell>
          <cell r="GO448">
            <v>0</v>
          </cell>
          <cell r="GP448">
            <v>0</v>
          </cell>
          <cell r="GQ448">
            <v>0</v>
          </cell>
          <cell r="GR448">
            <v>0</v>
          </cell>
          <cell r="GS448">
            <v>0</v>
          </cell>
          <cell r="GU448" t="str">
            <v xml:space="preserve">Salade Epinards Avocat Et Poulet </v>
          </cell>
        </row>
        <row r="449">
          <cell r="E449" t="str">
            <v xml:space="preserve">Salade Fraîcheur </v>
          </cell>
          <cell r="F449" t="str">
            <v xml:space="preserve">Découper une part de melon, après avoir enlevé les graines. 
Laver et couper les poivrons en lamelles, après avoir enlevé les graines et les membranes blanches. 
Faire cuire le quinoa dans l'eau bouillante pendant 20 minutes. 
Découper le jambon en lamelles. Mélanger les ingrédients. 
Parsemer de graines de courge et de feuilles de basilic, accompagner de roquette et d’une vinaigrette à l'huile d'olive </v>
          </cell>
          <cell r="H449">
            <v>505.40000000000003</v>
          </cell>
          <cell r="I449">
            <v>28.960000000000004</v>
          </cell>
          <cell r="J449">
            <v>23.040000000000003</v>
          </cell>
          <cell r="K449">
            <v>40.099999999999994</v>
          </cell>
          <cell r="L449" t="str">
            <v>Melon</v>
          </cell>
          <cell r="M449">
            <v>150</v>
          </cell>
          <cell r="N449">
            <v>57</v>
          </cell>
          <cell r="O449">
            <v>1.05</v>
          </cell>
          <cell r="P449">
            <v>0.15</v>
          </cell>
          <cell r="Q449">
            <v>12</v>
          </cell>
          <cell r="R449">
            <v>38</v>
          </cell>
          <cell r="S449">
            <v>0.7</v>
          </cell>
          <cell r="T449">
            <v>0.1</v>
          </cell>
          <cell r="U449">
            <v>8</v>
          </cell>
          <cell r="V449" t="str">
            <v>Poivron Rouge</v>
          </cell>
          <cell r="W449">
            <v>100</v>
          </cell>
          <cell r="X449">
            <v>32</v>
          </cell>
          <cell r="Y449">
            <v>0.9</v>
          </cell>
          <cell r="Z449">
            <v>0.4</v>
          </cell>
          <cell r="AA449">
            <v>5.2</v>
          </cell>
          <cell r="AB449">
            <v>32</v>
          </cell>
          <cell r="AC449">
            <v>0.9</v>
          </cell>
          <cell r="AD449">
            <v>0.4</v>
          </cell>
          <cell r="AE449">
            <v>5.2</v>
          </cell>
          <cell r="AF449" t="str">
            <v>Poivron Vert</v>
          </cell>
          <cell r="AG449">
            <v>100</v>
          </cell>
          <cell r="AH449">
            <v>26</v>
          </cell>
          <cell r="AI449">
            <v>1</v>
          </cell>
          <cell r="AJ449">
            <v>0.4</v>
          </cell>
          <cell r="AK449">
            <v>3.4</v>
          </cell>
          <cell r="AL449">
            <v>26</v>
          </cell>
          <cell r="AM449">
            <v>1</v>
          </cell>
          <cell r="AN449">
            <v>0.4</v>
          </cell>
          <cell r="AO449">
            <v>3.4</v>
          </cell>
          <cell r="AP449" t="str">
            <v>Quinoa</v>
          </cell>
          <cell r="AQ449">
            <v>30</v>
          </cell>
          <cell r="AR449">
            <v>105.3</v>
          </cell>
          <cell r="AS449">
            <v>4.2</v>
          </cell>
          <cell r="AT449">
            <v>1.5</v>
          </cell>
          <cell r="AU449">
            <v>17.7</v>
          </cell>
          <cell r="AV449">
            <v>351</v>
          </cell>
          <cell r="AW449">
            <v>14</v>
          </cell>
          <cell r="AX449">
            <v>5</v>
          </cell>
          <cell r="AY449">
            <v>59</v>
          </cell>
          <cell r="AZ449" t="str">
            <v>Jambon Cru</v>
          </cell>
          <cell r="BA449">
            <v>60</v>
          </cell>
          <cell r="BB449">
            <v>137.4</v>
          </cell>
          <cell r="BC449">
            <v>18.600000000000001</v>
          </cell>
          <cell r="BD449">
            <v>6.9</v>
          </cell>
          <cell r="BE449">
            <v>0.18</v>
          </cell>
          <cell r="BF449">
            <v>229</v>
          </cell>
          <cell r="BG449">
            <v>31</v>
          </cell>
          <cell r="BH449">
            <v>11.5</v>
          </cell>
          <cell r="BI449">
            <v>0.3</v>
          </cell>
          <cell r="BJ449" t="str">
            <v>Graines De Courge</v>
          </cell>
          <cell r="BK449">
            <v>10</v>
          </cell>
          <cell r="BL449">
            <v>56.6</v>
          </cell>
          <cell r="BM449">
            <v>2.6</v>
          </cell>
          <cell r="BN449">
            <v>4.55</v>
          </cell>
          <cell r="BO449">
            <v>0.9</v>
          </cell>
          <cell r="BP449">
            <v>566</v>
          </cell>
          <cell r="BQ449">
            <v>26</v>
          </cell>
          <cell r="BR449">
            <v>45.5</v>
          </cell>
          <cell r="BS449">
            <v>9</v>
          </cell>
          <cell r="BT449" t="str">
            <v>Basilic</v>
          </cell>
          <cell r="BV449">
            <v>0</v>
          </cell>
          <cell r="BW449">
            <v>0</v>
          </cell>
          <cell r="BX449">
            <v>0</v>
          </cell>
          <cell r="BY449">
            <v>0</v>
          </cell>
          <cell r="BZ449">
            <v>0</v>
          </cell>
          <cell r="CA449">
            <v>0</v>
          </cell>
          <cell r="CB449">
            <v>0</v>
          </cell>
          <cell r="CC449">
            <v>0</v>
          </cell>
          <cell r="CD449" t="str">
            <v>Laitue</v>
          </cell>
          <cell r="CE449">
            <v>50</v>
          </cell>
          <cell r="CF449">
            <v>8</v>
          </cell>
          <cell r="CG449">
            <v>0.6</v>
          </cell>
          <cell r="CH449">
            <v>0.15</v>
          </cell>
          <cell r="CI449">
            <v>0.65</v>
          </cell>
          <cell r="CJ449">
            <v>16</v>
          </cell>
          <cell r="CK449">
            <v>1.2</v>
          </cell>
          <cell r="CL449">
            <v>0.3</v>
          </cell>
          <cell r="CM449">
            <v>1.3</v>
          </cell>
          <cell r="CN449" t="str">
            <v>Huile D'Olive</v>
          </cell>
          <cell r="CO449">
            <v>10</v>
          </cell>
          <cell r="CP449">
            <v>80.900000000000006</v>
          </cell>
          <cell r="CQ449">
            <v>0</v>
          </cell>
          <cell r="CR449">
            <v>8.99</v>
          </cell>
          <cell r="CS449">
            <v>0</v>
          </cell>
          <cell r="CT449">
            <v>809</v>
          </cell>
          <cell r="CU449">
            <v>0</v>
          </cell>
          <cell r="CV449">
            <v>89.9</v>
          </cell>
          <cell r="CW449">
            <v>0</v>
          </cell>
          <cell r="CX449" t="str">
            <v>Vinaigre</v>
          </cell>
          <cell r="CY449">
            <v>10</v>
          </cell>
          <cell r="CZ449">
            <v>2.2000000000000002</v>
          </cell>
          <cell r="DA449">
            <v>0.01</v>
          </cell>
          <cell r="DB449">
            <v>0</v>
          </cell>
          <cell r="DC449">
            <v>7.0000000000000007E-2</v>
          </cell>
          <cell r="DD449">
            <v>22</v>
          </cell>
          <cell r="DE449">
            <v>0.1</v>
          </cell>
          <cell r="DF449">
            <v>0</v>
          </cell>
          <cell r="DG449">
            <v>0.7</v>
          </cell>
          <cell r="DH449" t="str">
            <v/>
          </cell>
          <cell r="DJ449">
            <v>0</v>
          </cell>
          <cell r="DK449">
            <v>0</v>
          </cell>
          <cell r="DL449">
            <v>0</v>
          </cell>
          <cell r="DM449">
            <v>0</v>
          </cell>
          <cell r="DN449">
            <v>0</v>
          </cell>
          <cell r="DO449">
            <v>0</v>
          </cell>
          <cell r="DP449">
            <v>0</v>
          </cell>
          <cell r="DQ449">
            <v>0</v>
          </cell>
          <cell r="DR449" t="str">
            <v/>
          </cell>
          <cell r="DT449">
            <v>0</v>
          </cell>
          <cell r="DU449">
            <v>0</v>
          </cell>
          <cell r="DV449">
            <v>0</v>
          </cell>
          <cell r="DW449">
            <v>0</v>
          </cell>
          <cell r="DX449">
            <v>0</v>
          </cell>
          <cell r="DY449">
            <v>0</v>
          </cell>
          <cell r="DZ449">
            <v>0</v>
          </cell>
          <cell r="EA449">
            <v>0</v>
          </cell>
          <cell r="EB449" t="str">
            <v/>
          </cell>
          <cell r="ED449">
            <v>0</v>
          </cell>
          <cell r="EE449">
            <v>0</v>
          </cell>
          <cell r="EF449">
            <v>0</v>
          </cell>
          <cell r="EG449">
            <v>0</v>
          </cell>
          <cell r="EH449">
            <v>0</v>
          </cell>
          <cell r="EI449">
            <v>0</v>
          </cell>
          <cell r="EJ449">
            <v>0</v>
          </cell>
          <cell r="EK449">
            <v>0</v>
          </cell>
          <cell r="EL449" t="str">
            <v/>
          </cell>
          <cell r="EN449">
            <v>0</v>
          </cell>
          <cell r="EO449">
            <v>0</v>
          </cell>
          <cell r="EP449">
            <v>0</v>
          </cell>
          <cell r="EQ449">
            <v>0</v>
          </cell>
          <cell r="ER449">
            <v>0</v>
          </cell>
          <cell r="ES449">
            <v>0</v>
          </cell>
          <cell r="ET449">
            <v>0</v>
          </cell>
          <cell r="EU449">
            <v>0</v>
          </cell>
          <cell r="EV449" t="str">
            <v/>
          </cell>
          <cell r="EX449">
            <v>0</v>
          </cell>
          <cell r="EY449">
            <v>0</v>
          </cell>
          <cell r="EZ449">
            <v>0</v>
          </cell>
          <cell r="FA449">
            <v>0</v>
          </cell>
          <cell r="FB449">
            <v>0</v>
          </cell>
          <cell r="FC449">
            <v>0</v>
          </cell>
          <cell r="FD449">
            <v>0</v>
          </cell>
          <cell r="FE449">
            <v>0</v>
          </cell>
          <cell r="FF449" t="str">
            <v/>
          </cell>
          <cell r="FH449">
            <v>0</v>
          </cell>
          <cell r="FI449">
            <v>0</v>
          </cell>
          <cell r="FJ449">
            <v>0</v>
          </cell>
          <cell r="FK449">
            <v>0</v>
          </cell>
          <cell r="FL449">
            <v>0</v>
          </cell>
          <cell r="FM449">
            <v>0</v>
          </cell>
          <cell r="FN449">
            <v>0</v>
          </cell>
          <cell r="FO449">
            <v>0</v>
          </cell>
          <cell r="FR449">
            <v>0</v>
          </cell>
          <cell r="FS449">
            <v>0</v>
          </cell>
          <cell r="FT449">
            <v>0</v>
          </cell>
          <cell r="FU449">
            <v>0</v>
          </cell>
          <cell r="FV449">
            <v>0</v>
          </cell>
          <cell r="FW449">
            <v>0</v>
          </cell>
          <cell r="FX449">
            <v>0</v>
          </cell>
          <cell r="FY449">
            <v>0</v>
          </cell>
          <cell r="GB449">
            <v>0</v>
          </cell>
          <cell r="GC449">
            <v>0</v>
          </cell>
          <cell r="GD449">
            <v>0</v>
          </cell>
          <cell r="GE449">
            <v>0</v>
          </cell>
          <cell r="GF449">
            <v>0</v>
          </cell>
          <cell r="GG449">
            <v>0</v>
          </cell>
          <cell r="GH449">
            <v>0</v>
          </cell>
          <cell r="GI449">
            <v>0</v>
          </cell>
          <cell r="GL449">
            <v>0</v>
          </cell>
          <cell r="GM449">
            <v>0</v>
          </cell>
          <cell r="GN449">
            <v>0</v>
          </cell>
          <cell r="GO449">
            <v>0</v>
          </cell>
          <cell r="GP449">
            <v>0</v>
          </cell>
          <cell r="GQ449">
            <v>0</v>
          </cell>
          <cell r="GR449">
            <v>0</v>
          </cell>
          <cell r="GS449">
            <v>0</v>
          </cell>
          <cell r="GU449" t="str">
            <v xml:space="preserve">Salade Fraîcheur </v>
          </cell>
        </row>
        <row r="450">
          <cell r="E450" t="str">
            <v>Salade Grecque</v>
          </cell>
          <cell r="F450" t="str">
            <v>Coupez les légumes et fêta en petit dés.
Mélangez tous les ingrédients dans un saladier.</v>
          </cell>
          <cell r="H450">
            <v>344.34999999999997</v>
          </cell>
          <cell r="I450">
            <v>13.68</v>
          </cell>
          <cell r="J450">
            <v>28.404999999999998</v>
          </cell>
          <cell r="K450">
            <v>6.8000000000000007</v>
          </cell>
          <cell r="L450" t="str">
            <v>feta</v>
          </cell>
          <cell r="M450">
            <v>50</v>
          </cell>
          <cell r="N450">
            <v>121.5</v>
          </cell>
          <cell r="O450">
            <v>8.5</v>
          </cell>
          <cell r="P450">
            <v>9.4</v>
          </cell>
          <cell r="Q450">
            <v>0.75</v>
          </cell>
          <cell r="R450">
            <v>243</v>
          </cell>
          <cell r="S450">
            <v>17</v>
          </cell>
          <cell r="T450">
            <v>18.8</v>
          </cell>
          <cell r="U450">
            <v>1.5</v>
          </cell>
          <cell r="V450" t="str">
            <v>concombre</v>
          </cell>
          <cell r="W450">
            <v>200</v>
          </cell>
          <cell r="X450">
            <v>26</v>
          </cell>
          <cell r="Y450">
            <v>1.4</v>
          </cell>
          <cell r="Z450">
            <v>0.2</v>
          </cell>
          <cell r="AA450">
            <v>4</v>
          </cell>
          <cell r="AB450">
            <v>13</v>
          </cell>
          <cell r="AC450">
            <v>0.7</v>
          </cell>
          <cell r="AD450">
            <v>0.1</v>
          </cell>
          <cell r="AE450">
            <v>2</v>
          </cell>
          <cell r="AF450" t="str">
            <v>noix</v>
          </cell>
          <cell r="AG450">
            <v>20</v>
          </cell>
          <cell r="AH450">
            <v>148.4</v>
          </cell>
          <cell r="AI450">
            <v>3.18</v>
          </cell>
          <cell r="AJ450">
            <v>14.16</v>
          </cell>
          <cell r="AK450">
            <v>1.4</v>
          </cell>
          <cell r="AL450">
            <v>742</v>
          </cell>
          <cell r="AM450">
            <v>15.9</v>
          </cell>
          <cell r="AN450">
            <v>70.8</v>
          </cell>
          <cell r="AO450">
            <v>7</v>
          </cell>
          <cell r="AP450" t="str">
            <v>Ciboulette</v>
          </cell>
          <cell r="AR450">
            <v>0</v>
          </cell>
          <cell r="AS450">
            <v>0</v>
          </cell>
          <cell r="AT450">
            <v>0</v>
          </cell>
          <cell r="AU450">
            <v>0</v>
          </cell>
          <cell r="AV450">
            <v>30</v>
          </cell>
          <cell r="AW450">
            <v>3</v>
          </cell>
          <cell r="AX450">
            <v>0.6</v>
          </cell>
          <cell r="AY450">
            <v>1.9</v>
          </cell>
          <cell r="AZ450" t="str">
            <v>Laitue</v>
          </cell>
          <cell r="BA450">
            <v>50</v>
          </cell>
          <cell r="BB450">
            <v>8</v>
          </cell>
          <cell r="BC450">
            <v>0.6</v>
          </cell>
          <cell r="BD450">
            <v>0.15</v>
          </cell>
          <cell r="BE450">
            <v>0.65</v>
          </cell>
          <cell r="BF450">
            <v>16</v>
          </cell>
          <cell r="BG450">
            <v>1.2</v>
          </cell>
          <cell r="BH450">
            <v>0.3</v>
          </cell>
          <cell r="BI450">
            <v>1.3</v>
          </cell>
          <cell r="BJ450" t="str">
            <v>Vinaigre balsamique</v>
          </cell>
          <cell r="BL450">
            <v>0</v>
          </cell>
          <cell r="BM450">
            <v>0</v>
          </cell>
          <cell r="BN450">
            <v>0</v>
          </cell>
          <cell r="BO450">
            <v>0</v>
          </cell>
          <cell r="BP450">
            <v>12</v>
          </cell>
          <cell r="BQ450">
            <v>0</v>
          </cell>
          <cell r="BR450">
            <v>0</v>
          </cell>
          <cell r="BS450">
            <v>5</v>
          </cell>
          <cell r="BT450" t="str">
            <v>huile d’olive</v>
          </cell>
          <cell r="BU450">
            <v>5</v>
          </cell>
          <cell r="BV450">
            <v>40.450000000000003</v>
          </cell>
          <cell r="BW450">
            <v>0</v>
          </cell>
          <cell r="BX450">
            <v>4.4950000000000001</v>
          </cell>
          <cell r="BY450">
            <v>0</v>
          </cell>
          <cell r="BZ450">
            <v>809</v>
          </cell>
          <cell r="CA450">
            <v>0</v>
          </cell>
          <cell r="CB450">
            <v>89.9</v>
          </cell>
          <cell r="CC450">
            <v>0</v>
          </cell>
          <cell r="CF450">
            <v>0</v>
          </cell>
          <cell r="CG450">
            <v>0</v>
          </cell>
          <cell r="CH450">
            <v>0</v>
          </cell>
          <cell r="CI450">
            <v>0</v>
          </cell>
          <cell r="CJ450">
            <v>0</v>
          </cell>
          <cell r="CK450">
            <v>0</v>
          </cell>
          <cell r="CL450">
            <v>0</v>
          </cell>
          <cell r="CM450">
            <v>0</v>
          </cell>
          <cell r="CP450">
            <v>0</v>
          </cell>
          <cell r="CQ450">
            <v>0</v>
          </cell>
          <cell r="CR450">
            <v>0</v>
          </cell>
          <cell r="CS450">
            <v>0</v>
          </cell>
          <cell r="CT450">
            <v>0</v>
          </cell>
          <cell r="CU450">
            <v>0</v>
          </cell>
          <cell r="CV450">
            <v>0</v>
          </cell>
          <cell r="CW450">
            <v>0</v>
          </cell>
          <cell r="CZ450">
            <v>0</v>
          </cell>
          <cell r="DA450">
            <v>0</v>
          </cell>
          <cell r="DB450">
            <v>0</v>
          </cell>
          <cell r="DC450">
            <v>0</v>
          </cell>
          <cell r="DD450">
            <v>0</v>
          </cell>
          <cell r="DE450">
            <v>0</v>
          </cell>
          <cell r="DF450">
            <v>0</v>
          </cell>
          <cell r="DG450">
            <v>0</v>
          </cell>
          <cell r="DJ450">
            <v>0</v>
          </cell>
          <cell r="DK450">
            <v>0</v>
          </cell>
          <cell r="DL450">
            <v>0</v>
          </cell>
          <cell r="DM450">
            <v>0</v>
          </cell>
          <cell r="DN450">
            <v>0</v>
          </cell>
          <cell r="DO450">
            <v>0</v>
          </cell>
          <cell r="DP450">
            <v>0</v>
          </cell>
          <cell r="DQ450">
            <v>0</v>
          </cell>
          <cell r="DT450">
            <v>0</v>
          </cell>
          <cell r="DU450">
            <v>0</v>
          </cell>
          <cell r="DV450">
            <v>0</v>
          </cell>
          <cell r="DW450">
            <v>0</v>
          </cell>
          <cell r="DX450">
            <v>0</v>
          </cell>
          <cell r="DY450">
            <v>0</v>
          </cell>
          <cell r="DZ450">
            <v>0</v>
          </cell>
          <cell r="EA450">
            <v>0</v>
          </cell>
          <cell r="ED450">
            <v>0</v>
          </cell>
          <cell r="EE450">
            <v>0</v>
          </cell>
          <cell r="EF450">
            <v>0</v>
          </cell>
          <cell r="EG450">
            <v>0</v>
          </cell>
          <cell r="EH450">
            <v>0</v>
          </cell>
          <cell r="EI450">
            <v>0</v>
          </cell>
          <cell r="EJ450">
            <v>0</v>
          </cell>
          <cell r="EK450">
            <v>0</v>
          </cell>
          <cell r="EN450">
            <v>0</v>
          </cell>
          <cell r="EO450">
            <v>0</v>
          </cell>
          <cell r="EP450">
            <v>0</v>
          </cell>
          <cell r="EQ450">
            <v>0</v>
          </cell>
          <cell r="ER450">
            <v>0</v>
          </cell>
          <cell r="ES450">
            <v>0</v>
          </cell>
          <cell r="ET450">
            <v>0</v>
          </cell>
          <cell r="EU450">
            <v>0</v>
          </cell>
          <cell r="EX450">
            <v>0</v>
          </cell>
          <cell r="EY450">
            <v>0</v>
          </cell>
          <cell r="EZ450">
            <v>0</v>
          </cell>
          <cell r="FA450">
            <v>0</v>
          </cell>
          <cell r="FB450">
            <v>0</v>
          </cell>
          <cell r="FC450">
            <v>0</v>
          </cell>
          <cell r="FD450">
            <v>0</v>
          </cell>
          <cell r="FE450">
            <v>0</v>
          </cell>
          <cell r="FH450">
            <v>0</v>
          </cell>
          <cell r="FI450">
            <v>0</v>
          </cell>
          <cell r="FJ450">
            <v>0</v>
          </cell>
          <cell r="FK450">
            <v>0</v>
          </cell>
          <cell r="FL450">
            <v>0</v>
          </cell>
          <cell r="FM450">
            <v>0</v>
          </cell>
          <cell r="FN450">
            <v>0</v>
          </cell>
          <cell r="FO450">
            <v>0</v>
          </cell>
          <cell r="FR450">
            <v>0</v>
          </cell>
          <cell r="FS450">
            <v>0</v>
          </cell>
          <cell r="FT450">
            <v>0</v>
          </cell>
          <cell r="FU450">
            <v>0</v>
          </cell>
          <cell r="FV450">
            <v>0</v>
          </cell>
          <cell r="FW450">
            <v>0</v>
          </cell>
          <cell r="FX450">
            <v>0</v>
          </cell>
          <cell r="FY450">
            <v>0</v>
          </cell>
          <cell r="GB450">
            <v>0</v>
          </cell>
          <cell r="GC450">
            <v>0</v>
          </cell>
          <cell r="GD450">
            <v>0</v>
          </cell>
          <cell r="GE450">
            <v>0</v>
          </cell>
          <cell r="GF450">
            <v>0</v>
          </cell>
          <cell r="GG450">
            <v>0</v>
          </cell>
          <cell r="GH450">
            <v>0</v>
          </cell>
          <cell r="GI450">
            <v>0</v>
          </cell>
          <cell r="GL450">
            <v>0</v>
          </cell>
          <cell r="GM450">
            <v>0</v>
          </cell>
          <cell r="GN450">
            <v>0</v>
          </cell>
          <cell r="GO450">
            <v>0</v>
          </cell>
          <cell r="GP450">
            <v>0</v>
          </cell>
          <cell r="GQ450">
            <v>0</v>
          </cell>
          <cell r="GR450">
            <v>0</v>
          </cell>
          <cell r="GS450">
            <v>0</v>
          </cell>
          <cell r="GU450" t="str">
            <v>Salade Grecque</v>
          </cell>
        </row>
        <row r="451">
          <cell r="E451" t="str">
            <v>Salade Grecque &amp; poulet</v>
          </cell>
          <cell r="F451" t="str">
            <v>Rien de plus simple : mélangez tous les ingrédients ensemble !</v>
          </cell>
          <cell r="H451">
            <v>307.35000000000002</v>
          </cell>
          <cell r="I451">
            <v>35.354999999999997</v>
          </cell>
          <cell r="J451">
            <v>14.004999999999999</v>
          </cell>
          <cell r="K451">
            <v>8.2350000000000012</v>
          </cell>
          <cell r="L451" t="str">
            <v>Laitue</v>
          </cell>
          <cell r="M451">
            <v>50</v>
          </cell>
          <cell r="N451">
            <v>8</v>
          </cell>
          <cell r="O451">
            <v>0.6</v>
          </cell>
          <cell r="P451">
            <v>0.15</v>
          </cell>
          <cell r="Q451">
            <v>0.65</v>
          </cell>
          <cell r="R451">
            <v>16</v>
          </cell>
          <cell r="S451">
            <v>1.2</v>
          </cell>
          <cell r="T451">
            <v>0.3</v>
          </cell>
          <cell r="U451">
            <v>1.3</v>
          </cell>
          <cell r="V451" t="str">
            <v>Feta</v>
          </cell>
          <cell r="W451">
            <v>25</v>
          </cell>
          <cell r="X451">
            <v>60.75</v>
          </cell>
          <cell r="Y451">
            <v>4.25</v>
          </cell>
          <cell r="Z451">
            <v>4.7</v>
          </cell>
          <cell r="AA451">
            <v>0.375</v>
          </cell>
          <cell r="AB451">
            <v>243</v>
          </cell>
          <cell r="AC451">
            <v>17</v>
          </cell>
          <cell r="AD451">
            <v>18.8</v>
          </cell>
          <cell r="AE451">
            <v>1.5</v>
          </cell>
          <cell r="AF451" t="str">
            <v>Olive Noire</v>
          </cell>
          <cell r="AG451">
            <v>20</v>
          </cell>
          <cell r="AH451">
            <v>30</v>
          </cell>
          <cell r="AI451">
            <v>0.18</v>
          </cell>
          <cell r="AJ451">
            <v>2.8</v>
          </cell>
          <cell r="AK451">
            <v>0.6</v>
          </cell>
          <cell r="AL451">
            <v>150</v>
          </cell>
          <cell r="AM451">
            <v>0.9</v>
          </cell>
          <cell r="AN451">
            <v>14</v>
          </cell>
          <cell r="AO451">
            <v>3</v>
          </cell>
          <cell r="AP451" t="str">
            <v>Tomate</v>
          </cell>
          <cell r="AQ451">
            <v>80</v>
          </cell>
          <cell r="AR451">
            <v>16.8</v>
          </cell>
          <cell r="AS451">
            <v>0.64</v>
          </cell>
          <cell r="AT451">
            <v>0.24</v>
          </cell>
          <cell r="AU451">
            <v>2.56</v>
          </cell>
          <cell r="AV451">
            <v>21</v>
          </cell>
          <cell r="AW451">
            <v>0.8</v>
          </cell>
          <cell r="AX451">
            <v>0.3</v>
          </cell>
          <cell r="AY451">
            <v>3.2</v>
          </cell>
          <cell r="AZ451" t="str">
            <v>Concombre</v>
          </cell>
          <cell r="BA451">
            <v>60</v>
          </cell>
          <cell r="BB451">
            <v>7.8</v>
          </cell>
          <cell r="BC451">
            <v>0.42</v>
          </cell>
          <cell r="BD451">
            <v>0.06</v>
          </cell>
          <cell r="BE451">
            <v>1.2</v>
          </cell>
          <cell r="BF451">
            <v>13</v>
          </cell>
          <cell r="BG451">
            <v>0.7</v>
          </cell>
          <cell r="BH451">
            <v>0.1</v>
          </cell>
          <cell r="BI451">
            <v>2</v>
          </cell>
          <cell r="BJ451" t="str">
            <v>Oignon</v>
          </cell>
          <cell r="BK451">
            <v>30</v>
          </cell>
          <cell r="BL451">
            <v>11.7</v>
          </cell>
          <cell r="BM451">
            <v>0.39</v>
          </cell>
          <cell r="BN451">
            <v>0.06</v>
          </cell>
          <cell r="BO451">
            <v>2.1</v>
          </cell>
          <cell r="BP451">
            <v>39</v>
          </cell>
          <cell r="BQ451">
            <v>1.3</v>
          </cell>
          <cell r="BR451">
            <v>0.2</v>
          </cell>
          <cell r="BS451">
            <v>7</v>
          </cell>
          <cell r="BT451" t="str">
            <v>Huile D'Olive</v>
          </cell>
          <cell r="BU451">
            <v>5</v>
          </cell>
          <cell r="BV451">
            <v>40.450000000000003</v>
          </cell>
          <cell r="BW451">
            <v>0</v>
          </cell>
          <cell r="BX451">
            <v>4.4950000000000001</v>
          </cell>
          <cell r="BY451">
            <v>0</v>
          </cell>
          <cell r="BZ451">
            <v>809</v>
          </cell>
          <cell r="CA451">
            <v>0</v>
          </cell>
          <cell r="CB451">
            <v>89.9</v>
          </cell>
          <cell r="CC451">
            <v>0</v>
          </cell>
          <cell r="CD451" t="str">
            <v>Vinaigre Balsamique</v>
          </cell>
          <cell r="CE451">
            <v>5</v>
          </cell>
          <cell r="CF451">
            <v>0.6</v>
          </cell>
          <cell r="CG451">
            <v>0</v>
          </cell>
          <cell r="CH451">
            <v>0</v>
          </cell>
          <cell r="CI451">
            <v>0.25</v>
          </cell>
          <cell r="CJ451">
            <v>12</v>
          </cell>
          <cell r="CK451">
            <v>0</v>
          </cell>
          <cell r="CL451">
            <v>0</v>
          </cell>
          <cell r="CM451">
            <v>5</v>
          </cell>
          <cell r="CN451" t="str">
            <v>Epices : Origan Et Autres Épices De Ton Choix À Volonté</v>
          </cell>
          <cell r="CP451">
            <v>0</v>
          </cell>
          <cell r="CQ451">
            <v>0</v>
          </cell>
          <cell r="CR451">
            <v>0</v>
          </cell>
          <cell r="CS451">
            <v>0</v>
          </cell>
          <cell r="CT451">
            <v>0</v>
          </cell>
          <cell r="CU451">
            <v>0</v>
          </cell>
          <cell r="CV451">
            <v>0</v>
          </cell>
          <cell r="CW451">
            <v>0</v>
          </cell>
          <cell r="CX451" t="str">
            <v>Poulet</v>
          </cell>
          <cell r="CY451">
            <v>125</v>
          </cell>
          <cell r="CZ451">
            <v>131.25</v>
          </cell>
          <cell r="DA451">
            <v>28.875</v>
          </cell>
          <cell r="DB451">
            <v>1.5</v>
          </cell>
          <cell r="DC451">
            <v>0.5</v>
          </cell>
          <cell r="DD451">
            <v>105</v>
          </cell>
          <cell r="DE451">
            <v>23.1</v>
          </cell>
          <cell r="DF451">
            <v>1.2</v>
          </cell>
          <cell r="DG451">
            <v>0.4</v>
          </cell>
          <cell r="DH451" t="str">
            <v/>
          </cell>
          <cell r="DJ451">
            <v>0</v>
          </cell>
          <cell r="DK451">
            <v>0</v>
          </cell>
          <cell r="DL451">
            <v>0</v>
          </cell>
          <cell r="DM451">
            <v>0</v>
          </cell>
          <cell r="DN451">
            <v>0</v>
          </cell>
          <cell r="DO451">
            <v>0</v>
          </cell>
          <cell r="DP451">
            <v>0</v>
          </cell>
          <cell r="DQ451">
            <v>0</v>
          </cell>
          <cell r="DR451" t="str">
            <v/>
          </cell>
          <cell r="DT451">
            <v>0</v>
          </cell>
          <cell r="DU451">
            <v>0</v>
          </cell>
          <cell r="DV451">
            <v>0</v>
          </cell>
          <cell r="DW451">
            <v>0</v>
          </cell>
          <cell r="DX451">
            <v>0</v>
          </cell>
          <cell r="DY451">
            <v>0</v>
          </cell>
          <cell r="DZ451">
            <v>0</v>
          </cell>
          <cell r="EA451">
            <v>0</v>
          </cell>
          <cell r="EB451" t="str">
            <v/>
          </cell>
          <cell r="ED451">
            <v>0</v>
          </cell>
          <cell r="EE451">
            <v>0</v>
          </cell>
          <cell r="EF451">
            <v>0</v>
          </cell>
          <cell r="EG451">
            <v>0</v>
          </cell>
          <cell r="EH451">
            <v>0</v>
          </cell>
          <cell r="EI451">
            <v>0</v>
          </cell>
          <cell r="EJ451">
            <v>0</v>
          </cell>
          <cell r="EK451">
            <v>0</v>
          </cell>
          <cell r="EL451" t="str">
            <v/>
          </cell>
          <cell r="EN451">
            <v>0</v>
          </cell>
          <cell r="EO451">
            <v>0</v>
          </cell>
          <cell r="EP451">
            <v>0</v>
          </cell>
          <cell r="EQ451">
            <v>0</v>
          </cell>
          <cell r="ER451">
            <v>0</v>
          </cell>
          <cell r="ES451">
            <v>0</v>
          </cell>
          <cell r="ET451">
            <v>0</v>
          </cell>
          <cell r="EU451">
            <v>0</v>
          </cell>
          <cell r="EV451" t="str">
            <v/>
          </cell>
          <cell r="EX451">
            <v>0</v>
          </cell>
          <cell r="EY451">
            <v>0</v>
          </cell>
          <cell r="EZ451">
            <v>0</v>
          </cell>
          <cell r="FA451">
            <v>0</v>
          </cell>
          <cell r="FB451">
            <v>0</v>
          </cell>
          <cell r="FC451">
            <v>0</v>
          </cell>
          <cell r="FD451">
            <v>0</v>
          </cell>
          <cell r="FE451">
            <v>0</v>
          </cell>
          <cell r="FF451" t="str">
            <v/>
          </cell>
          <cell r="FH451">
            <v>0</v>
          </cell>
          <cell r="FI451">
            <v>0</v>
          </cell>
          <cell r="FJ451">
            <v>0</v>
          </cell>
          <cell r="FK451">
            <v>0</v>
          </cell>
          <cell r="FL451">
            <v>0</v>
          </cell>
          <cell r="FM451">
            <v>0</v>
          </cell>
          <cell r="FN451">
            <v>0</v>
          </cell>
          <cell r="FO451">
            <v>0</v>
          </cell>
          <cell r="FR451">
            <v>0</v>
          </cell>
          <cell r="FS451">
            <v>0</v>
          </cell>
          <cell r="FT451">
            <v>0</v>
          </cell>
          <cell r="FU451">
            <v>0</v>
          </cell>
          <cell r="FV451">
            <v>0</v>
          </cell>
          <cell r="FW451">
            <v>0</v>
          </cell>
          <cell r="FX451">
            <v>0</v>
          </cell>
          <cell r="FY451">
            <v>0</v>
          </cell>
          <cell r="GB451">
            <v>0</v>
          </cell>
          <cell r="GC451">
            <v>0</v>
          </cell>
          <cell r="GD451">
            <v>0</v>
          </cell>
          <cell r="GE451">
            <v>0</v>
          </cell>
          <cell r="GF451">
            <v>0</v>
          </cell>
          <cell r="GG451">
            <v>0</v>
          </cell>
          <cell r="GH451">
            <v>0</v>
          </cell>
          <cell r="GI451">
            <v>0</v>
          </cell>
          <cell r="GL451">
            <v>0</v>
          </cell>
          <cell r="GM451">
            <v>0</v>
          </cell>
          <cell r="GN451">
            <v>0</v>
          </cell>
          <cell r="GO451">
            <v>0</v>
          </cell>
          <cell r="GP451">
            <v>0</v>
          </cell>
          <cell r="GQ451">
            <v>0</v>
          </cell>
          <cell r="GR451">
            <v>0</v>
          </cell>
          <cell r="GS451">
            <v>0</v>
          </cell>
          <cell r="GU451" t="str">
            <v>Salade Grecque &amp; Poulet</v>
          </cell>
        </row>
        <row r="452">
          <cell r="E452" t="str">
            <v xml:space="preserve">Salade Hivernale Énergétique </v>
          </cell>
          <cell r="F452" t="str">
            <v xml:space="preserve">Couper le brocoli.
Cuire le brocoli al dente env. 5 min dans l'eau salée, égoutter. 
Faire griller à sec les pois chiches env. 5 min dans une poêle antiadhésive. 
Décalotter les pamplemousses aux deux extrémités, puis les peler à vif. Lever les quartiers en passant la lame d’un couteau tranchant entre les membranes blanches, réserver. 
Recueillir le jus dans un saladier. Ajouter moutarde, huile et persil, rectifier l’assaisonnement. 
Ajouter la chicorée rouge, le brocoli, les pois chiches et les quartiers de pamplemousses réservés, mélanger. Mélanger le yogourt et le raifort, servir avec. </v>
          </cell>
          <cell r="H452">
            <v>492.50000000000006</v>
          </cell>
          <cell r="I452">
            <v>24.650000000000002</v>
          </cell>
          <cell r="J452">
            <v>15.24</v>
          </cell>
          <cell r="K452">
            <v>52.15</v>
          </cell>
          <cell r="L452" t="str">
            <v>Brocoli</v>
          </cell>
          <cell r="M452">
            <v>200</v>
          </cell>
          <cell r="N452">
            <v>62</v>
          </cell>
          <cell r="O452">
            <v>6</v>
          </cell>
          <cell r="P452">
            <v>0.8</v>
          </cell>
          <cell r="Q452">
            <v>4.8</v>
          </cell>
          <cell r="R452">
            <v>31</v>
          </cell>
          <cell r="S452">
            <v>3</v>
          </cell>
          <cell r="T452">
            <v>0.4</v>
          </cell>
          <cell r="U452">
            <v>2.4</v>
          </cell>
          <cell r="V452" t="str">
            <v>Pois Chiches Cuit</v>
          </cell>
          <cell r="W452">
            <v>200</v>
          </cell>
          <cell r="X452">
            <v>262</v>
          </cell>
          <cell r="Y452">
            <v>14.8</v>
          </cell>
          <cell r="Z452">
            <v>4</v>
          </cell>
          <cell r="AA452">
            <v>35.4</v>
          </cell>
          <cell r="AB452">
            <v>131</v>
          </cell>
          <cell r="AC452">
            <v>7.4</v>
          </cell>
          <cell r="AD452">
            <v>2</v>
          </cell>
          <cell r="AE452">
            <v>17.7</v>
          </cell>
          <cell r="AF452" t="str">
            <v>Pamplemousse</v>
          </cell>
          <cell r="AG452">
            <v>150</v>
          </cell>
          <cell r="AH452">
            <v>45</v>
          </cell>
          <cell r="AI452">
            <v>1.05</v>
          </cell>
          <cell r="AJ452">
            <v>0.15</v>
          </cell>
          <cell r="AK452">
            <v>8.85</v>
          </cell>
          <cell r="AL452">
            <v>30</v>
          </cell>
          <cell r="AM452">
            <v>0.7</v>
          </cell>
          <cell r="AN452">
            <v>0.1</v>
          </cell>
          <cell r="AO452">
            <v>5.9</v>
          </cell>
          <cell r="AP452" t="str">
            <v>Moutarde À L’Ancienne</v>
          </cell>
          <cell r="AQ452">
            <v>10</v>
          </cell>
          <cell r="AR452">
            <v>9.3000000000000007</v>
          </cell>
          <cell r="AS452">
            <v>0.6</v>
          </cell>
          <cell r="AT452">
            <v>0.5</v>
          </cell>
          <cell r="AU452">
            <v>0.3</v>
          </cell>
          <cell r="AV452">
            <v>93</v>
          </cell>
          <cell r="AW452">
            <v>6</v>
          </cell>
          <cell r="AX452">
            <v>5</v>
          </cell>
          <cell r="AY452">
            <v>3</v>
          </cell>
          <cell r="AZ452" t="str">
            <v>Huile De Colza</v>
          </cell>
          <cell r="BA452">
            <v>10</v>
          </cell>
          <cell r="BB452">
            <v>80.900000000000006</v>
          </cell>
          <cell r="BC452">
            <v>0</v>
          </cell>
          <cell r="BD452">
            <v>8.99</v>
          </cell>
          <cell r="BE452">
            <v>0</v>
          </cell>
          <cell r="BF452">
            <v>809</v>
          </cell>
          <cell r="BG452">
            <v>0</v>
          </cell>
          <cell r="BH452">
            <v>89.9</v>
          </cell>
          <cell r="BI452">
            <v>0</v>
          </cell>
          <cell r="BJ452" t="str">
            <v>Persil Plat</v>
          </cell>
          <cell r="BL452">
            <v>0</v>
          </cell>
          <cell r="BM452">
            <v>0</v>
          </cell>
          <cell r="BN452">
            <v>0</v>
          </cell>
          <cell r="BO452">
            <v>0</v>
          </cell>
          <cell r="BP452">
            <v>0</v>
          </cell>
          <cell r="BQ452">
            <v>0</v>
          </cell>
          <cell r="BR452">
            <v>0</v>
          </cell>
          <cell r="BS452">
            <v>0</v>
          </cell>
          <cell r="BT452" t="str">
            <v xml:space="preserve">Sel &amp; Poivre </v>
          </cell>
          <cell r="BV452">
            <v>0</v>
          </cell>
          <cell r="BW452">
            <v>0</v>
          </cell>
          <cell r="BX452">
            <v>0</v>
          </cell>
          <cell r="BY452">
            <v>0</v>
          </cell>
          <cell r="BZ452">
            <v>0</v>
          </cell>
          <cell r="CA452">
            <v>0</v>
          </cell>
          <cell r="CB452">
            <v>0</v>
          </cell>
          <cell r="CC452">
            <v>0</v>
          </cell>
          <cell r="CD452" t="str">
            <v>Chicorée Rouge</v>
          </cell>
          <cell r="CE452">
            <v>100</v>
          </cell>
          <cell r="CF452">
            <v>19</v>
          </cell>
          <cell r="CG452">
            <v>1.4</v>
          </cell>
          <cell r="CH452">
            <v>0.1</v>
          </cell>
          <cell r="CI452">
            <v>1.6</v>
          </cell>
          <cell r="CJ452">
            <v>19</v>
          </cell>
          <cell r="CK452">
            <v>1.4</v>
          </cell>
          <cell r="CL452">
            <v>0.1</v>
          </cell>
          <cell r="CM452">
            <v>1.6</v>
          </cell>
          <cell r="CN452" t="str">
            <v>Yogourt Nature</v>
          </cell>
          <cell r="CO452">
            <v>20</v>
          </cell>
          <cell r="CP452">
            <v>14.3</v>
          </cell>
          <cell r="CQ452">
            <v>0.8</v>
          </cell>
          <cell r="CR452">
            <v>0.7</v>
          </cell>
          <cell r="CS452">
            <v>1.2</v>
          </cell>
          <cell r="CT452">
            <v>71.5</v>
          </cell>
          <cell r="CU452">
            <v>4</v>
          </cell>
          <cell r="CV452">
            <v>3.5</v>
          </cell>
          <cell r="CW452">
            <v>6</v>
          </cell>
          <cell r="CX452" t="str">
            <v>Raifort</v>
          </cell>
          <cell r="CY452">
            <v>10</v>
          </cell>
          <cell r="CZ452">
            <v>0</v>
          </cell>
          <cell r="DA452">
            <v>0</v>
          </cell>
          <cell r="DB452">
            <v>0</v>
          </cell>
          <cell r="DC452">
            <v>0</v>
          </cell>
          <cell r="DD452">
            <v>0</v>
          </cell>
          <cell r="DE452">
            <v>0</v>
          </cell>
          <cell r="DF452">
            <v>0</v>
          </cell>
          <cell r="DG452">
            <v>0</v>
          </cell>
          <cell r="DH452" t="str">
            <v/>
          </cell>
          <cell r="DJ452">
            <v>0</v>
          </cell>
          <cell r="DK452">
            <v>0</v>
          </cell>
          <cell r="DL452">
            <v>0</v>
          </cell>
          <cell r="DM452">
            <v>0</v>
          </cell>
          <cell r="DN452">
            <v>0</v>
          </cell>
          <cell r="DO452">
            <v>0</v>
          </cell>
          <cell r="DP452">
            <v>0</v>
          </cell>
          <cell r="DQ452">
            <v>0</v>
          </cell>
          <cell r="DR452" t="str">
            <v/>
          </cell>
          <cell r="DT452">
            <v>0</v>
          </cell>
          <cell r="DU452">
            <v>0</v>
          </cell>
          <cell r="DV452">
            <v>0</v>
          </cell>
          <cell r="DW452">
            <v>0</v>
          </cell>
          <cell r="DX452">
            <v>0</v>
          </cell>
          <cell r="DY452">
            <v>0</v>
          </cell>
          <cell r="DZ452">
            <v>0</v>
          </cell>
          <cell r="EA452">
            <v>0</v>
          </cell>
          <cell r="EB452" t="str">
            <v/>
          </cell>
          <cell r="ED452">
            <v>0</v>
          </cell>
          <cell r="EE452">
            <v>0</v>
          </cell>
          <cell r="EF452">
            <v>0</v>
          </cell>
          <cell r="EG452">
            <v>0</v>
          </cell>
          <cell r="EH452">
            <v>0</v>
          </cell>
          <cell r="EI452">
            <v>0</v>
          </cell>
          <cell r="EJ452">
            <v>0</v>
          </cell>
          <cell r="EK452">
            <v>0</v>
          </cell>
          <cell r="EL452" t="str">
            <v/>
          </cell>
          <cell r="EN452">
            <v>0</v>
          </cell>
          <cell r="EO452">
            <v>0</v>
          </cell>
          <cell r="EP452">
            <v>0</v>
          </cell>
          <cell r="EQ452">
            <v>0</v>
          </cell>
          <cell r="ER452">
            <v>0</v>
          </cell>
          <cell r="ES452">
            <v>0</v>
          </cell>
          <cell r="ET452">
            <v>0</v>
          </cell>
          <cell r="EU452">
            <v>0</v>
          </cell>
          <cell r="EV452" t="str">
            <v/>
          </cell>
          <cell r="EX452">
            <v>0</v>
          </cell>
          <cell r="EY452">
            <v>0</v>
          </cell>
          <cell r="EZ452">
            <v>0</v>
          </cell>
          <cell r="FA452">
            <v>0</v>
          </cell>
          <cell r="FB452">
            <v>0</v>
          </cell>
          <cell r="FC452">
            <v>0</v>
          </cell>
          <cell r="FD452">
            <v>0</v>
          </cell>
          <cell r="FE452">
            <v>0</v>
          </cell>
          <cell r="FF452" t="str">
            <v/>
          </cell>
          <cell r="FH452">
            <v>0</v>
          </cell>
          <cell r="FI452">
            <v>0</v>
          </cell>
          <cell r="FJ452">
            <v>0</v>
          </cell>
          <cell r="FK452">
            <v>0</v>
          </cell>
          <cell r="FL452">
            <v>0</v>
          </cell>
          <cell r="FM452">
            <v>0</v>
          </cell>
          <cell r="FN452">
            <v>0</v>
          </cell>
          <cell r="FO452">
            <v>0</v>
          </cell>
          <cell r="FR452">
            <v>0</v>
          </cell>
          <cell r="FS452">
            <v>0</v>
          </cell>
          <cell r="FT452">
            <v>0</v>
          </cell>
          <cell r="FU452">
            <v>0</v>
          </cell>
          <cell r="FV452">
            <v>0</v>
          </cell>
          <cell r="FW452">
            <v>0</v>
          </cell>
          <cell r="FX452">
            <v>0</v>
          </cell>
          <cell r="FY452">
            <v>0</v>
          </cell>
          <cell r="GB452">
            <v>0</v>
          </cell>
          <cell r="GC452">
            <v>0</v>
          </cell>
          <cell r="GD452">
            <v>0</v>
          </cell>
          <cell r="GE452">
            <v>0</v>
          </cell>
          <cell r="GF452">
            <v>0</v>
          </cell>
          <cell r="GG452">
            <v>0</v>
          </cell>
          <cell r="GH452">
            <v>0</v>
          </cell>
          <cell r="GI452">
            <v>0</v>
          </cell>
          <cell r="GL452">
            <v>0</v>
          </cell>
          <cell r="GM452">
            <v>0</v>
          </cell>
          <cell r="GN452">
            <v>0</v>
          </cell>
          <cell r="GO452">
            <v>0</v>
          </cell>
          <cell r="GP452">
            <v>0</v>
          </cell>
          <cell r="GQ452">
            <v>0</v>
          </cell>
          <cell r="GR452">
            <v>0</v>
          </cell>
          <cell r="GS452">
            <v>0</v>
          </cell>
          <cell r="GU452" t="str">
            <v xml:space="preserve">Salade Hivernale Énergétique </v>
          </cell>
        </row>
        <row r="453">
          <cell r="E453" t="str">
            <v xml:space="preserve">Salade Italienne </v>
          </cell>
          <cell r="F453" t="str">
            <v>Rien de plus simple : mélanger tous les ingrédients ensemble !</v>
          </cell>
          <cell r="H453">
            <v>378.6</v>
          </cell>
          <cell r="I453">
            <v>25.22</v>
          </cell>
          <cell r="J453">
            <v>22.905000000000001</v>
          </cell>
          <cell r="K453">
            <v>15.885</v>
          </cell>
          <cell r="L453" t="str">
            <v>Gruyère</v>
          </cell>
          <cell r="M453">
            <v>20</v>
          </cell>
          <cell r="N453">
            <v>79.8</v>
          </cell>
          <cell r="O453">
            <v>5.4</v>
          </cell>
          <cell r="P453">
            <v>6.4</v>
          </cell>
          <cell r="Q453">
            <v>0</v>
          </cell>
          <cell r="R453">
            <v>399</v>
          </cell>
          <cell r="S453">
            <v>27</v>
          </cell>
          <cell r="T453">
            <v>32</v>
          </cell>
          <cell r="U453">
            <v>0</v>
          </cell>
          <cell r="V453" t="str">
            <v>Tomate</v>
          </cell>
          <cell r="W453">
            <v>100</v>
          </cell>
          <cell r="X453">
            <v>21</v>
          </cell>
          <cell r="Y453">
            <v>0.8</v>
          </cell>
          <cell r="Z453">
            <v>0.3</v>
          </cell>
          <cell r="AA453">
            <v>3.2</v>
          </cell>
          <cell r="AB453">
            <v>21</v>
          </cell>
          <cell r="AC453">
            <v>0.8</v>
          </cell>
          <cell r="AD453">
            <v>0.3</v>
          </cell>
          <cell r="AE453">
            <v>3.2</v>
          </cell>
          <cell r="AF453" t="str">
            <v>Jambon Cru</v>
          </cell>
          <cell r="AG453">
            <v>60</v>
          </cell>
          <cell r="AH453">
            <v>137.4</v>
          </cell>
          <cell r="AI453">
            <v>18.600000000000001</v>
          </cell>
          <cell r="AJ453">
            <v>6.9</v>
          </cell>
          <cell r="AK453">
            <v>0.18</v>
          </cell>
          <cell r="AL453">
            <v>229</v>
          </cell>
          <cell r="AM453">
            <v>31</v>
          </cell>
          <cell r="AN453">
            <v>11.5</v>
          </cell>
          <cell r="AO453">
            <v>0.3</v>
          </cell>
          <cell r="AP453" t="str">
            <v>Poire</v>
          </cell>
          <cell r="AQ453">
            <v>100</v>
          </cell>
          <cell r="AR453">
            <v>58</v>
          </cell>
          <cell r="AS453">
            <v>0.4</v>
          </cell>
          <cell r="AT453">
            <v>0.3</v>
          </cell>
          <cell r="AU453">
            <v>12.2</v>
          </cell>
          <cell r="AV453">
            <v>58</v>
          </cell>
          <cell r="AW453">
            <v>0.4</v>
          </cell>
          <cell r="AX453">
            <v>0.3</v>
          </cell>
          <cell r="AY453">
            <v>12.2</v>
          </cell>
          <cell r="AZ453" t="str">
            <v>Jus De Citron</v>
          </cell>
          <cell r="BA453">
            <v>5</v>
          </cell>
          <cell r="BB453">
            <v>1.5</v>
          </cell>
          <cell r="BC453">
            <v>0.02</v>
          </cell>
          <cell r="BD453">
            <v>1.4999999999999999E-2</v>
          </cell>
          <cell r="BE453">
            <v>0.30499999999999999</v>
          </cell>
          <cell r="BF453">
            <v>30</v>
          </cell>
          <cell r="BG453">
            <v>0.4</v>
          </cell>
          <cell r="BH453">
            <v>0.3</v>
          </cell>
          <cell r="BI453">
            <v>6.1</v>
          </cell>
          <cell r="BJ453" t="str">
            <v>Huile D'Olive</v>
          </cell>
          <cell r="BK453">
            <v>10</v>
          </cell>
          <cell r="BL453">
            <v>80.900000000000006</v>
          </cell>
          <cell r="BM453">
            <v>0</v>
          </cell>
          <cell r="BN453">
            <v>8.99</v>
          </cell>
          <cell r="BO453">
            <v>0</v>
          </cell>
          <cell r="BP453">
            <v>809</v>
          </cell>
          <cell r="BQ453">
            <v>0</v>
          </cell>
          <cell r="BR453">
            <v>89.9</v>
          </cell>
          <cell r="BS453">
            <v>0</v>
          </cell>
          <cell r="BT453" t="str">
            <v>Épices</v>
          </cell>
          <cell r="BV453">
            <v>0</v>
          </cell>
          <cell r="BW453">
            <v>0</v>
          </cell>
          <cell r="BX453">
            <v>0</v>
          </cell>
          <cell r="BY453">
            <v>0</v>
          </cell>
          <cell r="BZ453">
            <v>0</v>
          </cell>
          <cell r="CA453">
            <v>0</v>
          </cell>
          <cell r="CB453">
            <v>0</v>
          </cell>
          <cell r="CC453">
            <v>0</v>
          </cell>
          <cell r="CD453" t="str">
            <v/>
          </cell>
          <cell r="CF453">
            <v>0</v>
          </cell>
          <cell r="CG453">
            <v>0</v>
          </cell>
          <cell r="CH453">
            <v>0</v>
          </cell>
          <cell r="CI453">
            <v>0</v>
          </cell>
          <cell r="CJ453">
            <v>0</v>
          </cell>
          <cell r="CK453">
            <v>0</v>
          </cell>
          <cell r="CL453">
            <v>0</v>
          </cell>
          <cell r="CM453">
            <v>0</v>
          </cell>
          <cell r="CN453" t="str">
            <v/>
          </cell>
          <cell r="CP453">
            <v>0</v>
          </cell>
          <cell r="CQ453">
            <v>0</v>
          </cell>
          <cell r="CR453">
            <v>0</v>
          </cell>
          <cell r="CS453">
            <v>0</v>
          </cell>
          <cell r="CT453">
            <v>0</v>
          </cell>
          <cell r="CU453">
            <v>0</v>
          </cell>
          <cell r="CV453">
            <v>0</v>
          </cell>
          <cell r="CW453">
            <v>0</v>
          </cell>
          <cell r="CX453" t="str">
            <v/>
          </cell>
          <cell r="CZ453">
            <v>0</v>
          </cell>
          <cell r="DA453">
            <v>0</v>
          </cell>
          <cell r="DB453">
            <v>0</v>
          </cell>
          <cell r="DC453">
            <v>0</v>
          </cell>
          <cell r="DD453">
            <v>0</v>
          </cell>
          <cell r="DE453">
            <v>0</v>
          </cell>
          <cell r="DF453">
            <v>0</v>
          </cell>
          <cell r="DG453">
            <v>0</v>
          </cell>
          <cell r="DH453" t="str">
            <v/>
          </cell>
          <cell r="DJ453">
            <v>0</v>
          </cell>
          <cell r="DK453">
            <v>0</v>
          </cell>
          <cell r="DL453">
            <v>0</v>
          </cell>
          <cell r="DM453">
            <v>0</v>
          </cell>
          <cell r="DN453">
            <v>0</v>
          </cell>
          <cell r="DO453">
            <v>0</v>
          </cell>
          <cell r="DP453">
            <v>0</v>
          </cell>
          <cell r="DQ453">
            <v>0</v>
          </cell>
          <cell r="DR453" t="str">
            <v/>
          </cell>
          <cell r="DT453">
            <v>0</v>
          </cell>
          <cell r="DU453">
            <v>0</v>
          </cell>
          <cell r="DV453">
            <v>0</v>
          </cell>
          <cell r="DW453">
            <v>0</v>
          </cell>
          <cell r="DX453">
            <v>0</v>
          </cell>
          <cell r="DY453">
            <v>0</v>
          </cell>
          <cell r="DZ453">
            <v>0</v>
          </cell>
          <cell r="EA453">
            <v>0</v>
          </cell>
          <cell r="EB453" t="str">
            <v/>
          </cell>
          <cell r="ED453">
            <v>0</v>
          </cell>
          <cell r="EE453">
            <v>0</v>
          </cell>
          <cell r="EF453">
            <v>0</v>
          </cell>
          <cell r="EG453">
            <v>0</v>
          </cell>
          <cell r="EH453">
            <v>0</v>
          </cell>
          <cell r="EI453">
            <v>0</v>
          </cell>
          <cell r="EJ453">
            <v>0</v>
          </cell>
          <cell r="EK453">
            <v>0</v>
          </cell>
          <cell r="EL453" t="str">
            <v/>
          </cell>
          <cell r="EN453">
            <v>0</v>
          </cell>
          <cell r="EO453">
            <v>0</v>
          </cell>
          <cell r="EP453">
            <v>0</v>
          </cell>
          <cell r="EQ453">
            <v>0</v>
          </cell>
          <cell r="ER453">
            <v>0</v>
          </cell>
          <cell r="ES453">
            <v>0</v>
          </cell>
          <cell r="ET453">
            <v>0</v>
          </cell>
          <cell r="EU453">
            <v>0</v>
          </cell>
          <cell r="EV453" t="str">
            <v/>
          </cell>
          <cell r="EX453">
            <v>0</v>
          </cell>
          <cell r="EY453">
            <v>0</v>
          </cell>
          <cell r="EZ453">
            <v>0</v>
          </cell>
          <cell r="FA453">
            <v>0</v>
          </cell>
          <cell r="FB453">
            <v>0</v>
          </cell>
          <cell r="FC453">
            <v>0</v>
          </cell>
          <cell r="FD453">
            <v>0</v>
          </cell>
          <cell r="FE453">
            <v>0</v>
          </cell>
          <cell r="FF453" t="str">
            <v/>
          </cell>
          <cell r="FH453">
            <v>0</v>
          </cell>
          <cell r="FI453">
            <v>0</v>
          </cell>
          <cell r="FJ453">
            <v>0</v>
          </cell>
          <cell r="FK453">
            <v>0</v>
          </cell>
          <cell r="FL453">
            <v>0</v>
          </cell>
          <cell r="FM453">
            <v>0</v>
          </cell>
          <cell r="FN453">
            <v>0</v>
          </cell>
          <cell r="FO453">
            <v>0</v>
          </cell>
          <cell r="FR453">
            <v>0</v>
          </cell>
          <cell r="FS453">
            <v>0</v>
          </cell>
          <cell r="FT453">
            <v>0</v>
          </cell>
          <cell r="FU453">
            <v>0</v>
          </cell>
          <cell r="FV453">
            <v>0</v>
          </cell>
          <cell r="FW453">
            <v>0</v>
          </cell>
          <cell r="FX453">
            <v>0</v>
          </cell>
          <cell r="FY453">
            <v>0</v>
          </cell>
          <cell r="GB453">
            <v>0</v>
          </cell>
          <cell r="GC453">
            <v>0</v>
          </cell>
          <cell r="GD453">
            <v>0</v>
          </cell>
          <cell r="GE453">
            <v>0</v>
          </cell>
          <cell r="GF453">
            <v>0</v>
          </cell>
          <cell r="GG453">
            <v>0</v>
          </cell>
          <cell r="GH453">
            <v>0</v>
          </cell>
          <cell r="GI453">
            <v>0</v>
          </cell>
          <cell r="GL453">
            <v>0</v>
          </cell>
          <cell r="GM453">
            <v>0</v>
          </cell>
          <cell r="GN453">
            <v>0</v>
          </cell>
          <cell r="GO453">
            <v>0</v>
          </cell>
          <cell r="GP453">
            <v>0</v>
          </cell>
          <cell r="GQ453">
            <v>0</v>
          </cell>
          <cell r="GR453">
            <v>0</v>
          </cell>
          <cell r="GS453">
            <v>0</v>
          </cell>
          <cell r="GU453" t="str">
            <v xml:space="preserve">Salade Italienne </v>
          </cell>
        </row>
        <row r="454">
          <cell r="E454" t="str">
            <v>Salade Melon &amp; Jambon</v>
          </cell>
          <cell r="F454" t="str">
            <v>Présentez tous les ingrédients dans une assiette</v>
          </cell>
          <cell r="G454" t="str">
            <v xml:space="preserve">Prendre des pois chiche en boite. </v>
          </cell>
          <cell r="H454">
            <v>539.5</v>
          </cell>
          <cell r="I454">
            <v>33.409999999999997</v>
          </cell>
          <cell r="J454">
            <v>20.910000000000004</v>
          </cell>
          <cell r="K454">
            <v>42.82</v>
          </cell>
          <cell r="L454" t="str">
            <v>Pois Chiche Cuit</v>
          </cell>
          <cell r="M454">
            <v>70</v>
          </cell>
          <cell r="N454">
            <v>91.7</v>
          </cell>
          <cell r="O454">
            <v>5.18</v>
          </cell>
          <cell r="P454">
            <v>1.4</v>
          </cell>
          <cell r="Q454">
            <v>12.39</v>
          </cell>
          <cell r="R454">
            <v>131</v>
          </cell>
          <cell r="S454">
            <v>7.4</v>
          </cell>
          <cell r="T454">
            <v>2</v>
          </cell>
          <cell r="U454">
            <v>17.7</v>
          </cell>
          <cell r="V454" t="str">
            <v>Avocat</v>
          </cell>
          <cell r="W454">
            <v>60</v>
          </cell>
          <cell r="X454">
            <v>86.4</v>
          </cell>
          <cell r="Y454">
            <v>1.08</v>
          </cell>
          <cell r="Z454">
            <v>8.52</v>
          </cell>
          <cell r="AA454">
            <v>0.48</v>
          </cell>
          <cell r="AB454">
            <v>144</v>
          </cell>
          <cell r="AC454">
            <v>1.8</v>
          </cell>
          <cell r="AD454">
            <v>14.2</v>
          </cell>
          <cell r="AE454">
            <v>0.8</v>
          </cell>
          <cell r="AF454" t="str">
            <v>Betterave Rouge Crue</v>
          </cell>
          <cell r="AG454">
            <v>50</v>
          </cell>
          <cell r="AH454">
            <v>23</v>
          </cell>
          <cell r="AI454">
            <v>0.75</v>
          </cell>
          <cell r="AJ454">
            <v>0.05</v>
          </cell>
          <cell r="AK454">
            <v>4.2</v>
          </cell>
          <cell r="AL454">
            <v>46</v>
          </cell>
          <cell r="AM454">
            <v>1.5</v>
          </cell>
          <cell r="AN454">
            <v>0.1</v>
          </cell>
          <cell r="AO454">
            <v>8.4</v>
          </cell>
          <cell r="AP454" t="str">
            <v>Carotte</v>
          </cell>
          <cell r="AQ454">
            <v>100</v>
          </cell>
          <cell r="AR454">
            <v>38</v>
          </cell>
          <cell r="AS454">
            <v>0.8</v>
          </cell>
          <cell r="AT454">
            <v>0.3</v>
          </cell>
          <cell r="AU454">
            <v>6.6</v>
          </cell>
          <cell r="AV454">
            <v>38</v>
          </cell>
          <cell r="AW454">
            <v>0.8</v>
          </cell>
          <cell r="AX454">
            <v>0.3</v>
          </cell>
          <cell r="AY454">
            <v>6.6</v>
          </cell>
          <cell r="AZ454" t="str">
            <v>Laitue</v>
          </cell>
          <cell r="BA454">
            <v>50</v>
          </cell>
          <cell r="BB454">
            <v>8</v>
          </cell>
          <cell r="BC454">
            <v>0.6</v>
          </cell>
          <cell r="BD454">
            <v>0.15</v>
          </cell>
          <cell r="BE454">
            <v>0.65</v>
          </cell>
          <cell r="BF454">
            <v>16</v>
          </cell>
          <cell r="BG454">
            <v>1.2</v>
          </cell>
          <cell r="BH454">
            <v>0.3</v>
          </cell>
          <cell r="BI454">
            <v>1.3</v>
          </cell>
          <cell r="BJ454" t="str">
            <v>Viande Des Grisons</v>
          </cell>
          <cell r="BK454">
            <v>50</v>
          </cell>
          <cell r="BL454">
            <v>95.5</v>
          </cell>
          <cell r="BM454">
            <v>20</v>
          </cell>
          <cell r="BN454">
            <v>1.5</v>
          </cell>
          <cell r="BO454">
            <v>0.5</v>
          </cell>
          <cell r="BP454">
            <v>191</v>
          </cell>
          <cell r="BQ454">
            <v>40</v>
          </cell>
          <cell r="BR454">
            <v>3</v>
          </cell>
          <cell r="BS454">
            <v>1</v>
          </cell>
          <cell r="BT454" t="str">
            <v>Huile D'Olive</v>
          </cell>
          <cell r="BU454">
            <v>10</v>
          </cell>
          <cell r="BV454">
            <v>80.900000000000006</v>
          </cell>
          <cell r="BW454">
            <v>0</v>
          </cell>
          <cell r="BX454">
            <v>8.99</v>
          </cell>
          <cell r="BY454">
            <v>0</v>
          </cell>
          <cell r="BZ454">
            <v>809</v>
          </cell>
          <cell r="CA454">
            <v>0</v>
          </cell>
          <cell r="CB454">
            <v>89.9</v>
          </cell>
          <cell r="CC454">
            <v>0</v>
          </cell>
          <cell r="CD454" t="str">
            <v>Pain Toast Complet</v>
          </cell>
          <cell r="CE454">
            <v>50</v>
          </cell>
          <cell r="CF454">
            <v>116</v>
          </cell>
          <cell r="CG454">
            <v>5</v>
          </cell>
          <cell r="CH454">
            <v>0</v>
          </cell>
          <cell r="CI454">
            <v>18</v>
          </cell>
          <cell r="CJ454">
            <v>232</v>
          </cell>
          <cell r="CK454">
            <v>10</v>
          </cell>
          <cell r="CL454">
            <v>0</v>
          </cell>
          <cell r="CM454">
            <v>36</v>
          </cell>
          <cell r="CN454" t="str">
            <v/>
          </cell>
          <cell r="CP454">
            <v>0</v>
          </cell>
          <cell r="CQ454">
            <v>0</v>
          </cell>
          <cell r="CR454">
            <v>0</v>
          </cell>
          <cell r="CS454">
            <v>0</v>
          </cell>
          <cell r="CT454">
            <v>0</v>
          </cell>
          <cell r="CU454">
            <v>0</v>
          </cell>
          <cell r="CV454">
            <v>0</v>
          </cell>
          <cell r="CW454">
            <v>0</v>
          </cell>
          <cell r="CX454" t="str">
            <v/>
          </cell>
          <cell r="CZ454">
            <v>0</v>
          </cell>
          <cell r="DA454">
            <v>0</v>
          </cell>
          <cell r="DB454">
            <v>0</v>
          </cell>
          <cell r="DC454">
            <v>0</v>
          </cell>
          <cell r="DD454">
            <v>0</v>
          </cell>
          <cell r="DE454">
            <v>0</v>
          </cell>
          <cell r="DF454">
            <v>0</v>
          </cell>
          <cell r="DG454">
            <v>0</v>
          </cell>
          <cell r="DH454" t="str">
            <v/>
          </cell>
          <cell r="DJ454">
            <v>0</v>
          </cell>
          <cell r="DK454">
            <v>0</v>
          </cell>
          <cell r="DL454">
            <v>0</v>
          </cell>
          <cell r="DM454">
            <v>0</v>
          </cell>
          <cell r="DN454">
            <v>0</v>
          </cell>
          <cell r="DO454">
            <v>0</v>
          </cell>
          <cell r="DP454">
            <v>0</v>
          </cell>
          <cell r="DQ454">
            <v>0</v>
          </cell>
          <cell r="DR454" t="str">
            <v/>
          </cell>
          <cell r="DT454">
            <v>0</v>
          </cell>
          <cell r="DU454">
            <v>0</v>
          </cell>
          <cell r="DV454">
            <v>0</v>
          </cell>
          <cell r="DW454">
            <v>0</v>
          </cell>
          <cell r="DX454">
            <v>0</v>
          </cell>
          <cell r="DY454">
            <v>0</v>
          </cell>
          <cell r="DZ454">
            <v>0</v>
          </cell>
          <cell r="EA454">
            <v>0</v>
          </cell>
          <cell r="EB454" t="str">
            <v/>
          </cell>
          <cell r="ED454">
            <v>0</v>
          </cell>
          <cell r="EE454">
            <v>0</v>
          </cell>
          <cell r="EF454">
            <v>0</v>
          </cell>
          <cell r="EG454">
            <v>0</v>
          </cell>
          <cell r="EH454">
            <v>0</v>
          </cell>
          <cell r="EI454">
            <v>0</v>
          </cell>
          <cell r="EJ454">
            <v>0</v>
          </cell>
          <cell r="EK454">
            <v>0</v>
          </cell>
          <cell r="EL454" t="str">
            <v/>
          </cell>
          <cell r="EN454">
            <v>0</v>
          </cell>
          <cell r="EO454">
            <v>0</v>
          </cell>
          <cell r="EP454">
            <v>0</v>
          </cell>
          <cell r="EQ454">
            <v>0</v>
          </cell>
          <cell r="ER454">
            <v>0</v>
          </cell>
          <cell r="ES454">
            <v>0</v>
          </cell>
          <cell r="ET454">
            <v>0</v>
          </cell>
          <cell r="EU454">
            <v>0</v>
          </cell>
          <cell r="EV454" t="str">
            <v/>
          </cell>
          <cell r="EX454">
            <v>0</v>
          </cell>
          <cell r="EY454">
            <v>0</v>
          </cell>
          <cell r="EZ454">
            <v>0</v>
          </cell>
          <cell r="FA454">
            <v>0</v>
          </cell>
          <cell r="FB454">
            <v>0</v>
          </cell>
          <cell r="FC454">
            <v>0</v>
          </cell>
          <cell r="FD454">
            <v>0</v>
          </cell>
          <cell r="FE454">
            <v>0</v>
          </cell>
          <cell r="FF454" t="str">
            <v/>
          </cell>
          <cell r="FH454">
            <v>0</v>
          </cell>
          <cell r="FI454">
            <v>0</v>
          </cell>
          <cell r="FJ454">
            <v>0</v>
          </cell>
          <cell r="FK454">
            <v>0</v>
          </cell>
          <cell r="FL454">
            <v>0</v>
          </cell>
          <cell r="FM454">
            <v>0</v>
          </cell>
          <cell r="FN454">
            <v>0</v>
          </cell>
          <cell r="FO454">
            <v>0</v>
          </cell>
          <cell r="FR454">
            <v>0</v>
          </cell>
          <cell r="FS454">
            <v>0</v>
          </cell>
          <cell r="FT454">
            <v>0</v>
          </cell>
          <cell r="FU454">
            <v>0</v>
          </cell>
          <cell r="FV454">
            <v>0</v>
          </cell>
          <cell r="FW454">
            <v>0</v>
          </cell>
          <cell r="FX454">
            <v>0</v>
          </cell>
          <cell r="FY454">
            <v>0</v>
          </cell>
          <cell r="GB454">
            <v>0</v>
          </cell>
          <cell r="GC454">
            <v>0</v>
          </cell>
          <cell r="GD454">
            <v>0</v>
          </cell>
          <cell r="GE454">
            <v>0</v>
          </cell>
          <cell r="GF454">
            <v>0</v>
          </cell>
          <cell r="GG454">
            <v>0</v>
          </cell>
          <cell r="GH454">
            <v>0</v>
          </cell>
          <cell r="GI454">
            <v>0</v>
          </cell>
          <cell r="GL454">
            <v>0</v>
          </cell>
          <cell r="GM454">
            <v>0</v>
          </cell>
          <cell r="GN454">
            <v>0</v>
          </cell>
          <cell r="GO454">
            <v>0</v>
          </cell>
          <cell r="GP454">
            <v>0</v>
          </cell>
          <cell r="GQ454">
            <v>0</v>
          </cell>
          <cell r="GR454">
            <v>0</v>
          </cell>
          <cell r="GS454">
            <v>0</v>
          </cell>
          <cell r="GU454" t="str">
            <v>Salade Melon &amp; Jambon</v>
          </cell>
        </row>
        <row r="455">
          <cell r="E455" t="str">
            <v xml:space="preserve">Salade Multicolore À La Truite </v>
          </cell>
          <cell r="F455" t="str">
            <v xml:space="preserve">Mélanger vinaigre, huile dans un saladier.
Ajouter les pois chiches et le basilic, mélanger, rectifier l'assaisonnement, répartir dans les verrines avec tomates, feta et filets de truite. </v>
          </cell>
          <cell r="H455">
            <v>515.1</v>
          </cell>
          <cell r="I455">
            <v>29.1</v>
          </cell>
          <cell r="J455">
            <v>25.490000000000002</v>
          </cell>
          <cell r="K455">
            <v>41.65</v>
          </cell>
          <cell r="L455" t="str">
            <v>Vinaigre Balsamique Blanc</v>
          </cell>
          <cell r="M455">
            <v>10</v>
          </cell>
          <cell r="N455">
            <v>1.2</v>
          </cell>
          <cell r="O455">
            <v>0</v>
          </cell>
          <cell r="P455">
            <v>0</v>
          </cell>
          <cell r="Q455">
            <v>0.5</v>
          </cell>
          <cell r="R455">
            <v>12</v>
          </cell>
          <cell r="S455">
            <v>0</v>
          </cell>
          <cell r="T455">
            <v>0</v>
          </cell>
          <cell r="U455">
            <v>5</v>
          </cell>
          <cell r="V455" t="str">
            <v>Huile D'Olive</v>
          </cell>
          <cell r="W455">
            <v>10</v>
          </cell>
          <cell r="X455">
            <v>80.900000000000006</v>
          </cell>
          <cell r="Y455">
            <v>0</v>
          </cell>
          <cell r="Z455">
            <v>8.99</v>
          </cell>
          <cell r="AA455">
            <v>0</v>
          </cell>
          <cell r="AB455">
            <v>809</v>
          </cell>
          <cell r="AC455">
            <v>0</v>
          </cell>
          <cell r="AD455">
            <v>89.9</v>
          </cell>
          <cell r="AE455">
            <v>0</v>
          </cell>
          <cell r="AF455" t="str">
            <v>Pois Chiches Cuits</v>
          </cell>
          <cell r="AG455">
            <v>100</v>
          </cell>
          <cell r="AH455">
            <v>206</v>
          </cell>
          <cell r="AI455">
            <v>11</v>
          </cell>
          <cell r="AJ455">
            <v>3</v>
          </cell>
          <cell r="AK455">
            <v>34</v>
          </cell>
          <cell r="AL455">
            <v>206</v>
          </cell>
          <cell r="AM455">
            <v>11</v>
          </cell>
          <cell r="AN455">
            <v>3</v>
          </cell>
          <cell r="AO455">
            <v>34</v>
          </cell>
          <cell r="AP455" t="str">
            <v>Basilic</v>
          </cell>
          <cell r="AR455">
            <v>0</v>
          </cell>
          <cell r="AS455">
            <v>0</v>
          </cell>
          <cell r="AT455">
            <v>0</v>
          </cell>
          <cell r="AU455">
            <v>0</v>
          </cell>
          <cell r="AV455">
            <v>0</v>
          </cell>
          <cell r="AW455">
            <v>0</v>
          </cell>
          <cell r="AX455">
            <v>0</v>
          </cell>
          <cell r="AY455">
            <v>0</v>
          </cell>
          <cell r="AZ455" t="str">
            <v>Sel &amp; Poivre</v>
          </cell>
          <cell r="BB455">
            <v>0</v>
          </cell>
          <cell r="BC455">
            <v>0</v>
          </cell>
          <cell r="BD455">
            <v>0</v>
          </cell>
          <cell r="BE455">
            <v>0</v>
          </cell>
          <cell r="BF455">
            <v>0</v>
          </cell>
          <cell r="BG455">
            <v>0</v>
          </cell>
          <cell r="BH455">
            <v>0</v>
          </cell>
          <cell r="BI455">
            <v>0</v>
          </cell>
          <cell r="BJ455" t="str">
            <v>Tomate</v>
          </cell>
          <cell r="BK455">
            <v>200</v>
          </cell>
          <cell r="BL455">
            <v>42</v>
          </cell>
          <cell r="BM455">
            <v>1.6</v>
          </cell>
          <cell r="BN455">
            <v>0.6</v>
          </cell>
          <cell r="BO455">
            <v>6.4</v>
          </cell>
          <cell r="BP455">
            <v>21</v>
          </cell>
          <cell r="BQ455">
            <v>0.8</v>
          </cell>
          <cell r="BR455">
            <v>0.3</v>
          </cell>
          <cell r="BS455">
            <v>3.2</v>
          </cell>
          <cell r="BT455" t="str">
            <v>Feta</v>
          </cell>
          <cell r="BU455">
            <v>50</v>
          </cell>
          <cell r="BV455">
            <v>121.5</v>
          </cell>
          <cell r="BW455">
            <v>8.5</v>
          </cell>
          <cell r="BX455">
            <v>9.4</v>
          </cell>
          <cell r="BY455">
            <v>0.75</v>
          </cell>
          <cell r="BZ455">
            <v>243</v>
          </cell>
          <cell r="CA455">
            <v>17</v>
          </cell>
          <cell r="CB455">
            <v>18.8</v>
          </cell>
          <cell r="CC455">
            <v>1.5</v>
          </cell>
          <cell r="CD455" t="str">
            <v>Filets De Truite Fumée</v>
          </cell>
          <cell r="CE455">
            <v>50</v>
          </cell>
          <cell r="CF455">
            <v>63.5</v>
          </cell>
          <cell r="CG455">
            <v>8</v>
          </cell>
          <cell r="CH455">
            <v>3.5</v>
          </cell>
          <cell r="CI455">
            <v>0</v>
          </cell>
          <cell r="CJ455">
            <v>127</v>
          </cell>
          <cell r="CK455">
            <v>16</v>
          </cell>
          <cell r="CL455">
            <v>7</v>
          </cell>
          <cell r="CM455">
            <v>0</v>
          </cell>
          <cell r="CN455" t="str">
            <v/>
          </cell>
          <cell r="CP455">
            <v>0</v>
          </cell>
          <cell r="CQ455">
            <v>0</v>
          </cell>
          <cell r="CR455">
            <v>0</v>
          </cell>
          <cell r="CS455">
            <v>0</v>
          </cell>
          <cell r="CT455">
            <v>0</v>
          </cell>
          <cell r="CU455">
            <v>0</v>
          </cell>
          <cell r="CV455">
            <v>0</v>
          </cell>
          <cell r="CW455">
            <v>0</v>
          </cell>
          <cell r="CX455" t="str">
            <v/>
          </cell>
          <cell r="CZ455">
            <v>0</v>
          </cell>
          <cell r="DA455">
            <v>0</v>
          </cell>
          <cell r="DB455">
            <v>0</v>
          </cell>
          <cell r="DC455">
            <v>0</v>
          </cell>
          <cell r="DD455">
            <v>0</v>
          </cell>
          <cell r="DE455">
            <v>0</v>
          </cell>
          <cell r="DF455">
            <v>0</v>
          </cell>
          <cell r="DG455">
            <v>0</v>
          </cell>
          <cell r="DH455" t="str">
            <v/>
          </cell>
          <cell r="DJ455">
            <v>0</v>
          </cell>
          <cell r="DK455">
            <v>0</v>
          </cell>
          <cell r="DL455">
            <v>0</v>
          </cell>
          <cell r="DM455">
            <v>0</v>
          </cell>
          <cell r="DN455">
            <v>0</v>
          </cell>
          <cell r="DO455">
            <v>0</v>
          </cell>
          <cell r="DP455">
            <v>0</v>
          </cell>
          <cell r="DQ455">
            <v>0</v>
          </cell>
          <cell r="DR455" t="str">
            <v/>
          </cell>
          <cell r="DT455">
            <v>0</v>
          </cell>
          <cell r="DU455">
            <v>0</v>
          </cell>
          <cell r="DV455">
            <v>0</v>
          </cell>
          <cell r="DW455">
            <v>0</v>
          </cell>
          <cell r="DX455">
            <v>0</v>
          </cell>
          <cell r="DY455">
            <v>0</v>
          </cell>
          <cell r="DZ455">
            <v>0</v>
          </cell>
          <cell r="EA455">
            <v>0</v>
          </cell>
          <cell r="EB455" t="str">
            <v/>
          </cell>
          <cell r="ED455">
            <v>0</v>
          </cell>
          <cell r="EE455">
            <v>0</v>
          </cell>
          <cell r="EF455">
            <v>0</v>
          </cell>
          <cell r="EG455">
            <v>0</v>
          </cell>
          <cell r="EH455">
            <v>0</v>
          </cell>
          <cell r="EI455">
            <v>0</v>
          </cell>
          <cell r="EJ455">
            <v>0</v>
          </cell>
          <cell r="EK455">
            <v>0</v>
          </cell>
          <cell r="EL455" t="str">
            <v/>
          </cell>
          <cell r="EN455">
            <v>0</v>
          </cell>
          <cell r="EO455">
            <v>0</v>
          </cell>
          <cell r="EP455">
            <v>0</v>
          </cell>
          <cell r="EQ455">
            <v>0</v>
          </cell>
          <cell r="ER455">
            <v>0</v>
          </cell>
          <cell r="ES455">
            <v>0</v>
          </cell>
          <cell r="ET455">
            <v>0</v>
          </cell>
          <cell r="EU455">
            <v>0</v>
          </cell>
          <cell r="EV455" t="str">
            <v/>
          </cell>
          <cell r="EX455">
            <v>0</v>
          </cell>
          <cell r="EY455">
            <v>0</v>
          </cell>
          <cell r="EZ455">
            <v>0</v>
          </cell>
          <cell r="FA455">
            <v>0</v>
          </cell>
          <cell r="FB455">
            <v>0</v>
          </cell>
          <cell r="FC455">
            <v>0</v>
          </cell>
          <cell r="FD455">
            <v>0</v>
          </cell>
          <cell r="FE455">
            <v>0</v>
          </cell>
          <cell r="FF455" t="str">
            <v/>
          </cell>
          <cell r="FH455">
            <v>0</v>
          </cell>
          <cell r="FI455">
            <v>0</v>
          </cell>
          <cell r="FJ455">
            <v>0</v>
          </cell>
          <cell r="FK455">
            <v>0</v>
          </cell>
          <cell r="FL455">
            <v>0</v>
          </cell>
          <cell r="FM455">
            <v>0</v>
          </cell>
          <cell r="FN455">
            <v>0</v>
          </cell>
          <cell r="FO455">
            <v>0</v>
          </cell>
          <cell r="FR455">
            <v>0</v>
          </cell>
          <cell r="FS455">
            <v>0</v>
          </cell>
          <cell r="FT455">
            <v>0</v>
          </cell>
          <cell r="FU455">
            <v>0</v>
          </cell>
          <cell r="FV455">
            <v>0</v>
          </cell>
          <cell r="FW455">
            <v>0</v>
          </cell>
          <cell r="FX455">
            <v>0</v>
          </cell>
          <cell r="FY455">
            <v>0</v>
          </cell>
          <cell r="GB455">
            <v>0</v>
          </cell>
          <cell r="GC455">
            <v>0</v>
          </cell>
          <cell r="GD455">
            <v>0</v>
          </cell>
          <cell r="GE455">
            <v>0</v>
          </cell>
          <cell r="GF455">
            <v>0</v>
          </cell>
          <cell r="GG455">
            <v>0</v>
          </cell>
          <cell r="GH455">
            <v>0</v>
          </cell>
          <cell r="GI455">
            <v>0</v>
          </cell>
          <cell r="GL455">
            <v>0</v>
          </cell>
          <cell r="GM455">
            <v>0</v>
          </cell>
          <cell r="GN455">
            <v>0</v>
          </cell>
          <cell r="GO455">
            <v>0</v>
          </cell>
          <cell r="GP455">
            <v>0</v>
          </cell>
          <cell r="GQ455">
            <v>0</v>
          </cell>
          <cell r="GR455">
            <v>0</v>
          </cell>
          <cell r="GS455">
            <v>0</v>
          </cell>
          <cell r="GU455" t="str">
            <v xml:space="preserve">Salade Multicolore À La Truite </v>
          </cell>
        </row>
        <row r="456">
          <cell r="E456" t="str">
            <v xml:space="preserve">Salade Multicolore Au Sbrinz </v>
          </cell>
          <cell r="F456" t="str">
            <v xml:space="preserve">Mélanger dans un saladier moutarde, vinaigre balsamique, huile et bouillon. 
Ajouter la salade et tous les ingrédients, noix comprises, mélanger. Servir les petits pains à part. 
</v>
          </cell>
          <cell r="G456" t="str">
            <v xml:space="preserve">Suggestion: remplacer les petits pains suédois par du pain croustillant. </v>
          </cell>
          <cell r="H456">
            <v>636.09</v>
          </cell>
          <cell r="I456">
            <v>20.094000000000001</v>
          </cell>
          <cell r="J456">
            <v>30.047999999999998</v>
          </cell>
          <cell r="K456">
            <v>65.17</v>
          </cell>
          <cell r="L456" t="str">
            <v>Moutarde</v>
          </cell>
          <cell r="M456">
            <v>10</v>
          </cell>
          <cell r="N456">
            <v>9.6</v>
          </cell>
          <cell r="O456">
            <v>0.6</v>
          </cell>
          <cell r="P456">
            <v>0.6</v>
          </cell>
          <cell r="Q456">
            <v>0.1</v>
          </cell>
          <cell r="R456">
            <v>96</v>
          </cell>
          <cell r="S456">
            <v>6</v>
          </cell>
          <cell r="T456">
            <v>6</v>
          </cell>
          <cell r="U456">
            <v>1</v>
          </cell>
          <cell r="V456" t="str">
            <v>Vinaigre Balsamique</v>
          </cell>
          <cell r="W456">
            <v>10</v>
          </cell>
          <cell r="X456">
            <v>1.2</v>
          </cell>
          <cell r="Y456">
            <v>0</v>
          </cell>
          <cell r="Z456">
            <v>0</v>
          </cell>
          <cell r="AA456">
            <v>0.5</v>
          </cell>
          <cell r="AB456">
            <v>12</v>
          </cell>
          <cell r="AC456">
            <v>0</v>
          </cell>
          <cell r="AD456">
            <v>0</v>
          </cell>
          <cell r="AE456">
            <v>5</v>
          </cell>
          <cell r="AF456" t="str">
            <v>Huile D'Olive</v>
          </cell>
          <cell r="AG456">
            <v>10</v>
          </cell>
          <cell r="AH456">
            <v>80.900000000000006</v>
          </cell>
          <cell r="AI456">
            <v>0</v>
          </cell>
          <cell r="AJ456">
            <v>8.99</v>
          </cell>
          <cell r="AK456">
            <v>0</v>
          </cell>
          <cell r="AL456">
            <v>809</v>
          </cell>
          <cell r="AM456">
            <v>0</v>
          </cell>
          <cell r="AN456">
            <v>89.9</v>
          </cell>
          <cell r="AO456">
            <v>0</v>
          </cell>
          <cell r="AP456" t="str">
            <v>Bouillon De Légumes</v>
          </cell>
          <cell r="AQ456">
            <v>12</v>
          </cell>
          <cell r="AR456">
            <v>26.04</v>
          </cell>
          <cell r="AS456">
            <v>1.1639999999999999</v>
          </cell>
          <cell r="AT456">
            <v>0.64800000000000013</v>
          </cell>
          <cell r="AU456">
            <v>3.84</v>
          </cell>
          <cell r="AV456">
            <v>217</v>
          </cell>
          <cell r="AW456">
            <v>9.6999999999999993</v>
          </cell>
          <cell r="AX456">
            <v>5.4</v>
          </cell>
          <cell r="AY456">
            <v>32</v>
          </cell>
          <cell r="AZ456" t="str">
            <v>Salade Feuille De Chêne</v>
          </cell>
          <cell r="BA456">
            <v>100</v>
          </cell>
          <cell r="BB456">
            <v>16</v>
          </cell>
          <cell r="BC456">
            <v>1</v>
          </cell>
          <cell r="BD456">
            <v>0.2</v>
          </cell>
          <cell r="BE456">
            <v>1.6</v>
          </cell>
          <cell r="BF456">
            <v>16</v>
          </cell>
          <cell r="BG456">
            <v>1</v>
          </cell>
          <cell r="BH456">
            <v>0.2</v>
          </cell>
          <cell r="BI456">
            <v>1.6</v>
          </cell>
          <cell r="BJ456" t="str">
            <v>Carotte</v>
          </cell>
          <cell r="BK456">
            <v>100</v>
          </cell>
          <cell r="BL456">
            <v>38</v>
          </cell>
          <cell r="BM456">
            <v>0.8</v>
          </cell>
          <cell r="BN456">
            <v>0.3</v>
          </cell>
          <cell r="BO456">
            <v>6.6</v>
          </cell>
          <cell r="BP456">
            <v>38</v>
          </cell>
          <cell r="BQ456">
            <v>0.8</v>
          </cell>
          <cell r="BR456">
            <v>0.3</v>
          </cell>
          <cell r="BS456">
            <v>6.6</v>
          </cell>
          <cell r="BT456" t="str">
            <v>Pomme</v>
          </cell>
          <cell r="BU456">
            <v>50</v>
          </cell>
          <cell r="BV456">
            <v>27.5</v>
          </cell>
          <cell r="BW456">
            <v>0.15</v>
          </cell>
          <cell r="BX456">
            <v>0.15</v>
          </cell>
          <cell r="BY456">
            <v>5.85</v>
          </cell>
          <cell r="BZ456">
            <v>55</v>
          </cell>
          <cell r="CA456">
            <v>0.3</v>
          </cell>
          <cell r="CB456">
            <v>0.3</v>
          </cell>
          <cell r="CC456">
            <v>11.7</v>
          </cell>
          <cell r="CD456" t="str">
            <v>Sbrinz</v>
          </cell>
          <cell r="CE456">
            <v>30</v>
          </cell>
          <cell r="CF456">
            <v>125.1</v>
          </cell>
          <cell r="CG456">
            <v>8.58</v>
          </cell>
          <cell r="CH456">
            <v>9.9600000000000009</v>
          </cell>
          <cell r="CI456">
            <v>0</v>
          </cell>
          <cell r="CJ456">
            <v>417</v>
          </cell>
          <cell r="CK456">
            <v>28.6</v>
          </cell>
          <cell r="CL456">
            <v>33.200000000000003</v>
          </cell>
          <cell r="CM456">
            <v>0</v>
          </cell>
          <cell r="CN456" t="str">
            <v>Figues Sèches</v>
          </cell>
          <cell r="CO456">
            <v>15</v>
          </cell>
          <cell r="CP456">
            <v>40.950000000000003</v>
          </cell>
          <cell r="CQ456">
            <v>0.48</v>
          </cell>
          <cell r="CR456">
            <v>0.18</v>
          </cell>
          <cell r="CS456">
            <v>8.52</v>
          </cell>
          <cell r="CT456">
            <v>273</v>
          </cell>
          <cell r="CU456">
            <v>3.2</v>
          </cell>
          <cell r="CV456">
            <v>1.2</v>
          </cell>
          <cell r="CW456">
            <v>56.8</v>
          </cell>
          <cell r="CX456" t="str">
            <v>Noix De Cajou</v>
          </cell>
          <cell r="CY456">
            <v>10</v>
          </cell>
          <cell r="CZ456">
            <v>59.3</v>
          </cell>
          <cell r="DA456">
            <v>1.82</v>
          </cell>
          <cell r="DB456">
            <v>4.5199999999999996</v>
          </cell>
          <cell r="DC456">
            <v>2.66</v>
          </cell>
          <cell r="DD456">
            <v>593</v>
          </cell>
          <cell r="DE456">
            <v>18.2</v>
          </cell>
          <cell r="DF456">
            <v>45.2</v>
          </cell>
          <cell r="DG456">
            <v>26.6</v>
          </cell>
          <cell r="DH456" t="str">
            <v>Petits Pains Suédois</v>
          </cell>
          <cell r="DI456">
            <v>50</v>
          </cell>
          <cell r="DJ456">
            <v>211.5</v>
          </cell>
          <cell r="DK456">
            <v>5.5</v>
          </cell>
          <cell r="DL456">
            <v>4.5</v>
          </cell>
          <cell r="DM456">
            <v>35.5</v>
          </cell>
          <cell r="DN456">
            <v>423</v>
          </cell>
          <cell r="DO456">
            <v>11</v>
          </cell>
          <cell r="DP456">
            <v>9</v>
          </cell>
          <cell r="DQ456">
            <v>71</v>
          </cell>
          <cell r="DR456" t="str">
            <v/>
          </cell>
          <cell r="DT456">
            <v>0</v>
          </cell>
          <cell r="DU456">
            <v>0</v>
          </cell>
          <cell r="DV456">
            <v>0</v>
          </cell>
          <cell r="DW456">
            <v>0</v>
          </cell>
          <cell r="DX456">
            <v>0</v>
          </cell>
          <cell r="DY456">
            <v>0</v>
          </cell>
          <cell r="DZ456">
            <v>0</v>
          </cell>
          <cell r="EA456">
            <v>0</v>
          </cell>
          <cell r="EB456" t="str">
            <v/>
          </cell>
          <cell r="ED456">
            <v>0</v>
          </cell>
          <cell r="EE456">
            <v>0</v>
          </cell>
          <cell r="EF456">
            <v>0</v>
          </cell>
          <cell r="EG456">
            <v>0</v>
          </cell>
          <cell r="EH456">
            <v>0</v>
          </cell>
          <cell r="EI456">
            <v>0</v>
          </cell>
          <cell r="EJ456">
            <v>0</v>
          </cell>
          <cell r="EK456">
            <v>0</v>
          </cell>
          <cell r="EL456" t="str">
            <v/>
          </cell>
          <cell r="EN456">
            <v>0</v>
          </cell>
          <cell r="EO456">
            <v>0</v>
          </cell>
          <cell r="EP456">
            <v>0</v>
          </cell>
          <cell r="EQ456">
            <v>0</v>
          </cell>
          <cell r="ER456">
            <v>0</v>
          </cell>
          <cell r="ES456">
            <v>0</v>
          </cell>
          <cell r="ET456">
            <v>0</v>
          </cell>
          <cell r="EU456">
            <v>0</v>
          </cell>
          <cell r="EV456" t="str">
            <v/>
          </cell>
          <cell r="EX456">
            <v>0</v>
          </cell>
          <cell r="EY456">
            <v>0</v>
          </cell>
          <cell r="EZ456">
            <v>0</v>
          </cell>
          <cell r="FA456">
            <v>0</v>
          </cell>
          <cell r="FB456">
            <v>0</v>
          </cell>
          <cell r="FC456">
            <v>0</v>
          </cell>
          <cell r="FD456">
            <v>0</v>
          </cell>
          <cell r="FE456">
            <v>0</v>
          </cell>
          <cell r="FF456" t="str">
            <v/>
          </cell>
          <cell r="FH456">
            <v>0</v>
          </cell>
          <cell r="FI456">
            <v>0</v>
          </cell>
          <cell r="FJ456">
            <v>0</v>
          </cell>
          <cell r="FK456">
            <v>0</v>
          </cell>
          <cell r="FL456">
            <v>0</v>
          </cell>
          <cell r="FM456">
            <v>0</v>
          </cell>
          <cell r="FN456">
            <v>0</v>
          </cell>
          <cell r="FO456">
            <v>0</v>
          </cell>
          <cell r="FR456">
            <v>0</v>
          </cell>
          <cell r="FS456">
            <v>0</v>
          </cell>
          <cell r="FT456">
            <v>0</v>
          </cell>
          <cell r="FU456">
            <v>0</v>
          </cell>
          <cell r="FV456">
            <v>0</v>
          </cell>
          <cell r="FW456">
            <v>0</v>
          </cell>
          <cell r="FX456">
            <v>0</v>
          </cell>
          <cell r="FY456">
            <v>0</v>
          </cell>
          <cell r="GB456">
            <v>0</v>
          </cell>
          <cell r="GC456">
            <v>0</v>
          </cell>
          <cell r="GD456">
            <v>0</v>
          </cell>
          <cell r="GE456">
            <v>0</v>
          </cell>
          <cell r="GF456">
            <v>0</v>
          </cell>
          <cell r="GG456">
            <v>0</v>
          </cell>
          <cell r="GH456">
            <v>0</v>
          </cell>
          <cell r="GI456">
            <v>0</v>
          </cell>
          <cell r="GL456">
            <v>0</v>
          </cell>
          <cell r="GM456">
            <v>0</v>
          </cell>
          <cell r="GN456">
            <v>0</v>
          </cell>
          <cell r="GO456">
            <v>0</v>
          </cell>
          <cell r="GP456">
            <v>0</v>
          </cell>
          <cell r="GQ456">
            <v>0</v>
          </cell>
          <cell r="GR456">
            <v>0</v>
          </cell>
          <cell r="GS456">
            <v>0</v>
          </cell>
          <cell r="GU456" t="str">
            <v xml:space="preserve">Salade Multicolore Au Sbrinz </v>
          </cell>
        </row>
        <row r="457">
          <cell r="E457" t="str">
            <v>Salade Niçoise</v>
          </cell>
          <cell r="F457" t="str">
            <v>Mettre votre œuf dans l’eau bouillante de votre casserole pendant 10 minutes et plongez les dans l’eau froide
Coupez votre concombre en rondelles, vos tomates, votre œuf, ciselez le basilic et ajoutez tous les ingrédients dans une assiette.
Mélangez et c'est prêt</v>
          </cell>
          <cell r="H457">
            <v>252.64999999999998</v>
          </cell>
          <cell r="I457">
            <v>28.29</v>
          </cell>
          <cell r="J457">
            <v>11.895000000000001</v>
          </cell>
          <cell r="K457">
            <v>6.55</v>
          </cell>
          <cell r="L457" t="str">
            <v>œuf</v>
          </cell>
          <cell r="M457">
            <v>50</v>
          </cell>
          <cell r="N457">
            <v>71</v>
          </cell>
          <cell r="O457">
            <v>5.95</v>
          </cell>
          <cell r="P457">
            <v>5.15</v>
          </cell>
          <cell r="Q457">
            <v>0.15</v>
          </cell>
          <cell r="R457">
            <v>142</v>
          </cell>
          <cell r="S457">
            <v>11.9</v>
          </cell>
          <cell r="T457">
            <v>10.3</v>
          </cell>
          <cell r="U457">
            <v>0.3</v>
          </cell>
          <cell r="V457" t="str">
            <v>Salade verte</v>
          </cell>
          <cell r="W457">
            <v>50</v>
          </cell>
          <cell r="X457">
            <v>9</v>
          </cell>
          <cell r="Y457">
            <v>0.8</v>
          </cell>
          <cell r="Z457">
            <v>0.15</v>
          </cell>
          <cell r="AA457">
            <v>0.7</v>
          </cell>
          <cell r="AB457">
            <v>18</v>
          </cell>
          <cell r="AC457">
            <v>1.6</v>
          </cell>
          <cell r="AD457">
            <v>0.3</v>
          </cell>
          <cell r="AE457">
            <v>1.4</v>
          </cell>
          <cell r="AF457" t="str">
            <v>thon au naturel</v>
          </cell>
          <cell r="AG457">
            <v>80</v>
          </cell>
          <cell r="AH457">
            <v>87.2</v>
          </cell>
          <cell r="AI457">
            <v>20</v>
          </cell>
          <cell r="AJ457">
            <v>0.4</v>
          </cell>
          <cell r="AK457">
            <v>0.8</v>
          </cell>
          <cell r="AL457">
            <v>109</v>
          </cell>
          <cell r="AM457">
            <v>25</v>
          </cell>
          <cell r="AN457">
            <v>0.5</v>
          </cell>
          <cell r="AO457">
            <v>1</v>
          </cell>
          <cell r="AP457" t="str">
            <v>concombre</v>
          </cell>
          <cell r="AQ457">
            <v>150</v>
          </cell>
          <cell r="AR457">
            <v>19.5</v>
          </cell>
          <cell r="AS457">
            <v>1.05</v>
          </cell>
          <cell r="AT457">
            <v>0.15</v>
          </cell>
          <cell r="AU457">
            <v>3</v>
          </cell>
          <cell r="AV457">
            <v>13</v>
          </cell>
          <cell r="AW457">
            <v>0.7</v>
          </cell>
          <cell r="AX457">
            <v>0.1</v>
          </cell>
          <cell r="AY457">
            <v>2</v>
          </cell>
          <cell r="AZ457" t="str">
            <v>Basilic</v>
          </cell>
          <cell r="BB457">
            <v>0</v>
          </cell>
          <cell r="BC457">
            <v>0</v>
          </cell>
          <cell r="BD457">
            <v>0</v>
          </cell>
          <cell r="BE457">
            <v>0</v>
          </cell>
          <cell r="BF457">
            <v>0</v>
          </cell>
          <cell r="BG457">
            <v>0</v>
          </cell>
          <cell r="BH457">
            <v>0</v>
          </cell>
          <cell r="BI457">
            <v>0</v>
          </cell>
          <cell r="BJ457" t="str">
            <v>tomate</v>
          </cell>
          <cell r="BK457">
            <v>50</v>
          </cell>
          <cell r="BL457">
            <v>10.5</v>
          </cell>
          <cell r="BM457">
            <v>0.4</v>
          </cell>
          <cell r="BN457">
            <v>0.15</v>
          </cell>
          <cell r="BO457">
            <v>1.6</v>
          </cell>
          <cell r="BP457">
            <v>21</v>
          </cell>
          <cell r="BQ457">
            <v>0.8</v>
          </cell>
          <cell r="BR457">
            <v>0.3</v>
          </cell>
          <cell r="BS457">
            <v>3.2</v>
          </cell>
          <cell r="BT457" t="str">
            <v>huile d’olive</v>
          </cell>
          <cell r="BU457">
            <v>5</v>
          </cell>
          <cell r="BV457">
            <v>40.450000000000003</v>
          </cell>
          <cell r="BW457">
            <v>0</v>
          </cell>
          <cell r="BX457">
            <v>4.4950000000000001</v>
          </cell>
          <cell r="BY457">
            <v>0</v>
          </cell>
          <cell r="BZ457">
            <v>809</v>
          </cell>
          <cell r="CA457">
            <v>0</v>
          </cell>
          <cell r="CB457">
            <v>89.9</v>
          </cell>
          <cell r="CC457">
            <v>0</v>
          </cell>
          <cell r="CD457" t="str">
            <v>olives noires</v>
          </cell>
          <cell r="CE457">
            <v>10</v>
          </cell>
          <cell r="CF457">
            <v>15</v>
          </cell>
          <cell r="CG457">
            <v>0.09</v>
          </cell>
          <cell r="CH457">
            <v>1.4</v>
          </cell>
          <cell r="CI457">
            <v>0.3</v>
          </cell>
          <cell r="CJ457">
            <v>150</v>
          </cell>
          <cell r="CK457">
            <v>0.9</v>
          </cell>
          <cell r="CL457">
            <v>14</v>
          </cell>
          <cell r="CM457">
            <v>3</v>
          </cell>
          <cell r="CN457" t="str">
            <v>Vinaigre balsamique</v>
          </cell>
          <cell r="CP457">
            <v>0</v>
          </cell>
          <cell r="CQ457">
            <v>0</v>
          </cell>
          <cell r="CR457">
            <v>0</v>
          </cell>
          <cell r="CS457">
            <v>0</v>
          </cell>
          <cell r="CT457">
            <v>12</v>
          </cell>
          <cell r="CU457">
            <v>0</v>
          </cell>
          <cell r="CV457">
            <v>0</v>
          </cell>
          <cell r="CW457">
            <v>5</v>
          </cell>
          <cell r="CZ457">
            <v>0</v>
          </cell>
          <cell r="DA457">
            <v>0</v>
          </cell>
          <cell r="DB457">
            <v>0</v>
          </cell>
          <cell r="DC457">
            <v>0</v>
          </cell>
          <cell r="DD457">
            <v>0</v>
          </cell>
          <cell r="DE457">
            <v>0</v>
          </cell>
          <cell r="DF457">
            <v>0</v>
          </cell>
          <cell r="DG457">
            <v>0</v>
          </cell>
          <cell r="DJ457">
            <v>0</v>
          </cell>
          <cell r="DK457">
            <v>0</v>
          </cell>
          <cell r="DL457">
            <v>0</v>
          </cell>
          <cell r="DM457">
            <v>0</v>
          </cell>
          <cell r="DN457">
            <v>0</v>
          </cell>
          <cell r="DO457">
            <v>0</v>
          </cell>
          <cell r="DP457">
            <v>0</v>
          </cell>
          <cell r="DQ457">
            <v>0</v>
          </cell>
          <cell r="DT457">
            <v>0</v>
          </cell>
          <cell r="DU457">
            <v>0</v>
          </cell>
          <cell r="DV457">
            <v>0</v>
          </cell>
          <cell r="DW457">
            <v>0</v>
          </cell>
          <cell r="DX457">
            <v>0</v>
          </cell>
          <cell r="DY457">
            <v>0</v>
          </cell>
          <cell r="DZ457">
            <v>0</v>
          </cell>
          <cell r="EA457">
            <v>0</v>
          </cell>
          <cell r="ED457">
            <v>0</v>
          </cell>
          <cell r="EE457">
            <v>0</v>
          </cell>
          <cell r="EF457">
            <v>0</v>
          </cell>
          <cell r="EG457">
            <v>0</v>
          </cell>
          <cell r="EH457">
            <v>0</v>
          </cell>
          <cell r="EI457">
            <v>0</v>
          </cell>
          <cell r="EJ457">
            <v>0</v>
          </cell>
          <cell r="EK457">
            <v>0</v>
          </cell>
          <cell r="EN457">
            <v>0</v>
          </cell>
          <cell r="EO457">
            <v>0</v>
          </cell>
          <cell r="EP457">
            <v>0</v>
          </cell>
          <cell r="EQ457">
            <v>0</v>
          </cell>
          <cell r="ER457">
            <v>0</v>
          </cell>
          <cell r="ES457">
            <v>0</v>
          </cell>
          <cell r="ET457">
            <v>0</v>
          </cell>
          <cell r="EU457">
            <v>0</v>
          </cell>
          <cell r="EX457">
            <v>0</v>
          </cell>
          <cell r="EY457">
            <v>0</v>
          </cell>
          <cell r="EZ457">
            <v>0</v>
          </cell>
          <cell r="FA457">
            <v>0</v>
          </cell>
          <cell r="FB457">
            <v>0</v>
          </cell>
          <cell r="FC457">
            <v>0</v>
          </cell>
          <cell r="FD457">
            <v>0</v>
          </cell>
          <cell r="FE457">
            <v>0</v>
          </cell>
          <cell r="FH457">
            <v>0</v>
          </cell>
          <cell r="FI457">
            <v>0</v>
          </cell>
          <cell r="FJ457">
            <v>0</v>
          </cell>
          <cell r="FK457">
            <v>0</v>
          </cell>
          <cell r="FL457">
            <v>0</v>
          </cell>
          <cell r="FM457">
            <v>0</v>
          </cell>
          <cell r="FN457">
            <v>0</v>
          </cell>
          <cell r="FO457">
            <v>0</v>
          </cell>
          <cell r="FR457">
            <v>0</v>
          </cell>
          <cell r="FS457">
            <v>0</v>
          </cell>
          <cell r="FT457">
            <v>0</v>
          </cell>
          <cell r="FU457">
            <v>0</v>
          </cell>
          <cell r="FV457">
            <v>0</v>
          </cell>
          <cell r="FW457">
            <v>0</v>
          </cell>
          <cell r="FX457">
            <v>0</v>
          </cell>
          <cell r="FY457">
            <v>0</v>
          </cell>
          <cell r="GB457">
            <v>0</v>
          </cell>
          <cell r="GC457">
            <v>0</v>
          </cell>
          <cell r="GD457">
            <v>0</v>
          </cell>
          <cell r="GE457">
            <v>0</v>
          </cell>
          <cell r="GF457">
            <v>0</v>
          </cell>
          <cell r="GG457">
            <v>0</v>
          </cell>
          <cell r="GH457">
            <v>0</v>
          </cell>
          <cell r="GI457">
            <v>0</v>
          </cell>
          <cell r="GL457">
            <v>0</v>
          </cell>
          <cell r="GM457">
            <v>0</v>
          </cell>
          <cell r="GN457">
            <v>0</v>
          </cell>
          <cell r="GO457">
            <v>0</v>
          </cell>
          <cell r="GP457">
            <v>0</v>
          </cell>
          <cell r="GQ457">
            <v>0</v>
          </cell>
          <cell r="GR457">
            <v>0</v>
          </cell>
          <cell r="GS457">
            <v>0</v>
          </cell>
          <cell r="GU457" t="str">
            <v>Salade Niçoise</v>
          </cell>
        </row>
        <row r="458">
          <cell r="E458" t="str">
            <v>Salade Niçoise version 2</v>
          </cell>
          <cell r="F458" t="str">
            <v xml:space="preserve">Cuire l’œuf préalablement.
Cuire al dente les pommes de terre avec les haricots verts env. 10 min dans l’eau salée, égoutter, incorporer l'oignon. 
Mélanger dans un saladier vinaigre, huile et bouillon. 
Ajouter pommes de terre, haricots verts et oignon. 
Incorporer les tomates et tous les ingrédients, persil compris, rectifier l’assaisonnement. </v>
          </cell>
          <cell r="H458">
            <v>498.44</v>
          </cell>
          <cell r="I458">
            <v>39.244000000000007</v>
          </cell>
          <cell r="J458">
            <v>18.838000000000001</v>
          </cell>
          <cell r="K458">
            <v>37.590000000000003</v>
          </cell>
          <cell r="L458" t="str">
            <v>Pomme De Terre</v>
          </cell>
          <cell r="M458">
            <v>150</v>
          </cell>
          <cell r="N458">
            <v>114</v>
          </cell>
          <cell r="O458">
            <v>3</v>
          </cell>
          <cell r="P458">
            <v>0.15</v>
          </cell>
          <cell r="Q458">
            <v>23.4</v>
          </cell>
          <cell r="R458">
            <v>76</v>
          </cell>
          <cell r="S458">
            <v>2</v>
          </cell>
          <cell r="T458">
            <v>0.1</v>
          </cell>
          <cell r="U458">
            <v>15.6</v>
          </cell>
          <cell r="V458" t="str">
            <v>Haricots Verts</v>
          </cell>
          <cell r="W458">
            <v>150</v>
          </cell>
          <cell r="X458">
            <v>46.5</v>
          </cell>
          <cell r="Y458">
            <v>3.15</v>
          </cell>
          <cell r="Z458">
            <v>0.3</v>
          </cell>
          <cell r="AA458">
            <v>5.4</v>
          </cell>
          <cell r="AB458">
            <v>31</v>
          </cell>
          <cell r="AC458">
            <v>2.1</v>
          </cell>
          <cell r="AD458">
            <v>0.2</v>
          </cell>
          <cell r="AE458">
            <v>3.6</v>
          </cell>
          <cell r="AF458" t="str">
            <v>Oignon Rouge</v>
          </cell>
          <cell r="AH458">
            <v>0</v>
          </cell>
          <cell r="AI458">
            <v>0</v>
          </cell>
          <cell r="AJ458">
            <v>0</v>
          </cell>
          <cell r="AK458">
            <v>0</v>
          </cell>
          <cell r="AL458">
            <v>0</v>
          </cell>
          <cell r="AM458">
            <v>0</v>
          </cell>
          <cell r="AN458">
            <v>0</v>
          </cell>
          <cell r="AO458">
            <v>0</v>
          </cell>
          <cell r="AP458" t="str">
            <v>Vinaigre De Vin Blanc</v>
          </cell>
          <cell r="AQ458">
            <v>10</v>
          </cell>
          <cell r="AR458">
            <v>0</v>
          </cell>
          <cell r="AS458">
            <v>0</v>
          </cell>
          <cell r="AT458">
            <v>0</v>
          </cell>
          <cell r="AU458">
            <v>0</v>
          </cell>
          <cell r="AV458">
            <v>0</v>
          </cell>
          <cell r="AW458">
            <v>0</v>
          </cell>
          <cell r="AX458">
            <v>0</v>
          </cell>
          <cell r="AY458">
            <v>0</v>
          </cell>
          <cell r="AZ458" t="str">
            <v>Huile D'Olive</v>
          </cell>
          <cell r="BA458">
            <v>10</v>
          </cell>
          <cell r="BB458">
            <v>80.900000000000006</v>
          </cell>
          <cell r="BC458">
            <v>0</v>
          </cell>
          <cell r="BD458">
            <v>8.99</v>
          </cell>
          <cell r="BE458">
            <v>0</v>
          </cell>
          <cell r="BF458">
            <v>809</v>
          </cell>
          <cell r="BG458">
            <v>0</v>
          </cell>
          <cell r="BH458">
            <v>89.9</v>
          </cell>
          <cell r="BI458">
            <v>0</v>
          </cell>
          <cell r="BJ458" t="str">
            <v>Bouillon De Légumes</v>
          </cell>
          <cell r="BK458">
            <v>12</v>
          </cell>
          <cell r="BL458">
            <v>26.04</v>
          </cell>
          <cell r="BM458">
            <v>1.1639999999999999</v>
          </cell>
          <cell r="BN458">
            <v>0.64800000000000013</v>
          </cell>
          <cell r="BO458">
            <v>3.84</v>
          </cell>
          <cell r="BP458">
            <v>217</v>
          </cell>
          <cell r="BQ458">
            <v>9.6999999999999993</v>
          </cell>
          <cell r="BR458">
            <v>5.4</v>
          </cell>
          <cell r="BS458">
            <v>32</v>
          </cell>
          <cell r="BT458" t="str">
            <v>Tomate</v>
          </cell>
          <cell r="BU458">
            <v>100</v>
          </cell>
          <cell r="BV458">
            <v>21</v>
          </cell>
          <cell r="BW458">
            <v>0.8</v>
          </cell>
          <cell r="BX458">
            <v>0.3</v>
          </cell>
          <cell r="BY458">
            <v>3.2</v>
          </cell>
          <cell r="BZ458">
            <v>21</v>
          </cell>
          <cell r="CA458">
            <v>0.8</v>
          </cell>
          <cell r="CB458">
            <v>0.3</v>
          </cell>
          <cell r="CC458">
            <v>3.2</v>
          </cell>
          <cell r="CD458" t="str">
            <v>Thon Au Naturel</v>
          </cell>
          <cell r="CE458">
            <v>100</v>
          </cell>
          <cell r="CF458">
            <v>109</v>
          </cell>
          <cell r="CG458">
            <v>25</v>
          </cell>
          <cell r="CH458">
            <v>0.5</v>
          </cell>
          <cell r="CI458">
            <v>1</v>
          </cell>
          <cell r="CJ458">
            <v>109</v>
          </cell>
          <cell r="CK458">
            <v>25</v>
          </cell>
          <cell r="CL458">
            <v>0.5</v>
          </cell>
          <cell r="CM458">
            <v>1</v>
          </cell>
          <cell r="CN458" t="str">
            <v>Œuf</v>
          </cell>
          <cell r="CO458">
            <v>50</v>
          </cell>
          <cell r="CP458">
            <v>71</v>
          </cell>
          <cell r="CQ458">
            <v>5.95</v>
          </cell>
          <cell r="CR458">
            <v>5.15</v>
          </cell>
          <cell r="CS458">
            <v>0.15</v>
          </cell>
          <cell r="CT458">
            <v>142</v>
          </cell>
          <cell r="CU458">
            <v>11.9</v>
          </cell>
          <cell r="CV458">
            <v>10.3</v>
          </cell>
          <cell r="CW458">
            <v>0.3</v>
          </cell>
          <cell r="CX458" t="str">
            <v>Olives Noires</v>
          </cell>
          <cell r="CY458">
            <v>20</v>
          </cell>
          <cell r="CZ458">
            <v>30</v>
          </cell>
          <cell r="DA458">
            <v>0.18</v>
          </cell>
          <cell r="DB458">
            <v>2.8</v>
          </cell>
          <cell r="DC458">
            <v>0.6</v>
          </cell>
          <cell r="DD458">
            <v>150</v>
          </cell>
          <cell r="DE458">
            <v>0.9</v>
          </cell>
          <cell r="DF458">
            <v>14</v>
          </cell>
          <cell r="DG458">
            <v>3</v>
          </cell>
          <cell r="DH458" t="str">
            <v>Persil</v>
          </cell>
          <cell r="DJ458">
            <v>0</v>
          </cell>
          <cell r="DK458">
            <v>0</v>
          </cell>
          <cell r="DL458">
            <v>0</v>
          </cell>
          <cell r="DM458">
            <v>0</v>
          </cell>
          <cell r="DN458">
            <v>0</v>
          </cell>
          <cell r="DO458">
            <v>0</v>
          </cell>
          <cell r="DP458">
            <v>0</v>
          </cell>
          <cell r="DQ458">
            <v>0</v>
          </cell>
          <cell r="DR458" t="str">
            <v>Sel &amp; Poivre</v>
          </cell>
          <cell r="DT458">
            <v>0</v>
          </cell>
          <cell r="DU458">
            <v>0</v>
          </cell>
          <cell r="DV458">
            <v>0</v>
          </cell>
          <cell r="DW458">
            <v>0</v>
          </cell>
          <cell r="DX458">
            <v>0</v>
          </cell>
          <cell r="DY458">
            <v>0</v>
          </cell>
          <cell r="DZ458">
            <v>0</v>
          </cell>
          <cell r="EA458">
            <v>0</v>
          </cell>
          <cell r="EB458" t="str">
            <v/>
          </cell>
          <cell r="ED458">
            <v>0</v>
          </cell>
          <cell r="EE458">
            <v>0</v>
          </cell>
          <cell r="EF458">
            <v>0</v>
          </cell>
          <cell r="EG458">
            <v>0</v>
          </cell>
          <cell r="EH458">
            <v>0</v>
          </cell>
          <cell r="EI458">
            <v>0</v>
          </cell>
          <cell r="EJ458">
            <v>0</v>
          </cell>
          <cell r="EK458">
            <v>0</v>
          </cell>
          <cell r="EL458" t="str">
            <v/>
          </cell>
          <cell r="EN458">
            <v>0</v>
          </cell>
          <cell r="EO458">
            <v>0</v>
          </cell>
          <cell r="EP458">
            <v>0</v>
          </cell>
          <cell r="EQ458">
            <v>0</v>
          </cell>
          <cell r="ER458">
            <v>0</v>
          </cell>
          <cell r="ES458">
            <v>0</v>
          </cell>
          <cell r="ET458">
            <v>0</v>
          </cell>
          <cell r="EU458">
            <v>0</v>
          </cell>
          <cell r="EV458" t="str">
            <v/>
          </cell>
          <cell r="EX458">
            <v>0</v>
          </cell>
          <cell r="EY458">
            <v>0</v>
          </cell>
          <cell r="EZ458">
            <v>0</v>
          </cell>
          <cell r="FA458">
            <v>0</v>
          </cell>
          <cell r="FB458">
            <v>0</v>
          </cell>
          <cell r="FC458">
            <v>0</v>
          </cell>
          <cell r="FD458">
            <v>0</v>
          </cell>
          <cell r="FE458">
            <v>0</v>
          </cell>
          <cell r="FF458" t="str">
            <v/>
          </cell>
          <cell r="FH458">
            <v>0</v>
          </cell>
          <cell r="FI458">
            <v>0</v>
          </cell>
          <cell r="FJ458">
            <v>0</v>
          </cell>
          <cell r="FK458">
            <v>0</v>
          </cell>
          <cell r="FL458">
            <v>0</v>
          </cell>
          <cell r="FM458">
            <v>0</v>
          </cell>
          <cell r="FN458">
            <v>0</v>
          </cell>
          <cell r="FO458">
            <v>0</v>
          </cell>
          <cell r="FR458">
            <v>0</v>
          </cell>
          <cell r="FS458">
            <v>0</v>
          </cell>
          <cell r="FT458">
            <v>0</v>
          </cell>
          <cell r="FU458">
            <v>0</v>
          </cell>
          <cell r="FV458">
            <v>0</v>
          </cell>
          <cell r="FW458">
            <v>0</v>
          </cell>
          <cell r="FX458">
            <v>0</v>
          </cell>
          <cell r="FY458">
            <v>0</v>
          </cell>
          <cell r="GB458">
            <v>0</v>
          </cell>
          <cell r="GC458">
            <v>0</v>
          </cell>
          <cell r="GD458">
            <v>0</v>
          </cell>
          <cell r="GE458">
            <v>0</v>
          </cell>
          <cell r="GF458">
            <v>0</v>
          </cell>
          <cell r="GG458">
            <v>0</v>
          </cell>
          <cell r="GH458">
            <v>0</v>
          </cell>
          <cell r="GI458">
            <v>0</v>
          </cell>
          <cell r="GL458">
            <v>0</v>
          </cell>
          <cell r="GM458">
            <v>0</v>
          </cell>
          <cell r="GN458">
            <v>0</v>
          </cell>
          <cell r="GO458">
            <v>0</v>
          </cell>
          <cell r="GP458">
            <v>0</v>
          </cell>
          <cell r="GQ458">
            <v>0</v>
          </cell>
          <cell r="GR458">
            <v>0</v>
          </cell>
          <cell r="GS458">
            <v>0</v>
          </cell>
          <cell r="GU458" t="str">
            <v>Salade Niçoise Version 2</v>
          </cell>
        </row>
        <row r="459">
          <cell r="E459" t="str">
            <v>Salade Œuf &amp; Pois Chiche</v>
          </cell>
          <cell r="F459" t="str">
            <v>Mélanger tous les ingrédients</v>
          </cell>
          <cell r="H459">
            <v>570.80000000000007</v>
          </cell>
          <cell r="I459">
            <v>28.590000000000003</v>
          </cell>
          <cell r="J459">
            <v>26.549999999999997</v>
          </cell>
          <cell r="K459">
            <v>48.529999999999994</v>
          </cell>
          <cell r="L459" t="str">
            <v>Œuf</v>
          </cell>
          <cell r="M459">
            <v>150</v>
          </cell>
          <cell r="N459">
            <v>213</v>
          </cell>
          <cell r="O459">
            <v>17.850000000000001</v>
          </cell>
          <cell r="P459">
            <v>15.45</v>
          </cell>
          <cell r="Q459">
            <v>0.45</v>
          </cell>
          <cell r="R459">
            <v>142</v>
          </cell>
          <cell r="S459">
            <v>11.9</v>
          </cell>
          <cell r="T459">
            <v>10.3</v>
          </cell>
          <cell r="U459">
            <v>0.3</v>
          </cell>
          <cell r="V459" t="str">
            <v>Pomme De Terre</v>
          </cell>
          <cell r="W459">
            <v>200</v>
          </cell>
          <cell r="X459">
            <v>152</v>
          </cell>
          <cell r="Y459">
            <v>4</v>
          </cell>
          <cell r="Z459">
            <v>0.2</v>
          </cell>
          <cell r="AA459">
            <v>31.2</v>
          </cell>
          <cell r="AB459">
            <v>76</v>
          </cell>
          <cell r="AC459">
            <v>2</v>
          </cell>
          <cell r="AD459">
            <v>0.1</v>
          </cell>
          <cell r="AE459">
            <v>15.6</v>
          </cell>
          <cell r="AF459" t="str">
            <v>Tomate</v>
          </cell>
          <cell r="AG459">
            <v>120</v>
          </cell>
          <cell r="AH459">
            <v>25.2</v>
          </cell>
          <cell r="AI459">
            <v>0.96</v>
          </cell>
          <cell r="AJ459">
            <v>0.36</v>
          </cell>
          <cell r="AK459">
            <v>3.84</v>
          </cell>
          <cell r="AL459">
            <v>21</v>
          </cell>
          <cell r="AM459">
            <v>0.8</v>
          </cell>
          <cell r="AN459">
            <v>0.3</v>
          </cell>
          <cell r="AO459">
            <v>3.2</v>
          </cell>
          <cell r="AP459" t="str">
            <v>Huile D'Olive</v>
          </cell>
          <cell r="AQ459">
            <v>10</v>
          </cell>
          <cell r="AR459">
            <v>80.900000000000006</v>
          </cell>
          <cell r="AS459">
            <v>0</v>
          </cell>
          <cell r="AT459">
            <v>8.99</v>
          </cell>
          <cell r="AU459">
            <v>0</v>
          </cell>
          <cell r="AV459">
            <v>809</v>
          </cell>
          <cell r="AW459">
            <v>0</v>
          </cell>
          <cell r="AX459">
            <v>89.9</v>
          </cell>
          <cell r="AY459">
            <v>0</v>
          </cell>
          <cell r="AZ459" t="str">
            <v>Laitue</v>
          </cell>
          <cell r="BA459">
            <v>50</v>
          </cell>
          <cell r="BB459">
            <v>8</v>
          </cell>
          <cell r="BC459">
            <v>0.6</v>
          </cell>
          <cell r="BD459">
            <v>0.15</v>
          </cell>
          <cell r="BE459">
            <v>0.65</v>
          </cell>
          <cell r="BF459">
            <v>16</v>
          </cell>
          <cell r="BG459">
            <v>1.2</v>
          </cell>
          <cell r="BH459">
            <v>0.3</v>
          </cell>
          <cell r="BI459">
            <v>1.3</v>
          </cell>
          <cell r="BJ459" t="str">
            <v>Pois Chiche Cuit</v>
          </cell>
          <cell r="BK459">
            <v>70</v>
          </cell>
          <cell r="BL459">
            <v>91.7</v>
          </cell>
          <cell r="BM459">
            <v>5.18</v>
          </cell>
          <cell r="BN459">
            <v>1.4</v>
          </cell>
          <cell r="BO459">
            <v>12.39</v>
          </cell>
          <cell r="BP459">
            <v>131</v>
          </cell>
          <cell r="BQ459">
            <v>7.4</v>
          </cell>
          <cell r="BR459">
            <v>2</v>
          </cell>
          <cell r="BS459">
            <v>17.7</v>
          </cell>
          <cell r="BT459" t="str">
            <v/>
          </cell>
          <cell r="BV459">
            <v>0</v>
          </cell>
          <cell r="BW459">
            <v>0</v>
          </cell>
          <cell r="BX459">
            <v>0</v>
          </cell>
          <cell r="BY459">
            <v>0</v>
          </cell>
          <cell r="BZ459">
            <v>0</v>
          </cell>
          <cell r="CA459">
            <v>0</v>
          </cell>
          <cell r="CB459">
            <v>0</v>
          </cell>
          <cell r="CC459">
            <v>0</v>
          </cell>
          <cell r="CD459" t="str">
            <v/>
          </cell>
          <cell r="CF459">
            <v>0</v>
          </cell>
          <cell r="CG459">
            <v>0</v>
          </cell>
          <cell r="CH459">
            <v>0</v>
          </cell>
          <cell r="CI459">
            <v>0</v>
          </cell>
          <cell r="CJ459">
            <v>0</v>
          </cell>
          <cell r="CK459">
            <v>0</v>
          </cell>
          <cell r="CL459">
            <v>0</v>
          </cell>
          <cell r="CM459">
            <v>0</v>
          </cell>
          <cell r="CN459" t="str">
            <v/>
          </cell>
          <cell r="CP459">
            <v>0</v>
          </cell>
          <cell r="CQ459">
            <v>0</v>
          </cell>
          <cell r="CR459">
            <v>0</v>
          </cell>
          <cell r="CS459">
            <v>0</v>
          </cell>
          <cell r="CT459">
            <v>0</v>
          </cell>
          <cell r="CU459">
            <v>0</v>
          </cell>
          <cell r="CV459">
            <v>0</v>
          </cell>
          <cell r="CW459">
            <v>0</v>
          </cell>
          <cell r="CX459" t="str">
            <v/>
          </cell>
          <cell r="CZ459">
            <v>0</v>
          </cell>
          <cell r="DA459">
            <v>0</v>
          </cell>
          <cell r="DB459">
            <v>0</v>
          </cell>
          <cell r="DC459">
            <v>0</v>
          </cell>
          <cell r="DD459">
            <v>0</v>
          </cell>
          <cell r="DE459">
            <v>0</v>
          </cell>
          <cell r="DF459">
            <v>0</v>
          </cell>
          <cell r="DG459">
            <v>0</v>
          </cell>
          <cell r="DH459" t="str">
            <v/>
          </cell>
          <cell r="DJ459">
            <v>0</v>
          </cell>
          <cell r="DK459">
            <v>0</v>
          </cell>
          <cell r="DL459">
            <v>0</v>
          </cell>
          <cell r="DM459">
            <v>0</v>
          </cell>
          <cell r="DN459">
            <v>0</v>
          </cell>
          <cell r="DO459">
            <v>0</v>
          </cell>
          <cell r="DP459">
            <v>0</v>
          </cell>
          <cell r="DQ459">
            <v>0</v>
          </cell>
          <cell r="DR459" t="str">
            <v/>
          </cell>
          <cell r="DT459">
            <v>0</v>
          </cell>
          <cell r="DU459">
            <v>0</v>
          </cell>
          <cell r="DV459">
            <v>0</v>
          </cell>
          <cell r="DW459">
            <v>0</v>
          </cell>
          <cell r="DX459">
            <v>0</v>
          </cell>
          <cell r="DY459">
            <v>0</v>
          </cell>
          <cell r="DZ459">
            <v>0</v>
          </cell>
          <cell r="EA459">
            <v>0</v>
          </cell>
          <cell r="EB459" t="str">
            <v/>
          </cell>
          <cell r="ED459">
            <v>0</v>
          </cell>
          <cell r="EE459">
            <v>0</v>
          </cell>
          <cell r="EF459">
            <v>0</v>
          </cell>
          <cell r="EG459">
            <v>0</v>
          </cell>
          <cell r="EH459">
            <v>0</v>
          </cell>
          <cell r="EI459">
            <v>0</v>
          </cell>
          <cell r="EJ459">
            <v>0</v>
          </cell>
          <cell r="EK459">
            <v>0</v>
          </cell>
          <cell r="EL459" t="str">
            <v/>
          </cell>
          <cell r="EN459">
            <v>0</v>
          </cell>
          <cell r="EO459">
            <v>0</v>
          </cell>
          <cell r="EP459">
            <v>0</v>
          </cell>
          <cell r="EQ459">
            <v>0</v>
          </cell>
          <cell r="ER459">
            <v>0</v>
          </cell>
          <cell r="ES459">
            <v>0</v>
          </cell>
          <cell r="ET459">
            <v>0</v>
          </cell>
          <cell r="EU459">
            <v>0</v>
          </cell>
          <cell r="EV459" t="str">
            <v/>
          </cell>
          <cell r="EX459">
            <v>0</v>
          </cell>
          <cell r="EY459">
            <v>0</v>
          </cell>
          <cell r="EZ459">
            <v>0</v>
          </cell>
          <cell r="FA459">
            <v>0</v>
          </cell>
          <cell r="FB459">
            <v>0</v>
          </cell>
          <cell r="FC459">
            <v>0</v>
          </cell>
          <cell r="FD459">
            <v>0</v>
          </cell>
          <cell r="FE459">
            <v>0</v>
          </cell>
          <cell r="FF459" t="str">
            <v/>
          </cell>
          <cell r="FH459">
            <v>0</v>
          </cell>
          <cell r="FI459">
            <v>0</v>
          </cell>
          <cell r="FJ459">
            <v>0</v>
          </cell>
          <cell r="FK459">
            <v>0</v>
          </cell>
          <cell r="FL459">
            <v>0</v>
          </cell>
          <cell r="FM459">
            <v>0</v>
          </cell>
          <cell r="FN459">
            <v>0</v>
          </cell>
          <cell r="FO459">
            <v>0</v>
          </cell>
          <cell r="FR459">
            <v>0</v>
          </cell>
          <cell r="FS459">
            <v>0</v>
          </cell>
          <cell r="FT459">
            <v>0</v>
          </cell>
          <cell r="FU459">
            <v>0</v>
          </cell>
          <cell r="FV459">
            <v>0</v>
          </cell>
          <cell r="FW459">
            <v>0</v>
          </cell>
          <cell r="FX459">
            <v>0</v>
          </cell>
          <cell r="FY459">
            <v>0</v>
          </cell>
          <cell r="GB459">
            <v>0</v>
          </cell>
          <cell r="GC459">
            <v>0</v>
          </cell>
          <cell r="GD459">
            <v>0</v>
          </cell>
          <cell r="GE459">
            <v>0</v>
          </cell>
          <cell r="GF459">
            <v>0</v>
          </cell>
          <cell r="GG459">
            <v>0</v>
          </cell>
          <cell r="GH459">
            <v>0</v>
          </cell>
          <cell r="GI459">
            <v>0</v>
          </cell>
          <cell r="GL459">
            <v>0</v>
          </cell>
          <cell r="GM459">
            <v>0</v>
          </cell>
          <cell r="GN459">
            <v>0</v>
          </cell>
          <cell r="GO459">
            <v>0</v>
          </cell>
          <cell r="GP459">
            <v>0</v>
          </cell>
          <cell r="GQ459">
            <v>0</v>
          </cell>
          <cell r="GR459">
            <v>0</v>
          </cell>
          <cell r="GS459">
            <v>0</v>
          </cell>
          <cell r="GU459" t="str">
            <v>Salade Œuf &amp; Pois Chiche</v>
          </cell>
        </row>
        <row r="460">
          <cell r="E460" t="str">
            <v xml:space="preserve">Salade Parmentier À La Grecque </v>
          </cell>
          <cell r="F460" t="str">
            <v xml:space="preserve">Faire cuire les œufs dans l’eau
Couper les pommes de terre en quartiers.
Mélanger les pommes de terre et tous les ingrédients (sauf œuf), poivre compris, dans un grand bol, répartir sur une plaque chemisée de papier cuisson 
Cuisson : env. 25 min au milieu du four préchauffé à 200° C. 
Mélanger moutarde, vinaigre, huile et eau dans un saladier, rectifier l’assaisonnement. 
Ajouter les tomates avec les pommes de terre et tous les ingrédients, olives comprises, mélanger, dresser. 
Répartir les œufs dessus. </v>
          </cell>
          <cell r="H460">
            <v>526.4</v>
          </cell>
          <cell r="I460">
            <v>25.689999999999998</v>
          </cell>
          <cell r="J460">
            <v>21.915000000000003</v>
          </cell>
          <cell r="K460">
            <v>31.8</v>
          </cell>
          <cell r="L460" t="str">
            <v>Pomme De Terre</v>
          </cell>
          <cell r="M460">
            <v>125</v>
          </cell>
          <cell r="N460">
            <v>95</v>
          </cell>
          <cell r="O460">
            <v>2.5</v>
          </cell>
          <cell r="P460">
            <v>0.125</v>
          </cell>
          <cell r="Q460">
            <v>19.5</v>
          </cell>
          <cell r="R460">
            <v>76</v>
          </cell>
          <cell r="S460">
            <v>2</v>
          </cell>
          <cell r="T460">
            <v>0.1</v>
          </cell>
          <cell r="U460">
            <v>15.6</v>
          </cell>
          <cell r="V460" t="str">
            <v>Poivron Rouge</v>
          </cell>
          <cell r="W460">
            <v>100</v>
          </cell>
          <cell r="X460">
            <v>32</v>
          </cell>
          <cell r="Y460">
            <v>0.9</v>
          </cell>
          <cell r="Z460">
            <v>0.4</v>
          </cell>
          <cell r="AA460">
            <v>5.2</v>
          </cell>
          <cell r="AB460">
            <v>32</v>
          </cell>
          <cell r="AC460">
            <v>0.9</v>
          </cell>
          <cell r="AD460">
            <v>0.4</v>
          </cell>
          <cell r="AE460">
            <v>5.2</v>
          </cell>
          <cell r="AF460" t="str">
            <v>Huile D'Olive</v>
          </cell>
          <cell r="AG460">
            <v>5</v>
          </cell>
          <cell r="AH460">
            <v>40.450000000000003</v>
          </cell>
          <cell r="AI460">
            <v>0</v>
          </cell>
          <cell r="AJ460">
            <v>4.4950000000000001</v>
          </cell>
          <cell r="AK460">
            <v>0</v>
          </cell>
          <cell r="AL460">
            <v>809</v>
          </cell>
          <cell r="AM460">
            <v>0</v>
          </cell>
          <cell r="AN460">
            <v>89.9</v>
          </cell>
          <cell r="AO460">
            <v>0</v>
          </cell>
          <cell r="AP460" t="str">
            <v xml:space="preserve">Sel </v>
          </cell>
          <cell r="AR460">
            <v>0</v>
          </cell>
          <cell r="AS460">
            <v>0</v>
          </cell>
          <cell r="AT460">
            <v>0</v>
          </cell>
          <cell r="AU460">
            <v>0</v>
          </cell>
          <cell r="AV460">
            <v>0</v>
          </cell>
          <cell r="AW460">
            <v>0</v>
          </cell>
          <cell r="AX460">
            <v>0</v>
          </cell>
          <cell r="AY460">
            <v>0</v>
          </cell>
          <cell r="AZ460" t="str">
            <v xml:space="preserve">Poivre </v>
          </cell>
          <cell r="BB460">
            <v>0</v>
          </cell>
          <cell r="BC460">
            <v>0</v>
          </cell>
          <cell r="BD460">
            <v>0</v>
          </cell>
          <cell r="BE460">
            <v>0</v>
          </cell>
          <cell r="BF460">
            <v>0</v>
          </cell>
          <cell r="BG460">
            <v>0</v>
          </cell>
          <cell r="BH460">
            <v>0</v>
          </cell>
          <cell r="BI460">
            <v>0</v>
          </cell>
          <cell r="BJ460" t="str">
            <v>Moutarde</v>
          </cell>
          <cell r="BK460">
            <v>5</v>
          </cell>
          <cell r="BL460">
            <v>4.8</v>
          </cell>
          <cell r="BM460">
            <v>0.3</v>
          </cell>
          <cell r="BN460">
            <v>0.3</v>
          </cell>
          <cell r="BO460">
            <v>0.05</v>
          </cell>
          <cell r="BP460">
            <v>96</v>
          </cell>
          <cell r="BQ460">
            <v>6</v>
          </cell>
          <cell r="BR460">
            <v>6</v>
          </cell>
          <cell r="BS460">
            <v>1</v>
          </cell>
          <cell r="BT460" t="str">
            <v>Vinaigre Balsamique Blanc</v>
          </cell>
          <cell r="BU460">
            <v>10</v>
          </cell>
          <cell r="BV460">
            <v>1.2</v>
          </cell>
          <cell r="BW460">
            <v>0</v>
          </cell>
          <cell r="BX460">
            <v>0</v>
          </cell>
          <cell r="BY460">
            <v>0.5</v>
          </cell>
          <cell r="BZ460">
            <v>12</v>
          </cell>
          <cell r="CA460">
            <v>0</v>
          </cell>
          <cell r="CB460">
            <v>0</v>
          </cell>
          <cell r="CC460">
            <v>5</v>
          </cell>
          <cell r="CD460" t="str">
            <v>Huile D'Olive</v>
          </cell>
          <cell r="CE460">
            <v>5</v>
          </cell>
          <cell r="CF460">
            <v>40.450000000000003</v>
          </cell>
          <cell r="CG460">
            <v>0</v>
          </cell>
          <cell r="CH460">
            <v>4.4950000000000001</v>
          </cell>
          <cell r="CI460">
            <v>0</v>
          </cell>
          <cell r="CJ460">
            <v>809</v>
          </cell>
          <cell r="CK460">
            <v>0</v>
          </cell>
          <cell r="CL460">
            <v>89.9</v>
          </cell>
          <cell r="CM460">
            <v>0</v>
          </cell>
          <cell r="CN460" t="str">
            <v>Tomate</v>
          </cell>
          <cell r="CO460">
            <v>100</v>
          </cell>
          <cell r="CP460">
            <v>21</v>
          </cell>
          <cell r="CQ460">
            <v>0.8</v>
          </cell>
          <cell r="CR460">
            <v>0.3</v>
          </cell>
          <cell r="CS460">
            <v>3.2</v>
          </cell>
          <cell r="CT460">
            <v>21</v>
          </cell>
          <cell r="CU460">
            <v>0.8</v>
          </cell>
          <cell r="CV460">
            <v>0.3</v>
          </cell>
          <cell r="CW460">
            <v>3.2</v>
          </cell>
          <cell r="CX460" t="str">
            <v>Concombre</v>
          </cell>
          <cell r="CY460">
            <v>100</v>
          </cell>
          <cell r="CZ460">
            <v>13</v>
          </cell>
          <cell r="DA460">
            <v>0.7</v>
          </cell>
          <cell r="DB460">
            <v>0.1</v>
          </cell>
          <cell r="DC460">
            <v>2</v>
          </cell>
          <cell r="DD460">
            <v>13</v>
          </cell>
          <cell r="DE460">
            <v>0.7</v>
          </cell>
          <cell r="DF460">
            <v>0.1</v>
          </cell>
          <cell r="DG460">
            <v>2</v>
          </cell>
          <cell r="DH460" t="str">
            <v>Oignon</v>
          </cell>
          <cell r="DJ460">
            <v>0</v>
          </cell>
          <cell r="DK460">
            <v>0</v>
          </cell>
          <cell r="DL460">
            <v>0</v>
          </cell>
          <cell r="DM460">
            <v>0</v>
          </cell>
          <cell r="DN460">
            <v>39</v>
          </cell>
          <cell r="DO460">
            <v>1.3</v>
          </cell>
          <cell r="DP460">
            <v>0.2</v>
          </cell>
          <cell r="DQ460">
            <v>7</v>
          </cell>
          <cell r="DR460" t="str">
            <v>Feta</v>
          </cell>
          <cell r="DS460">
            <v>50</v>
          </cell>
          <cell r="DT460">
            <v>121.5</v>
          </cell>
          <cell r="DU460">
            <v>8.5</v>
          </cell>
          <cell r="DV460">
            <v>0</v>
          </cell>
          <cell r="DW460">
            <v>0.75</v>
          </cell>
          <cell r="DX460">
            <v>243</v>
          </cell>
          <cell r="DY460">
            <v>17</v>
          </cell>
          <cell r="DZ460">
            <v>0</v>
          </cell>
          <cell r="EA460">
            <v>1.5</v>
          </cell>
          <cell r="EB460" t="str">
            <v>Olives Noires</v>
          </cell>
          <cell r="EC460">
            <v>10</v>
          </cell>
          <cell r="ED460">
            <v>15</v>
          </cell>
          <cell r="EE460">
            <v>0.09</v>
          </cell>
          <cell r="EF460">
            <v>1.4</v>
          </cell>
          <cell r="EG460">
            <v>0.3</v>
          </cell>
          <cell r="EH460">
            <v>150</v>
          </cell>
          <cell r="EI460">
            <v>0.9</v>
          </cell>
          <cell r="EJ460">
            <v>14</v>
          </cell>
          <cell r="EK460">
            <v>3</v>
          </cell>
          <cell r="EL460" t="str">
            <v>Œuf</v>
          </cell>
          <cell r="EM460">
            <v>100</v>
          </cell>
          <cell r="EN460">
            <v>142</v>
          </cell>
          <cell r="EO460">
            <v>11.9</v>
          </cell>
          <cell r="EP460">
            <v>10.3</v>
          </cell>
          <cell r="EQ460">
            <v>0.3</v>
          </cell>
          <cell r="ER460">
            <v>142</v>
          </cell>
          <cell r="ES460">
            <v>11.9</v>
          </cell>
          <cell r="ET460">
            <v>10.3</v>
          </cell>
          <cell r="EU460">
            <v>0.3</v>
          </cell>
          <cell r="EV460" t="str">
            <v/>
          </cell>
          <cell r="EX460">
            <v>0</v>
          </cell>
          <cell r="EY460">
            <v>0</v>
          </cell>
          <cell r="EZ460">
            <v>0</v>
          </cell>
          <cell r="FA460">
            <v>0</v>
          </cell>
          <cell r="FB460">
            <v>0</v>
          </cell>
          <cell r="FC460">
            <v>0</v>
          </cell>
          <cell r="FD460">
            <v>0</v>
          </cell>
          <cell r="FE460">
            <v>0</v>
          </cell>
          <cell r="FF460" t="str">
            <v/>
          </cell>
          <cell r="FH460">
            <v>0</v>
          </cell>
          <cell r="FI460">
            <v>0</v>
          </cell>
          <cell r="FJ460">
            <v>0</v>
          </cell>
          <cell r="FK460">
            <v>0</v>
          </cell>
          <cell r="FL460">
            <v>0</v>
          </cell>
          <cell r="FM460">
            <v>0</v>
          </cell>
          <cell r="FN460">
            <v>0</v>
          </cell>
          <cell r="FO460">
            <v>0</v>
          </cell>
          <cell r="FR460">
            <v>0</v>
          </cell>
          <cell r="FS460">
            <v>0</v>
          </cell>
          <cell r="FT460">
            <v>0</v>
          </cell>
          <cell r="FU460">
            <v>0</v>
          </cell>
          <cell r="FV460">
            <v>0</v>
          </cell>
          <cell r="FW460">
            <v>0</v>
          </cell>
          <cell r="FX460">
            <v>0</v>
          </cell>
          <cell r="FY460">
            <v>0</v>
          </cell>
          <cell r="GB460">
            <v>0</v>
          </cell>
          <cell r="GC460">
            <v>0</v>
          </cell>
          <cell r="GD460">
            <v>0</v>
          </cell>
          <cell r="GE460">
            <v>0</v>
          </cell>
          <cell r="GF460">
            <v>0</v>
          </cell>
          <cell r="GG460">
            <v>0</v>
          </cell>
          <cell r="GH460">
            <v>0</v>
          </cell>
          <cell r="GI460">
            <v>0</v>
          </cell>
          <cell r="GL460">
            <v>0</v>
          </cell>
          <cell r="GM460">
            <v>0</v>
          </cell>
          <cell r="GN460">
            <v>0</v>
          </cell>
          <cell r="GO460">
            <v>0</v>
          </cell>
          <cell r="GP460">
            <v>0</v>
          </cell>
          <cell r="GQ460">
            <v>0</v>
          </cell>
          <cell r="GR460">
            <v>0</v>
          </cell>
          <cell r="GS460">
            <v>0</v>
          </cell>
          <cell r="GU460" t="str">
            <v xml:space="preserve">Salade Parmentier À La Grecque </v>
          </cell>
        </row>
        <row r="461">
          <cell r="E461" t="str">
            <v>Salade Performance</v>
          </cell>
          <cell r="F461" t="str">
            <v xml:space="preserve">Faire cuire les aiguillettes de volaille 8 minutes à feu vif dans une poêle avec l'huile.
Découper la carotte. Coupez les tomates 
Faire cuire les œufs mollets 5 minutes. 
Disposer dans l'assiette les aiguillettes de volaille, les lamelles de carotte, les tomates, les pousses d'épinard lavées et les œufs mollets. Parsemer les noix et saupoudrer de quelques graines de grenade. Préparer la sauce en mélangeant tous les ingrédients et verser sur la salade. </v>
          </cell>
          <cell r="H461">
            <v>442.65</v>
          </cell>
          <cell r="I461">
            <v>37.710000000000008</v>
          </cell>
          <cell r="J461">
            <v>21.414999999999996</v>
          </cell>
          <cell r="K461">
            <v>21.675000000000001</v>
          </cell>
          <cell r="L461" t="str">
            <v>Aiguillettes De Volaille</v>
          </cell>
          <cell r="M461">
            <v>100</v>
          </cell>
          <cell r="N461">
            <v>109</v>
          </cell>
          <cell r="O461">
            <v>25.2</v>
          </cell>
          <cell r="P461">
            <v>0.9</v>
          </cell>
          <cell r="Q461">
            <v>0</v>
          </cell>
          <cell r="R461">
            <v>109</v>
          </cell>
          <cell r="S461">
            <v>25.2</v>
          </cell>
          <cell r="T461">
            <v>0.9</v>
          </cell>
          <cell r="U461">
            <v>0</v>
          </cell>
          <cell r="V461" t="str">
            <v>Huile D’Olive</v>
          </cell>
          <cell r="W461">
            <v>5</v>
          </cell>
          <cell r="X461">
            <v>40.450000000000003</v>
          </cell>
          <cell r="Y461">
            <v>0</v>
          </cell>
          <cell r="Z461">
            <v>4.4950000000000001</v>
          </cell>
          <cell r="AA461">
            <v>0</v>
          </cell>
          <cell r="AB461">
            <v>809</v>
          </cell>
          <cell r="AC461">
            <v>0</v>
          </cell>
          <cell r="AD461">
            <v>89.9</v>
          </cell>
          <cell r="AE461">
            <v>0</v>
          </cell>
          <cell r="AF461" t="str">
            <v>Carotte</v>
          </cell>
          <cell r="AG461">
            <v>100</v>
          </cell>
          <cell r="AH461">
            <v>38</v>
          </cell>
          <cell r="AI461">
            <v>0.8</v>
          </cell>
          <cell r="AJ461">
            <v>0.3</v>
          </cell>
          <cell r="AK461">
            <v>6.6</v>
          </cell>
          <cell r="AL461">
            <v>38</v>
          </cell>
          <cell r="AM461">
            <v>0.8</v>
          </cell>
          <cell r="AN461">
            <v>0.3</v>
          </cell>
          <cell r="AO461">
            <v>6.6</v>
          </cell>
          <cell r="AP461" t="str">
            <v>Tomate</v>
          </cell>
          <cell r="AQ461">
            <v>100</v>
          </cell>
          <cell r="AR461">
            <v>21</v>
          </cell>
          <cell r="AS461">
            <v>0.8</v>
          </cell>
          <cell r="AT461">
            <v>0.3</v>
          </cell>
          <cell r="AU461">
            <v>3.2</v>
          </cell>
          <cell r="AV461">
            <v>21</v>
          </cell>
          <cell r="AW461">
            <v>0.8</v>
          </cell>
          <cell r="AX461">
            <v>0.3</v>
          </cell>
          <cell r="AY461">
            <v>3.2</v>
          </cell>
          <cell r="AZ461" t="str">
            <v>Œuf</v>
          </cell>
          <cell r="BA461">
            <v>50</v>
          </cell>
          <cell r="BB461">
            <v>71</v>
          </cell>
          <cell r="BC461">
            <v>5.95</v>
          </cell>
          <cell r="BD461">
            <v>5.15</v>
          </cell>
          <cell r="BE461">
            <v>0.15</v>
          </cell>
          <cell r="BF461">
            <v>142</v>
          </cell>
          <cell r="BG461">
            <v>11.9</v>
          </cell>
          <cell r="BH461">
            <v>10.3</v>
          </cell>
          <cell r="BI461">
            <v>0.3</v>
          </cell>
          <cell r="BJ461" t="str">
            <v>Épinard</v>
          </cell>
          <cell r="BK461">
            <v>50</v>
          </cell>
          <cell r="BL461">
            <v>11.5</v>
          </cell>
          <cell r="BM461">
            <v>1.35</v>
          </cell>
          <cell r="BN461">
            <v>0.2</v>
          </cell>
          <cell r="BO461">
            <v>0.4</v>
          </cell>
          <cell r="BP461">
            <v>23</v>
          </cell>
          <cell r="BQ461">
            <v>2.7</v>
          </cell>
          <cell r="BR461">
            <v>0.4</v>
          </cell>
          <cell r="BS461">
            <v>0.8</v>
          </cell>
          <cell r="BT461" t="str">
            <v>Noix</v>
          </cell>
          <cell r="BU461">
            <v>10</v>
          </cell>
          <cell r="BV461">
            <v>74.2</v>
          </cell>
          <cell r="BW461">
            <v>1.59</v>
          </cell>
          <cell r="BX461">
            <v>7.08</v>
          </cell>
          <cell r="BY461">
            <v>0.7</v>
          </cell>
          <cell r="BZ461">
            <v>742</v>
          </cell>
          <cell r="CA461">
            <v>15.9</v>
          </cell>
          <cell r="CB461">
            <v>70.8</v>
          </cell>
          <cell r="CC461">
            <v>7</v>
          </cell>
          <cell r="CD461" t="str">
            <v>Graines De Chia</v>
          </cell>
          <cell r="CE461">
            <v>5</v>
          </cell>
          <cell r="CF461">
            <v>21.5</v>
          </cell>
          <cell r="CG461">
            <v>1.1000000000000001</v>
          </cell>
          <cell r="CH461">
            <v>1.5</v>
          </cell>
          <cell r="CI461">
            <v>0.17499999999999999</v>
          </cell>
          <cell r="CJ461">
            <v>430</v>
          </cell>
          <cell r="CK461">
            <v>22</v>
          </cell>
          <cell r="CL461">
            <v>30</v>
          </cell>
          <cell r="CM461">
            <v>3.5</v>
          </cell>
          <cell r="CN461" t="str">
            <v>Grenade</v>
          </cell>
          <cell r="CO461">
            <v>10</v>
          </cell>
          <cell r="CP461">
            <v>7.1</v>
          </cell>
          <cell r="CQ461">
            <v>0.17</v>
          </cell>
          <cell r="CR461">
            <v>0.09</v>
          </cell>
          <cell r="CS461">
            <v>1.45</v>
          </cell>
          <cell r="CT461">
            <v>71</v>
          </cell>
          <cell r="CU461">
            <v>1.7</v>
          </cell>
          <cell r="CV461">
            <v>0.9</v>
          </cell>
          <cell r="CW461">
            <v>14.5</v>
          </cell>
          <cell r="CX461" t="str">
            <v>Miel</v>
          </cell>
          <cell r="CY461">
            <v>10</v>
          </cell>
          <cell r="CZ461">
            <v>32.200000000000003</v>
          </cell>
          <cell r="DA461">
            <v>0.05</v>
          </cell>
          <cell r="DB461">
            <v>0</v>
          </cell>
          <cell r="DC461">
            <v>8</v>
          </cell>
          <cell r="DD461">
            <v>322</v>
          </cell>
          <cell r="DE461">
            <v>0.5</v>
          </cell>
          <cell r="DF461">
            <v>0</v>
          </cell>
          <cell r="DG461">
            <v>80</v>
          </cell>
          <cell r="DH461" t="str">
            <v>Vinaigre Balsamique</v>
          </cell>
          <cell r="DI461">
            <v>10</v>
          </cell>
          <cell r="DJ461">
            <v>1.2</v>
          </cell>
          <cell r="DK461">
            <v>0</v>
          </cell>
          <cell r="DL461">
            <v>0</v>
          </cell>
          <cell r="DM461">
            <v>0.5</v>
          </cell>
          <cell r="DN461">
            <v>12</v>
          </cell>
          <cell r="DO461">
            <v>0</v>
          </cell>
          <cell r="DP461">
            <v>0</v>
          </cell>
          <cell r="DQ461">
            <v>5</v>
          </cell>
          <cell r="DR461" t="str">
            <v xml:space="preserve">Oignon </v>
          </cell>
          <cell r="DT461">
            <v>0</v>
          </cell>
          <cell r="DU461">
            <v>0</v>
          </cell>
          <cell r="DV461">
            <v>0</v>
          </cell>
          <cell r="DW461">
            <v>0</v>
          </cell>
          <cell r="DX461">
            <v>39</v>
          </cell>
          <cell r="DY461">
            <v>1.3</v>
          </cell>
          <cell r="DZ461">
            <v>0</v>
          </cell>
          <cell r="EA461">
            <v>7</v>
          </cell>
          <cell r="EB461" t="str">
            <v xml:space="preserve">Herbes De Provence </v>
          </cell>
          <cell r="ED461">
            <v>0</v>
          </cell>
          <cell r="EE461">
            <v>0</v>
          </cell>
          <cell r="EF461">
            <v>0</v>
          </cell>
          <cell r="EG461">
            <v>0</v>
          </cell>
          <cell r="EH461">
            <v>0</v>
          </cell>
          <cell r="EI461">
            <v>0</v>
          </cell>
          <cell r="EJ461">
            <v>0</v>
          </cell>
          <cell r="EK461">
            <v>0</v>
          </cell>
          <cell r="EL461" t="str">
            <v xml:space="preserve">Moutarde </v>
          </cell>
          <cell r="EM461">
            <v>10</v>
          </cell>
          <cell r="EN461">
            <v>15.5</v>
          </cell>
          <cell r="EO461">
            <v>0.7</v>
          </cell>
          <cell r="EP461">
            <v>1.4</v>
          </cell>
          <cell r="EQ461">
            <v>0.5</v>
          </cell>
          <cell r="ER461">
            <v>155</v>
          </cell>
          <cell r="ES461">
            <v>7</v>
          </cell>
          <cell r="ET461">
            <v>14</v>
          </cell>
          <cell r="EU461">
            <v>5</v>
          </cell>
          <cell r="EV461" t="str">
            <v xml:space="preserve">Sel &amp; Poivre </v>
          </cell>
          <cell r="EX461">
            <v>0</v>
          </cell>
          <cell r="EY461">
            <v>0</v>
          </cell>
          <cell r="EZ461">
            <v>0</v>
          </cell>
          <cell r="FA461">
            <v>0</v>
          </cell>
          <cell r="FB461">
            <v>0</v>
          </cell>
          <cell r="FC461">
            <v>0</v>
          </cell>
          <cell r="FD461">
            <v>0</v>
          </cell>
          <cell r="FE461">
            <v>0</v>
          </cell>
          <cell r="FF461" t="str">
            <v/>
          </cell>
          <cell r="FH461">
            <v>0</v>
          </cell>
          <cell r="FI461">
            <v>0</v>
          </cell>
          <cell r="FJ461">
            <v>0</v>
          </cell>
          <cell r="FK461">
            <v>0</v>
          </cell>
          <cell r="FL461">
            <v>0</v>
          </cell>
          <cell r="FM461">
            <v>0</v>
          </cell>
          <cell r="FN461">
            <v>0</v>
          </cell>
          <cell r="FO461">
            <v>0</v>
          </cell>
          <cell r="FR461">
            <v>0</v>
          </cell>
          <cell r="FS461">
            <v>0</v>
          </cell>
          <cell r="FT461">
            <v>0</v>
          </cell>
          <cell r="FU461">
            <v>0</v>
          </cell>
          <cell r="FV461">
            <v>0</v>
          </cell>
          <cell r="FW461">
            <v>0</v>
          </cell>
          <cell r="FX461">
            <v>0</v>
          </cell>
          <cell r="FY461">
            <v>0</v>
          </cell>
          <cell r="GB461">
            <v>0</v>
          </cell>
          <cell r="GC461">
            <v>0</v>
          </cell>
          <cell r="GD461">
            <v>0</v>
          </cell>
          <cell r="GE461">
            <v>0</v>
          </cell>
          <cell r="GF461">
            <v>0</v>
          </cell>
          <cell r="GG461">
            <v>0</v>
          </cell>
          <cell r="GH461">
            <v>0</v>
          </cell>
          <cell r="GI461">
            <v>0</v>
          </cell>
          <cell r="GL461">
            <v>0</v>
          </cell>
          <cell r="GM461">
            <v>0</v>
          </cell>
          <cell r="GN461">
            <v>0</v>
          </cell>
          <cell r="GO461">
            <v>0</v>
          </cell>
          <cell r="GP461">
            <v>0</v>
          </cell>
          <cell r="GQ461">
            <v>0</v>
          </cell>
          <cell r="GR461">
            <v>0</v>
          </cell>
          <cell r="GS461">
            <v>0</v>
          </cell>
          <cell r="GU461" t="str">
            <v>Salade Performance</v>
          </cell>
        </row>
        <row r="462">
          <cell r="E462" t="str">
            <v>Salade Pomme De Terre &amp; Jambon</v>
          </cell>
          <cell r="F462" t="str">
            <v>Mélanger tous les ingrédients</v>
          </cell>
          <cell r="H462">
            <v>496.1</v>
          </cell>
          <cell r="I462">
            <v>33.860000000000007</v>
          </cell>
          <cell r="J462">
            <v>21.93</v>
          </cell>
          <cell r="K462">
            <v>36.61</v>
          </cell>
          <cell r="L462" t="str">
            <v>Œuf</v>
          </cell>
          <cell r="M462">
            <v>100</v>
          </cell>
          <cell r="N462">
            <v>142</v>
          </cell>
          <cell r="O462">
            <v>11.9</v>
          </cell>
          <cell r="P462">
            <v>10.3</v>
          </cell>
          <cell r="Q462">
            <v>0.3</v>
          </cell>
          <cell r="R462">
            <v>142</v>
          </cell>
          <cell r="S462">
            <v>11.9</v>
          </cell>
          <cell r="T462">
            <v>10.3</v>
          </cell>
          <cell r="U462">
            <v>0.3</v>
          </cell>
          <cell r="V462" t="str">
            <v>Pomme De Terre</v>
          </cell>
          <cell r="W462">
            <v>200</v>
          </cell>
          <cell r="X462">
            <v>152</v>
          </cell>
          <cell r="Y462">
            <v>4</v>
          </cell>
          <cell r="Z462">
            <v>0.2</v>
          </cell>
          <cell r="AA462">
            <v>31.2</v>
          </cell>
          <cell r="AB462">
            <v>76</v>
          </cell>
          <cell r="AC462">
            <v>2</v>
          </cell>
          <cell r="AD462">
            <v>0.1</v>
          </cell>
          <cell r="AE462">
            <v>15.6</v>
          </cell>
          <cell r="AF462" t="str">
            <v>Jambon</v>
          </cell>
          <cell r="AG462">
            <v>80</v>
          </cell>
          <cell r="AH462">
            <v>83.2</v>
          </cell>
          <cell r="AI462">
            <v>16.16</v>
          </cell>
          <cell r="AJ462">
            <v>1.84</v>
          </cell>
          <cell r="AK462">
            <v>0.56000000000000005</v>
          </cell>
          <cell r="AL462">
            <v>104</v>
          </cell>
          <cell r="AM462">
            <v>20.2</v>
          </cell>
          <cell r="AN462">
            <v>2.2999999999999998</v>
          </cell>
          <cell r="AO462">
            <v>0.7</v>
          </cell>
          <cell r="AP462" t="str">
            <v>Poivron</v>
          </cell>
          <cell r="AQ462">
            <v>150</v>
          </cell>
          <cell r="AR462">
            <v>30</v>
          </cell>
          <cell r="AS462">
            <v>1.2</v>
          </cell>
          <cell r="AT462">
            <v>0.45</v>
          </cell>
          <cell r="AU462">
            <v>3.9</v>
          </cell>
          <cell r="AV462">
            <v>20</v>
          </cell>
          <cell r="AW462">
            <v>0.8</v>
          </cell>
          <cell r="AX462">
            <v>0.3</v>
          </cell>
          <cell r="AY462">
            <v>2.6</v>
          </cell>
          <cell r="AZ462" t="str">
            <v>Laitue</v>
          </cell>
          <cell r="BA462">
            <v>50</v>
          </cell>
          <cell r="BB462">
            <v>8</v>
          </cell>
          <cell r="BC462">
            <v>0.6</v>
          </cell>
          <cell r="BD462">
            <v>0.15</v>
          </cell>
          <cell r="BE462">
            <v>0.65</v>
          </cell>
          <cell r="BF462">
            <v>16</v>
          </cell>
          <cell r="BG462">
            <v>1.2</v>
          </cell>
          <cell r="BH462">
            <v>0.3</v>
          </cell>
          <cell r="BI462">
            <v>1.3</v>
          </cell>
          <cell r="BJ462" t="str">
            <v>Huile D'Olive</v>
          </cell>
          <cell r="BK462">
            <v>10</v>
          </cell>
          <cell r="BL462">
            <v>80.900000000000006</v>
          </cell>
          <cell r="BM462">
            <v>0</v>
          </cell>
          <cell r="BN462">
            <v>8.99</v>
          </cell>
          <cell r="BO462">
            <v>0</v>
          </cell>
          <cell r="BP462">
            <v>809</v>
          </cell>
          <cell r="BQ462">
            <v>0</v>
          </cell>
          <cell r="BR462">
            <v>89.9</v>
          </cell>
          <cell r="BS462">
            <v>0</v>
          </cell>
          <cell r="BT462" t="str">
            <v/>
          </cell>
          <cell r="BV462">
            <v>0</v>
          </cell>
          <cell r="BW462">
            <v>0</v>
          </cell>
          <cell r="BX462">
            <v>0</v>
          </cell>
          <cell r="BY462">
            <v>0</v>
          </cell>
          <cell r="BZ462">
            <v>0</v>
          </cell>
          <cell r="CA462">
            <v>0</v>
          </cell>
          <cell r="CB462">
            <v>0</v>
          </cell>
          <cell r="CC462">
            <v>0</v>
          </cell>
          <cell r="CD462" t="str">
            <v/>
          </cell>
          <cell r="CF462">
            <v>0</v>
          </cell>
          <cell r="CG462">
            <v>0</v>
          </cell>
          <cell r="CH462">
            <v>0</v>
          </cell>
          <cell r="CI462">
            <v>0</v>
          </cell>
          <cell r="CJ462">
            <v>0</v>
          </cell>
          <cell r="CK462">
            <v>0</v>
          </cell>
          <cell r="CL462">
            <v>0</v>
          </cell>
          <cell r="CM462">
            <v>0</v>
          </cell>
          <cell r="CN462" t="str">
            <v/>
          </cell>
          <cell r="CP462">
            <v>0</v>
          </cell>
          <cell r="CQ462">
            <v>0</v>
          </cell>
          <cell r="CR462">
            <v>0</v>
          </cell>
          <cell r="CS462">
            <v>0</v>
          </cell>
          <cell r="CT462">
            <v>0</v>
          </cell>
          <cell r="CU462">
            <v>0</v>
          </cell>
          <cell r="CV462">
            <v>0</v>
          </cell>
          <cell r="CW462">
            <v>0</v>
          </cell>
          <cell r="CX462" t="str">
            <v/>
          </cell>
          <cell r="CZ462">
            <v>0</v>
          </cell>
          <cell r="DA462">
            <v>0</v>
          </cell>
          <cell r="DB462">
            <v>0</v>
          </cell>
          <cell r="DC462">
            <v>0</v>
          </cell>
          <cell r="DD462">
            <v>0</v>
          </cell>
          <cell r="DE462">
            <v>0</v>
          </cell>
          <cell r="DF462">
            <v>0</v>
          </cell>
          <cell r="DG462">
            <v>0</v>
          </cell>
          <cell r="DH462" t="str">
            <v/>
          </cell>
          <cell r="DJ462">
            <v>0</v>
          </cell>
          <cell r="DK462">
            <v>0</v>
          </cell>
          <cell r="DL462">
            <v>0</v>
          </cell>
          <cell r="DM462">
            <v>0</v>
          </cell>
          <cell r="DN462">
            <v>0</v>
          </cell>
          <cell r="DO462">
            <v>0</v>
          </cell>
          <cell r="DP462">
            <v>0</v>
          </cell>
          <cell r="DQ462">
            <v>0</v>
          </cell>
          <cell r="DR462" t="str">
            <v/>
          </cell>
          <cell r="DT462">
            <v>0</v>
          </cell>
          <cell r="DU462">
            <v>0</v>
          </cell>
          <cell r="DV462">
            <v>0</v>
          </cell>
          <cell r="DW462">
            <v>0</v>
          </cell>
          <cell r="DX462">
            <v>0</v>
          </cell>
          <cell r="DY462">
            <v>0</v>
          </cell>
          <cell r="DZ462">
            <v>0</v>
          </cell>
          <cell r="EA462">
            <v>0</v>
          </cell>
          <cell r="EB462" t="str">
            <v/>
          </cell>
          <cell r="ED462">
            <v>0</v>
          </cell>
          <cell r="EE462">
            <v>0</v>
          </cell>
          <cell r="EF462">
            <v>0</v>
          </cell>
          <cell r="EG462">
            <v>0</v>
          </cell>
          <cell r="EH462">
            <v>0</v>
          </cell>
          <cell r="EI462">
            <v>0</v>
          </cell>
          <cell r="EJ462">
            <v>0</v>
          </cell>
          <cell r="EK462">
            <v>0</v>
          </cell>
          <cell r="EL462" t="str">
            <v/>
          </cell>
          <cell r="EN462">
            <v>0</v>
          </cell>
          <cell r="EO462">
            <v>0</v>
          </cell>
          <cell r="EP462">
            <v>0</v>
          </cell>
          <cell r="EQ462">
            <v>0</v>
          </cell>
          <cell r="ER462">
            <v>0</v>
          </cell>
          <cell r="ES462">
            <v>0</v>
          </cell>
          <cell r="ET462">
            <v>0</v>
          </cell>
          <cell r="EU462">
            <v>0</v>
          </cell>
          <cell r="EV462" t="str">
            <v/>
          </cell>
          <cell r="EX462">
            <v>0</v>
          </cell>
          <cell r="EY462">
            <v>0</v>
          </cell>
          <cell r="EZ462">
            <v>0</v>
          </cell>
          <cell r="FA462">
            <v>0</v>
          </cell>
          <cell r="FB462">
            <v>0</v>
          </cell>
          <cell r="FC462">
            <v>0</v>
          </cell>
          <cell r="FD462">
            <v>0</v>
          </cell>
          <cell r="FE462">
            <v>0</v>
          </cell>
          <cell r="FF462" t="str">
            <v/>
          </cell>
          <cell r="FH462">
            <v>0</v>
          </cell>
          <cell r="FI462">
            <v>0</v>
          </cell>
          <cell r="FJ462">
            <v>0</v>
          </cell>
          <cell r="FK462">
            <v>0</v>
          </cell>
          <cell r="FL462">
            <v>0</v>
          </cell>
          <cell r="FM462">
            <v>0</v>
          </cell>
          <cell r="FN462">
            <v>0</v>
          </cell>
          <cell r="FO462">
            <v>0</v>
          </cell>
          <cell r="FR462">
            <v>0</v>
          </cell>
          <cell r="FS462">
            <v>0</v>
          </cell>
          <cell r="FT462">
            <v>0</v>
          </cell>
          <cell r="FU462">
            <v>0</v>
          </cell>
          <cell r="FV462">
            <v>0</v>
          </cell>
          <cell r="FW462">
            <v>0</v>
          </cell>
          <cell r="FX462">
            <v>0</v>
          </cell>
          <cell r="FY462">
            <v>0</v>
          </cell>
          <cell r="GB462">
            <v>0</v>
          </cell>
          <cell r="GC462">
            <v>0</v>
          </cell>
          <cell r="GD462">
            <v>0</v>
          </cell>
          <cell r="GE462">
            <v>0</v>
          </cell>
          <cell r="GF462">
            <v>0</v>
          </cell>
          <cell r="GG462">
            <v>0</v>
          </cell>
          <cell r="GH462">
            <v>0</v>
          </cell>
          <cell r="GI462">
            <v>0</v>
          </cell>
          <cell r="GL462">
            <v>0</v>
          </cell>
          <cell r="GM462">
            <v>0</v>
          </cell>
          <cell r="GN462">
            <v>0</v>
          </cell>
          <cell r="GO462">
            <v>0</v>
          </cell>
          <cell r="GP462">
            <v>0</v>
          </cell>
          <cell r="GQ462">
            <v>0</v>
          </cell>
          <cell r="GR462">
            <v>0</v>
          </cell>
          <cell r="GS462">
            <v>0</v>
          </cell>
          <cell r="GU462" t="str">
            <v>Salade Pomme De Terre &amp; Jambon</v>
          </cell>
        </row>
        <row r="463">
          <cell r="E463" t="str">
            <v>Salade Poulet &amp; Crudités</v>
          </cell>
          <cell r="F463" t="str">
            <v>Mélanger tous les ingrédients</v>
          </cell>
          <cell r="H463">
            <v>550.20000000000005</v>
          </cell>
          <cell r="I463">
            <v>39.909999999999997</v>
          </cell>
          <cell r="J463">
            <v>23.11</v>
          </cell>
          <cell r="K463">
            <v>35.43</v>
          </cell>
          <cell r="L463" t="str">
            <v>Poulet</v>
          </cell>
          <cell r="M463">
            <v>120</v>
          </cell>
          <cell r="N463">
            <v>126</v>
          </cell>
          <cell r="O463">
            <v>27.72</v>
          </cell>
          <cell r="P463">
            <v>1.44</v>
          </cell>
          <cell r="Q463">
            <v>0.48</v>
          </cell>
          <cell r="R463">
            <v>105</v>
          </cell>
          <cell r="S463">
            <v>23.1</v>
          </cell>
          <cell r="T463">
            <v>1.2</v>
          </cell>
          <cell r="U463">
            <v>0.4</v>
          </cell>
          <cell r="V463" t="str">
            <v>Carotte</v>
          </cell>
          <cell r="W463">
            <v>150</v>
          </cell>
          <cell r="X463">
            <v>57</v>
          </cell>
          <cell r="Y463">
            <v>1.2</v>
          </cell>
          <cell r="Z463">
            <v>0.45</v>
          </cell>
          <cell r="AA463">
            <v>9.9</v>
          </cell>
          <cell r="AB463">
            <v>38</v>
          </cell>
          <cell r="AC463">
            <v>0.8</v>
          </cell>
          <cell r="AD463">
            <v>0.3</v>
          </cell>
          <cell r="AE463">
            <v>6.6</v>
          </cell>
          <cell r="AF463" t="str">
            <v>Tomate</v>
          </cell>
          <cell r="AG463">
            <v>150</v>
          </cell>
          <cell r="AH463">
            <v>31.5</v>
          </cell>
          <cell r="AI463">
            <v>1.2</v>
          </cell>
          <cell r="AJ463">
            <v>0.45</v>
          </cell>
          <cell r="AK463">
            <v>4.8</v>
          </cell>
          <cell r="AL463">
            <v>21</v>
          </cell>
          <cell r="AM463">
            <v>0.8</v>
          </cell>
          <cell r="AN463">
            <v>0.3</v>
          </cell>
          <cell r="AO463">
            <v>3.2</v>
          </cell>
          <cell r="AP463" t="str">
            <v>Huile D'Olive</v>
          </cell>
          <cell r="AQ463">
            <v>10</v>
          </cell>
          <cell r="AR463">
            <v>80.900000000000006</v>
          </cell>
          <cell r="AS463">
            <v>0</v>
          </cell>
          <cell r="AT463">
            <v>8.99</v>
          </cell>
          <cell r="AU463">
            <v>0</v>
          </cell>
          <cell r="AV463">
            <v>809</v>
          </cell>
          <cell r="AW463">
            <v>0</v>
          </cell>
          <cell r="AX463">
            <v>89.9</v>
          </cell>
          <cell r="AY463">
            <v>0</v>
          </cell>
          <cell r="AZ463" t="str">
            <v>Noix</v>
          </cell>
          <cell r="BA463">
            <v>10</v>
          </cell>
          <cell r="BB463">
            <v>74.2</v>
          </cell>
          <cell r="BC463">
            <v>1.59</v>
          </cell>
          <cell r="BD463">
            <v>7.08</v>
          </cell>
          <cell r="BE463">
            <v>0.7</v>
          </cell>
          <cell r="BF463">
            <v>742</v>
          </cell>
          <cell r="BG463">
            <v>15.9</v>
          </cell>
          <cell r="BH463">
            <v>70.8</v>
          </cell>
          <cell r="BI463">
            <v>7</v>
          </cell>
          <cell r="BJ463" t="str">
            <v>Graines De Courge</v>
          </cell>
          <cell r="BK463">
            <v>10</v>
          </cell>
          <cell r="BL463">
            <v>56.6</v>
          </cell>
          <cell r="BM463">
            <v>2.6</v>
          </cell>
          <cell r="BN463">
            <v>4.55</v>
          </cell>
          <cell r="BO463">
            <v>0.9</v>
          </cell>
          <cell r="BP463">
            <v>566</v>
          </cell>
          <cell r="BQ463">
            <v>26</v>
          </cell>
          <cell r="BR463">
            <v>45.5</v>
          </cell>
          <cell r="BS463">
            <v>9</v>
          </cell>
          <cell r="BT463" t="str">
            <v>Pain Toast Complet</v>
          </cell>
          <cell r="BU463">
            <v>50</v>
          </cell>
          <cell r="BV463">
            <v>116</v>
          </cell>
          <cell r="BW463">
            <v>5</v>
          </cell>
          <cell r="BX463">
            <v>0</v>
          </cell>
          <cell r="BY463">
            <v>18</v>
          </cell>
          <cell r="BZ463">
            <v>232</v>
          </cell>
          <cell r="CA463">
            <v>10</v>
          </cell>
          <cell r="CB463">
            <v>0</v>
          </cell>
          <cell r="CC463">
            <v>36</v>
          </cell>
          <cell r="CD463" t="str">
            <v>Laitue</v>
          </cell>
          <cell r="CE463">
            <v>50</v>
          </cell>
          <cell r="CF463">
            <v>8</v>
          </cell>
          <cell r="CG463">
            <v>0.6</v>
          </cell>
          <cell r="CH463">
            <v>0.15</v>
          </cell>
          <cell r="CI463">
            <v>0.65</v>
          </cell>
          <cell r="CJ463">
            <v>16</v>
          </cell>
          <cell r="CK463">
            <v>1.2</v>
          </cell>
          <cell r="CL463">
            <v>0.3</v>
          </cell>
          <cell r="CM463">
            <v>1.3</v>
          </cell>
          <cell r="CN463" t="str">
            <v/>
          </cell>
          <cell r="CP463">
            <v>0</v>
          </cell>
          <cell r="CQ463">
            <v>0</v>
          </cell>
          <cell r="CR463">
            <v>0</v>
          </cell>
          <cell r="CS463">
            <v>0</v>
          </cell>
          <cell r="CT463">
            <v>0</v>
          </cell>
          <cell r="CU463">
            <v>0</v>
          </cell>
          <cell r="CV463">
            <v>0</v>
          </cell>
          <cell r="CW463">
            <v>0</v>
          </cell>
          <cell r="CX463" t="str">
            <v/>
          </cell>
          <cell r="CZ463">
            <v>0</v>
          </cell>
          <cell r="DA463">
            <v>0</v>
          </cell>
          <cell r="DB463">
            <v>0</v>
          </cell>
          <cell r="DC463">
            <v>0</v>
          </cell>
          <cell r="DD463">
            <v>0</v>
          </cell>
          <cell r="DE463">
            <v>0</v>
          </cell>
          <cell r="DF463">
            <v>0</v>
          </cell>
          <cell r="DG463">
            <v>0</v>
          </cell>
          <cell r="DH463" t="str">
            <v/>
          </cell>
          <cell r="DJ463">
            <v>0</v>
          </cell>
          <cell r="DK463">
            <v>0</v>
          </cell>
          <cell r="DL463">
            <v>0</v>
          </cell>
          <cell r="DM463">
            <v>0</v>
          </cell>
          <cell r="DN463">
            <v>0</v>
          </cell>
          <cell r="DO463">
            <v>0</v>
          </cell>
          <cell r="DP463">
            <v>0</v>
          </cell>
          <cell r="DQ463">
            <v>0</v>
          </cell>
          <cell r="DR463" t="str">
            <v/>
          </cell>
          <cell r="DT463">
            <v>0</v>
          </cell>
          <cell r="DU463">
            <v>0</v>
          </cell>
          <cell r="DV463">
            <v>0</v>
          </cell>
          <cell r="DW463">
            <v>0</v>
          </cell>
          <cell r="DX463">
            <v>0</v>
          </cell>
          <cell r="DY463">
            <v>0</v>
          </cell>
          <cell r="DZ463">
            <v>0</v>
          </cell>
          <cell r="EA463">
            <v>0</v>
          </cell>
          <cell r="EB463" t="str">
            <v/>
          </cell>
          <cell r="ED463">
            <v>0</v>
          </cell>
          <cell r="EE463">
            <v>0</v>
          </cell>
          <cell r="EF463">
            <v>0</v>
          </cell>
          <cell r="EG463">
            <v>0</v>
          </cell>
          <cell r="EH463">
            <v>0</v>
          </cell>
          <cell r="EI463">
            <v>0</v>
          </cell>
          <cell r="EJ463">
            <v>0</v>
          </cell>
          <cell r="EK463">
            <v>0</v>
          </cell>
          <cell r="EL463" t="str">
            <v/>
          </cell>
          <cell r="EN463">
            <v>0</v>
          </cell>
          <cell r="EO463">
            <v>0</v>
          </cell>
          <cell r="EP463">
            <v>0</v>
          </cell>
          <cell r="EQ463">
            <v>0</v>
          </cell>
          <cell r="ER463">
            <v>0</v>
          </cell>
          <cell r="ES463">
            <v>0</v>
          </cell>
          <cell r="ET463">
            <v>0</v>
          </cell>
          <cell r="EU463">
            <v>0</v>
          </cell>
          <cell r="EV463" t="str">
            <v/>
          </cell>
          <cell r="EX463">
            <v>0</v>
          </cell>
          <cell r="EY463">
            <v>0</v>
          </cell>
          <cell r="EZ463">
            <v>0</v>
          </cell>
          <cell r="FA463">
            <v>0</v>
          </cell>
          <cell r="FB463">
            <v>0</v>
          </cell>
          <cell r="FC463">
            <v>0</v>
          </cell>
          <cell r="FD463">
            <v>0</v>
          </cell>
          <cell r="FE463">
            <v>0</v>
          </cell>
          <cell r="FF463" t="str">
            <v/>
          </cell>
          <cell r="FH463">
            <v>0</v>
          </cell>
          <cell r="FI463">
            <v>0</v>
          </cell>
          <cell r="FJ463">
            <v>0</v>
          </cell>
          <cell r="FK463">
            <v>0</v>
          </cell>
          <cell r="FL463">
            <v>0</v>
          </cell>
          <cell r="FM463">
            <v>0</v>
          </cell>
          <cell r="FN463">
            <v>0</v>
          </cell>
          <cell r="FO463">
            <v>0</v>
          </cell>
          <cell r="FR463">
            <v>0</v>
          </cell>
          <cell r="FS463">
            <v>0</v>
          </cell>
          <cell r="FT463">
            <v>0</v>
          </cell>
          <cell r="FU463">
            <v>0</v>
          </cell>
          <cell r="FV463">
            <v>0</v>
          </cell>
          <cell r="FW463">
            <v>0</v>
          </cell>
          <cell r="FX463">
            <v>0</v>
          </cell>
          <cell r="FY463">
            <v>0</v>
          </cell>
          <cell r="GB463">
            <v>0</v>
          </cell>
          <cell r="GC463">
            <v>0</v>
          </cell>
          <cell r="GD463">
            <v>0</v>
          </cell>
          <cell r="GE463">
            <v>0</v>
          </cell>
          <cell r="GF463">
            <v>0</v>
          </cell>
          <cell r="GG463">
            <v>0</v>
          </cell>
          <cell r="GH463">
            <v>0</v>
          </cell>
          <cell r="GI463">
            <v>0</v>
          </cell>
          <cell r="GL463">
            <v>0</v>
          </cell>
          <cell r="GM463">
            <v>0</v>
          </cell>
          <cell r="GN463">
            <v>0</v>
          </cell>
          <cell r="GO463">
            <v>0</v>
          </cell>
          <cell r="GP463">
            <v>0</v>
          </cell>
          <cell r="GQ463">
            <v>0</v>
          </cell>
          <cell r="GR463">
            <v>0</v>
          </cell>
          <cell r="GS463">
            <v>0</v>
          </cell>
          <cell r="GU463" t="str">
            <v>Salade Poulet &amp; Crudités</v>
          </cell>
        </row>
        <row r="464">
          <cell r="E464" t="str">
            <v>Salade Poulet Quinoa</v>
          </cell>
          <cell r="F464" t="str">
            <v>Mélanger tous les ingrédients</v>
          </cell>
          <cell r="H464">
            <v>467.6</v>
          </cell>
          <cell r="I464">
            <v>47.82</v>
          </cell>
          <cell r="J464">
            <v>13.59</v>
          </cell>
          <cell r="K464">
            <v>34.86</v>
          </cell>
          <cell r="L464" t="str">
            <v>Poulet</v>
          </cell>
          <cell r="M464">
            <v>120</v>
          </cell>
          <cell r="N464">
            <v>126</v>
          </cell>
          <cell r="O464">
            <v>27.72</v>
          </cell>
          <cell r="P464">
            <v>1.44</v>
          </cell>
          <cell r="Q464">
            <v>0.48</v>
          </cell>
          <cell r="R464">
            <v>105</v>
          </cell>
          <cell r="S464">
            <v>23.1</v>
          </cell>
          <cell r="T464">
            <v>1.2</v>
          </cell>
          <cell r="U464">
            <v>0.4</v>
          </cell>
          <cell r="V464" t="str">
            <v>Chou Blanc</v>
          </cell>
          <cell r="W464">
            <v>100</v>
          </cell>
          <cell r="X464">
            <v>30</v>
          </cell>
          <cell r="Y464">
            <v>1.4</v>
          </cell>
          <cell r="Z464">
            <v>0.2</v>
          </cell>
          <cell r="AA464">
            <v>4.2</v>
          </cell>
          <cell r="AB464">
            <v>30</v>
          </cell>
          <cell r="AC464">
            <v>1.4</v>
          </cell>
          <cell r="AD464">
            <v>0.2</v>
          </cell>
          <cell r="AE464">
            <v>4.2</v>
          </cell>
          <cell r="AF464" t="str">
            <v>Quinoa</v>
          </cell>
          <cell r="AG464">
            <v>50</v>
          </cell>
          <cell r="AH464">
            <v>175.5</v>
          </cell>
          <cell r="AI464">
            <v>7</v>
          </cell>
          <cell r="AJ464">
            <v>2.5</v>
          </cell>
          <cell r="AK464">
            <v>29.5</v>
          </cell>
          <cell r="AL464">
            <v>351</v>
          </cell>
          <cell r="AM464">
            <v>14</v>
          </cell>
          <cell r="AN464">
            <v>5</v>
          </cell>
          <cell r="AO464">
            <v>59</v>
          </cell>
          <cell r="AP464" t="str">
            <v>Laitue</v>
          </cell>
          <cell r="AQ464">
            <v>50</v>
          </cell>
          <cell r="AR464">
            <v>8</v>
          </cell>
          <cell r="AS464">
            <v>0.6</v>
          </cell>
          <cell r="AT464">
            <v>0.15</v>
          </cell>
          <cell r="AU464">
            <v>0.65</v>
          </cell>
          <cell r="AV464">
            <v>16</v>
          </cell>
          <cell r="AW464">
            <v>1.2</v>
          </cell>
          <cell r="AX464">
            <v>0.3</v>
          </cell>
          <cell r="AY464">
            <v>1.3</v>
          </cell>
          <cell r="AZ464" t="str">
            <v>Emmental</v>
          </cell>
          <cell r="BA464">
            <v>30</v>
          </cell>
          <cell r="BB464">
            <v>128.1</v>
          </cell>
          <cell r="BC464">
            <v>11.1</v>
          </cell>
          <cell r="BD464">
            <v>9.3000000000000007</v>
          </cell>
          <cell r="BE464">
            <v>0.03</v>
          </cell>
          <cell r="BF464">
            <v>427</v>
          </cell>
          <cell r="BG464">
            <v>37</v>
          </cell>
          <cell r="BH464">
            <v>31</v>
          </cell>
          <cell r="BI464">
            <v>0.1</v>
          </cell>
          <cell r="BJ464" t="str">
            <v/>
          </cell>
          <cell r="BL464">
            <v>0</v>
          </cell>
          <cell r="BM464">
            <v>0</v>
          </cell>
          <cell r="BN464">
            <v>0</v>
          </cell>
          <cell r="BO464">
            <v>0</v>
          </cell>
          <cell r="BP464">
            <v>0</v>
          </cell>
          <cell r="BQ464">
            <v>0</v>
          </cell>
          <cell r="BR464">
            <v>0</v>
          </cell>
          <cell r="BS464">
            <v>0</v>
          </cell>
          <cell r="BT464" t="str">
            <v/>
          </cell>
          <cell r="BV464">
            <v>0</v>
          </cell>
          <cell r="BW464">
            <v>0</v>
          </cell>
          <cell r="BX464">
            <v>0</v>
          </cell>
          <cell r="BY464">
            <v>0</v>
          </cell>
          <cell r="BZ464">
            <v>0</v>
          </cell>
          <cell r="CA464">
            <v>0</v>
          </cell>
          <cell r="CB464">
            <v>0</v>
          </cell>
          <cell r="CC464">
            <v>0</v>
          </cell>
          <cell r="CD464" t="str">
            <v/>
          </cell>
          <cell r="CF464">
            <v>0</v>
          </cell>
          <cell r="CG464">
            <v>0</v>
          </cell>
          <cell r="CH464">
            <v>0</v>
          </cell>
          <cell r="CI464">
            <v>0</v>
          </cell>
          <cell r="CJ464">
            <v>0</v>
          </cell>
          <cell r="CK464">
            <v>0</v>
          </cell>
          <cell r="CL464">
            <v>0</v>
          </cell>
          <cell r="CM464">
            <v>0</v>
          </cell>
          <cell r="CN464" t="str">
            <v/>
          </cell>
          <cell r="CP464">
            <v>0</v>
          </cell>
          <cell r="CQ464">
            <v>0</v>
          </cell>
          <cell r="CR464">
            <v>0</v>
          </cell>
          <cell r="CS464">
            <v>0</v>
          </cell>
          <cell r="CT464">
            <v>0</v>
          </cell>
          <cell r="CU464">
            <v>0</v>
          </cell>
          <cell r="CV464">
            <v>0</v>
          </cell>
          <cell r="CW464">
            <v>0</v>
          </cell>
          <cell r="CX464" t="str">
            <v/>
          </cell>
          <cell r="CZ464">
            <v>0</v>
          </cell>
          <cell r="DA464">
            <v>0</v>
          </cell>
          <cell r="DB464">
            <v>0</v>
          </cell>
          <cell r="DC464">
            <v>0</v>
          </cell>
          <cell r="DD464">
            <v>0</v>
          </cell>
          <cell r="DE464">
            <v>0</v>
          </cell>
          <cell r="DF464">
            <v>0</v>
          </cell>
          <cell r="DG464">
            <v>0</v>
          </cell>
          <cell r="DH464" t="str">
            <v/>
          </cell>
          <cell r="DJ464">
            <v>0</v>
          </cell>
          <cell r="DK464">
            <v>0</v>
          </cell>
          <cell r="DL464">
            <v>0</v>
          </cell>
          <cell r="DM464">
            <v>0</v>
          </cell>
          <cell r="DN464">
            <v>0</v>
          </cell>
          <cell r="DO464">
            <v>0</v>
          </cell>
          <cell r="DP464">
            <v>0</v>
          </cell>
          <cell r="DQ464">
            <v>0</v>
          </cell>
          <cell r="DR464" t="str">
            <v/>
          </cell>
          <cell r="DT464">
            <v>0</v>
          </cell>
          <cell r="DU464">
            <v>0</v>
          </cell>
          <cell r="DV464">
            <v>0</v>
          </cell>
          <cell r="DW464">
            <v>0</v>
          </cell>
          <cell r="DX464">
            <v>0</v>
          </cell>
          <cell r="DY464">
            <v>0</v>
          </cell>
          <cell r="DZ464">
            <v>0</v>
          </cell>
          <cell r="EA464">
            <v>0</v>
          </cell>
          <cell r="EB464" t="str">
            <v/>
          </cell>
          <cell r="ED464">
            <v>0</v>
          </cell>
          <cell r="EE464">
            <v>0</v>
          </cell>
          <cell r="EF464">
            <v>0</v>
          </cell>
          <cell r="EG464">
            <v>0</v>
          </cell>
          <cell r="EH464">
            <v>0</v>
          </cell>
          <cell r="EI464">
            <v>0</v>
          </cell>
          <cell r="EJ464">
            <v>0</v>
          </cell>
          <cell r="EK464">
            <v>0</v>
          </cell>
          <cell r="EL464" t="str">
            <v/>
          </cell>
          <cell r="EN464">
            <v>0</v>
          </cell>
          <cell r="EO464">
            <v>0</v>
          </cell>
          <cell r="EP464">
            <v>0</v>
          </cell>
          <cell r="EQ464">
            <v>0</v>
          </cell>
          <cell r="ER464">
            <v>0</v>
          </cell>
          <cell r="ES464">
            <v>0</v>
          </cell>
          <cell r="ET464">
            <v>0</v>
          </cell>
          <cell r="EU464">
            <v>0</v>
          </cell>
          <cell r="EV464" t="str">
            <v/>
          </cell>
          <cell r="EX464">
            <v>0</v>
          </cell>
          <cell r="EY464">
            <v>0</v>
          </cell>
          <cell r="EZ464">
            <v>0</v>
          </cell>
          <cell r="FA464">
            <v>0</v>
          </cell>
          <cell r="FB464">
            <v>0</v>
          </cell>
          <cell r="FC464">
            <v>0</v>
          </cell>
          <cell r="FD464">
            <v>0</v>
          </cell>
          <cell r="FE464">
            <v>0</v>
          </cell>
          <cell r="FF464" t="str">
            <v/>
          </cell>
          <cell r="FH464">
            <v>0</v>
          </cell>
          <cell r="FI464">
            <v>0</v>
          </cell>
          <cell r="FJ464">
            <v>0</v>
          </cell>
          <cell r="FK464">
            <v>0</v>
          </cell>
          <cell r="FL464">
            <v>0</v>
          </cell>
          <cell r="FM464">
            <v>0</v>
          </cell>
          <cell r="FN464">
            <v>0</v>
          </cell>
          <cell r="FO464">
            <v>0</v>
          </cell>
          <cell r="FR464">
            <v>0</v>
          </cell>
          <cell r="FS464">
            <v>0</v>
          </cell>
          <cell r="FT464">
            <v>0</v>
          </cell>
          <cell r="FU464">
            <v>0</v>
          </cell>
          <cell r="FV464">
            <v>0</v>
          </cell>
          <cell r="FW464">
            <v>0</v>
          </cell>
          <cell r="FX464">
            <v>0</v>
          </cell>
          <cell r="FY464">
            <v>0</v>
          </cell>
          <cell r="GB464">
            <v>0</v>
          </cell>
          <cell r="GC464">
            <v>0</v>
          </cell>
          <cell r="GD464">
            <v>0</v>
          </cell>
          <cell r="GE464">
            <v>0</v>
          </cell>
          <cell r="GF464">
            <v>0</v>
          </cell>
          <cell r="GG464">
            <v>0</v>
          </cell>
          <cell r="GH464">
            <v>0</v>
          </cell>
          <cell r="GI464">
            <v>0</v>
          </cell>
          <cell r="GL464">
            <v>0</v>
          </cell>
          <cell r="GM464">
            <v>0</v>
          </cell>
          <cell r="GN464">
            <v>0</v>
          </cell>
          <cell r="GO464">
            <v>0</v>
          </cell>
          <cell r="GP464">
            <v>0</v>
          </cell>
          <cell r="GQ464">
            <v>0</v>
          </cell>
          <cell r="GR464">
            <v>0</v>
          </cell>
          <cell r="GS464">
            <v>0</v>
          </cell>
          <cell r="GU464" t="str">
            <v>Salade Poulet Quinoa</v>
          </cell>
        </row>
        <row r="465">
          <cell r="E465" t="str">
            <v>Salade Quinoa &amp; Saumon</v>
          </cell>
          <cell r="F465" t="str">
            <v>Mélangez le saumon fumé au fromage blanc et épicez à votre goût. 
Préparez le quinoa en avance et gardez au frigo,</v>
          </cell>
          <cell r="H465">
            <v>479.25</v>
          </cell>
          <cell r="I465">
            <v>35.045000000000002</v>
          </cell>
          <cell r="J465">
            <v>20.89</v>
          </cell>
          <cell r="K465">
            <v>35.234999999999999</v>
          </cell>
          <cell r="L465" t="str">
            <v>Quinoa</v>
          </cell>
          <cell r="M465">
            <v>50</v>
          </cell>
          <cell r="N465">
            <v>175.5</v>
          </cell>
          <cell r="O465">
            <v>7</v>
          </cell>
          <cell r="P465">
            <v>2.5</v>
          </cell>
          <cell r="Q465">
            <v>29.5</v>
          </cell>
          <cell r="R465">
            <v>351</v>
          </cell>
          <cell r="S465">
            <v>14</v>
          </cell>
          <cell r="T465">
            <v>5</v>
          </cell>
          <cell r="U465">
            <v>59</v>
          </cell>
          <cell r="V465" t="str">
            <v>Saumon Fumé</v>
          </cell>
          <cell r="W465">
            <v>80</v>
          </cell>
          <cell r="X465">
            <v>133.6</v>
          </cell>
          <cell r="Y465">
            <v>18.559999999999999</v>
          </cell>
          <cell r="Z465">
            <v>6.56</v>
          </cell>
          <cell r="AA465">
            <v>0</v>
          </cell>
          <cell r="AB465">
            <v>167</v>
          </cell>
          <cell r="AC465">
            <v>23.2</v>
          </cell>
          <cell r="AD465">
            <v>8.1999999999999993</v>
          </cell>
          <cell r="AE465">
            <v>0</v>
          </cell>
          <cell r="AF465" t="str">
            <v>Slimline Blanc Battu Nature</v>
          </cell>
          <cell r="AG465">
            <v>100</v>
          </cell>
          <cell r="AH465">
            <v>51.8</v>
          </cell>
          <cell r="AI465">
            <v>8</v>
          </cell>
          <cell r="AJ465">
            <v>0.2</v>
          </cell>
          <cell r="AK465">
            <v>4.5</v>
          </cell>
          <cell r="AL465">
            <v>51.8</v>
          </cell>
          <cell r="AM465">
            <v>8</v>
          </cell>
          <cell r="AN465">
            <v>0.2</v>
          </cell>
          <cell r="AO465">
            <v>4.5</v>
          </cell>
          <cell r="AP465" t="str">
            <v>Graine De Sésame</v>
          </cell>
          <cell r="AQ465">
            <v>5</v>
          </cell>
          <cell r="AR465">
            <v>29.45</v>
          </cell>
          <cell r="AS465">
            <v>0.88500000000000001</v>
          </cell>
          <cell r="AT465">
            <v>2.4900000000000002</v>
          </cell>
          <cell r="AU465">
            <v>0.58499999999999996</v>
          </cell>
          <cell r="AV465">
            <v>589</v>
          </cell>
          <cell r="AW465">
            <v>17.7</v>
          </cell>
          <cell r="AX465">
            <v>49.8</v>
          </cell>
          <cell r="AY465">
            <v>11.7</v>
          </cell>
          <cell r="AZ465" t="str">
            <v>Laitue</v>
          </cell>
          <cell r="BA465">
            <v>50</v>
          </cell>
          <cell r="BB465">
            <v>8</v>
          </cell>
          <cell r="BC465">
            <v>0.6</v>
          </cell>
          <cell r="BD465">
            <v>0.15</v>
          </cell>
          <cell r="BE465">
            <v>0.65</v>
          </cell>
          <cell r="BF465">
            <v>16</v>
          </cell>
          <cell r="BG465">
            <v>1.2</v>
          </cell>
          <cell r="BH465">
            <v>0.3</v>
          </cell>
          <cell r="BI465">
            <v>1.3</v>
          </cell>
          <cell r="BJ465" t="str">
            <v>Huile D'Olive</v>
          </cell>
          <cell r="BK465">
            <v>10</v>
          </cell>
          <cell r="BL465">
            <v>80.900000000000006</v>
          </cell>
          <cell r="BM465">
            <v>0</v>
          </cell>
          <cell r="BN465">
            <v>8.99</v>
          </cell>
          <cell r="BO465">
            <v>0</v>
          </cell>
          <cell r="BP465">
            <v>809</v>
          </cell>
          <cell r="BQ465">
            <v>0</v>
          </cell>
          <cell r="BR465">
            <v>89.9</v>
          </cell>
          <cell r="BS465">
            <v>0</v>
          </cell>
          <cell r="BT465" t="str">
            <v/>
          </cell>
          <cell r="BV465">
            <v>0</v>
          </cell>
          <cell r="BW465">
            <v>0</v>
          </cell>
          <cell r="BX465">
            <v>0</v>
          </cell>
          <cell r="BY465">
            <v>0</v>
          </cell>
          <cell r="BZ465">
            <v>0</v>
          </cell>
          <cell r="CA465">
            <v>0</v>
          </cell>
          <cell r="CB465">
            <v>0</v>
          </cell>
          <cell r="CC465">
            <v>0</v>
          </cell>
          <cell r="CD465" t="str">
            <v/>
          </cell>
          <cell r="CF465">
            <v>0</v>
          </cell>
          <cell r="CG465">
            <v>0</v>
          </cell>
          <cell r="CH465">
            <v>0</v>
          </cell>
          <cell r="CI465">
            <v>0</v>
          </cell>
          <cell r="CJ465">
            <v>0</v>
          </cell>
          <cell r="CK465">
            <v>0</v>
          </cell>
          <cell r="CL465">
            <v>0</v>
          </cell>
          <cell r="CM465">
            <v>0</v>
          </cell>
          <cell r="CN465" t="str">
            <v/>
          </cell>
          <cell r="CP465">
            <v>0</v>
          </cell>
          <cell r="CQ465">
            <v>0</v>
          </cell>
          <cell r="CR465">
            <v>0</v>
          </cell>
          <cell r="CS465">
            <v>0</v>
          </cell>
          <cell r="CT465">
            <v>0</v>
          </cell>
          <cell r="CU465">
            <v>0</v>
          </cell>
          <cell r="CV465">
            <v>0</v>
          </cell>
          <cell r="CW465">
            <v>0</v>
          </cell>
          <cell r="CX465" t="str">
            <v/>
          </cell>
          <cell r="CZ465">
            <v>0</v>
          </cell>
          <cell r="DA465">
            <v>0</v>
          </cell>
          <cell r="DB465">
            <v>0</v>
          </cell>
          <cell r="DC465">
            <v>0</v>
          </cell>
          <cell r="DD465">
            <v>0</v>
          </cell>
          <cell r="DE465">
            <v>0</v>
          </cell>
          <cell r="DF465">
            <v>0</v>
          </cell>
          <cell r="DG465">
            <v>0</v>
          </cell>
          <cell r="DH465" t="str">
            <v/>
          </cell>
          <cell r="DJ465">
            <v>0</v>
          </cell>
          <cell r="DK465">
            <v>0</v>
          </cell>
          <cell r="DL465">
            <v>0</v>
          </cell>
          <cell r="DM465">
            <v>0</v>
          </cell>
          <cell r="DN465">
            <v>0</v>
          </cell>
          <cell r="DO465">
            <v>0</v>
          </cell>
          <cell r="DP465">
            <v>0</v>
          </cell>
          <cell r="DQ465">
            <v>0</v>
          </cell>
          <cell r="DR465" t="str">
            <v/>
          </cell>
          <cell r="DT465">
            <v>0</v>
          </cell>
          <cell r="DU465">
            <v>0</v>
          </cell>
          <cell r="DV465">
            <v>0</v>
          </cell>
          <cell r="DW465">
            <v>0</v>
          </cell>
          <cell r="DX465">
            <v>0</v>
          </cell>
          <cell r="DY465">
            <v>0</v>
          </cell>
          <cell r="DZ465">
            <v>0</v>
          </cell>
          <cell r="EA465">
            <v>0</v>
          </cell>
          <cell r="EB465" t="str">
            <v/>
          </cell>
          <cell r="ED465">
            <v>0</v>
          </cell>
          <cell r="EE465">
            <v>0</v>
          </cell>
          <cell r="EF465">
            <v>0</v>
          </cell>
          <cell r="EG465">
            <v>0</v>
          </cell>
          <cell r="EH465">
            <v>0</v>
          </cell>
          <cell r="EI465">
            <v>0</v>
          </cell>
          <cell r="EJ465">
            <v>0</v>
          </cell>
          <cell r="EK465">
            <v>0</v>
          </cell>
          <cell r="EL465" t="str">
            <v/>
          </cell>
          <cell r="EN465">
            <v>0</v>
          </cell>
          <cell r="EO465">
            <v>0</v>
          </cell>
          <cell r="EP465">
            <v>0</v>
          </cell>
          <cell r="EQ465">
            <v>0</v>
          </cell>
          <cell r="ER465">
            <v>0</v>
          </cell>
          <cell r="ES465">
            <v>0</v>
          </cell>
          <cell r="ET465">
            <v>0</v>
          </cell>
          <cell r="EU465">
            <v>0</v>
          </cell>
          <cell r="EV465" t="str">
            <v/>
          </cell>
          <cell r="EX465">
            <v>0</v>
          </cell>
          <cell r="EY465">
            <v>0</v>
          </cell>
          <cell r="EZ465">
            <v>0</v>
          </cell>
          <cell r="FA465">
            <v>0</v>
          </cell>
          <cell r="FB465">
            <v>0</v>
          </cell>
          <cell r="FC465">
            <v>0</v>
          </cell>
          <cell r="FD465">
            <v>0</v>
          </cell>
          <cell r="FE465">
            <v>0</v>
          </cell>
          <cell r="FF465" t="str">
            <v/>
          </cell>
          <cell r="FH465">
            <v>0</v>
          </cell>
          <cell r="FI465">
            <v>0</v>
          </cell>
          <cell r="FJ465">
            <v>0</v>
          </cell>
          <cell r="FK465">
            <v>0</v>
          </cell>
          <cell r="FL465">
            <v>0</v>
          </cell>
          <cell r="FM465">
            <v>0</v>
          </cell>
          <cell r="FN465">
            <v>0</v>
          </cell>
          <cell r="FO465">
            <v>0</v>
          </cell>
          <cell r="FR465">
            <v>0</v>
          </cell>
          <cell r="FS465">
            <v>0</v>
          </cell>
          <cell r="FT465">
            <v>0</v>
          </cell>
          <cell r="FU465">
            <v>0</v>
          </cell>
          <cell r="FV465">
            <v>0</v>
          </cell>
          <cell r="FW465">
            <v>0</v>
          </cell>
          <cell r="FX465">
            <v>0</v>
          </cell>
          <cell r="FY465">
            <v>0</v>
          </cell>
          <cell r="GB465">
            <v>0</v>
          </cell>
          <cell r="GC465">
            <v>0</v>
          </cell>
          <cell r="GD465">
            <v>0</v>
          </cell>
          <cell r="GE465">
            <v>0</v>
          </cell>
          <cell r="GF465">
            <v>0</v>
          </cell>
          <cell r="GG465">
            <v>0</v>
          </cell>
          <cell r="GH465">
            <v>0</v>
          </cell>
          <cell r="GI465">
            <v>0</v>
          </cell>
          <cell r="GL465">
            <v>0</v>
          </cell>
          <cell r="GM465">
            <v>0</v>
          </cell>
          <cell r="GN465">
            <v>0</v>
          </cell>
          <cell r="GO465">
            <v>0</v>
          </cell>
          <cell r="GP465">
            <v>0</v>
          </cell>
          <cell r="GQ465">
            <v>0</v>
          </cell>
          <cell r="GR465">
            <v>0</v>
          </cell>
          <cell r="GS465">
            <v>0</v>
          </cell>
          <cell r="GU465" t="str">
            <v>Salade Quinoa &amp; Saumon</v>
          </cell>
        </row>
        <row r="466">
          <cell r="E466" t="str">
            <v>Salade Saumon &amp; Lentilles</v>
          </cell>
          <cell r="F466" t="str">
            <v>Mélanger tous les ingrédients</v>
          </cell>
          <cell r="G466" t="str">
            <v xml:space="preserve"> </v>
          </cell>
          <cell r="H466">
            <v>537.4</v>
          </cell>
          <cell r="I466">
            <v>41.825000000000003</v>
          </cell>
          <cell r="J466">
            <v>29.089999999999996</v>
          </cell>
          <cell r="K466">
            <v>26.074999999999999</v>
          </cell>
          <cell r="L466" t="str">
            <v>Saumon Fumé Spécial Migros Stremenlachs</v>
          </cell>
          <cell r="M466">
            <v>125</v>
          </cell>
          <cell r="N466">
            <v>265</v>
          </cell>
          <cell r="O466">
            <v>28.125</v>
          </cell>
          <cell r="P466">
            <v>18.75</v>
          </cell>
          <cell r="Q466">
            <v>0.625</v>
          </cell>
          <cell r="R466">
            <v>212</v>
          </cell>
          <cell r="S466">
            <v>22.5</v>
          </cell>
          <cell r="T466">
            <v>15</v>
          </cell>
          <cell r="U466">
            <v>0.5</v>
          </cell>
          <cell r="V466" t="str">
            <v>Lentilles Noires</v>
          </cell>
          <cell r="W466">
            <v>50</v>
          </cell>
          <cell r="X466">
            <v>152</v>
          </cell>
          <cell r="Y466">
            <v>11.9</v>
          </cell>
          <cell r="Z466">
            <v>0.75</v>
          </cell>
          <cell r="AA466">
            <v>20</v>
          </cell>
          <cell r="AB466">
            <v>304</v>
          </cell>
          <cell r="AC466">
            <v>23.8</v>
          </cell>
          <cell r="AD466">
            <v>1.5</v>
          </cell>
          <cell r="AE466">
            <v>40</v>
          </cell>
          <cell r="AF466" t="str">
            <v>Tomate</v>
          </cell>
          <cell r="AG466">
            <v>150</v>
          </cell>
          <cell r="AH466">
            <v>31.5</v>
          </cell>
          <cell r="AI466">
            <v>1.2</v>
          </cell>
          <cell r="AJ466">
            <v>0.45</v>
          </cell>
          <cell r="AK466">
            <v>4.8</v>
          </cell>
          <cell r="AL466">
            <v>21</v>
          </cell>
          <cell r="AM466">
            <v>0.8</v>
          </cell>
          <cell r="AN466">
            <v>0.3</v>
          </cell>
          <cell r="AO466">
            <v>3.2</v>
          </cell>
          <cell r="AP466" t="str">
            <v>Huile D'Olive</v>
          </cell>
          <cell r="AQ466">
            <v>10</v>
          </cell>
          <cell r="AR466">
            <v>80.900000000000006</v>
          </cell>
          <cell r="AS466">
            <v>0</v>
          </cell>
          <cell r="AT466">
            <v>8.99</v>
          </cell>
          <cell r="AU466">
            <v>0</v>
          </cell>
          <cell r="AV466">
            <v>809</v>
          </cell>
          <cell r="AW466">
            <v>0</v>
          </cell>
          <cell r="AX466">
            <v>89.9</v>
          </cell>
          <cell r="AY466">
            <v>0</v>
          </cell>
          <cell r="AZ466" t="str">
            <v>Laitue</v>
          </cell>
          <cell r="BA466">
            <v>50</v>
          </cell>
          <cell r="BB466">
            <v>8</v>
          </cell>
          <cell r="BC466">
            <v>0.6</v>
          </cell>
          <cell r="BD466">
            <v>0.15</v>
          </cell>
          <cell r="BE466">
            <v>0.65</v>
          </cell>
          <cell r="BF466">
            <v>16</v>
          </cell>
          <cell r="BG466">
            <v>1.2</v>
          </cell>
          <cell r="BH466">
            <v>0.3</v>
          </cell>
          <cell r="BI466">
            <v>1.3</v>
          </cell>
          <cell r="BJ466" t="str">
            <v/>
          </cell>
          <cell r="BL466">
            <v>0</v>
          </cell>
          <cell r="BM466">
            <v>0</v>
          </cell>
          <cell r="BN466">
            <v>0</v>
          </cell>
          <cell r="BO466">
            <v>0</v>
          </cell>
          <cell r="BP466">
            <v>0</v>
          </cell>
          <cell r="BQ466">
            <v>0</v>
          </cell>
          <cell r="BR466">
            <v>0</v>
          </cell>
          <cell r="BS466">
            <v>0</v>
          </cell>
          <cell r="BT466" t="str">
            <v/>
          </cell>
          <cell r="BV466">
            <v>0</v>
          </cell>
          <cell r="BW466">
            <v>0</v>
          </cell>
          <cell r="BX466">
            <v>0</v>
          </cell>
          <cell r="BY466">
            <v>0</v>
          </cell>
          <cell r="BZ466">
            <v>0</v>
          </cell>
          <cell r="CA466">
            <v>0</v>
          </cell>
          <cell r="CB466">
            <v>0</v>
          </cell>
          <cell r="CC466">
            <v>0</v>
          </cell>
          <cell r="CD466" t="str">
            <v/>
          </cell>
          <cell r="CF466">
            <v>0</v>
          </cell>
          <cell r="CG466">
            <v>0</v>
          </cell>
          <cell r="CH466">
            <v>0</v>
          </cell>
          <cell r="CI466">
            <v>0</v>
          </cell>
          <cell r="CJ466">
            <v>0</v>
          </cell>
          <cell r="CK466">
            <v>0</v>
          </cell>
          <cell r="CL466">
            <v>0</v>
          </cell>
          <cell r="CM466">
            <v>0</v>
          </cell>
          <cell r="CN466" t="str">
            <v/>
          </cell>
          <cell r="CP466">
            <v>0</v>
          </cell>
          <cell r="CQ466">
            <v>0</v>
          </cell>
          <cell r="CR466">
            <v>0</v>
          </cell>
          <cell r="CS466">
            <v>0</v>
          </cell>
          <cell r="CT466">
            <v>0</v>
          </cell>
          <cell r="CU466">
            <v>0</v>
          </cell>
          <cell r="CV466">
            <v>0</v>
          </cell>
          <cell r="CW466">
            <v>0</v>
          </cell>
          <cell r="CX466" t="str">
            <v/>
          </cell>
          <cell r="CZ466">
            <v>0</v>
          </cell>
          <cell r="DA466">
            <v>0</v>
          </cell>
          <cell r="DB466">
            <v>0</v>
          </cell>
          <cell r="DC466">
            <v>0</v>
          </cell>
          <cell r="DD466">
            <v>0</v>
          </cell>
          <cell r="DE466">
            <v>0</v>
          </cell>
          <cell r="DF466">
            <v>0</v>
          </cell>
          <cell r="DG466">
            <v>0</v>
          </cell>
          <cell r="DH466" t="str">
            <v/>
          </cell>
          <cell r="DJ466">
            <v>0</v>
          </cell>
          <cell r="DK466">
            <v>0</v>
          </cell>
          <cell r="DL466">
            <v>0</v>
          </cell>
          <cell r="DM466">
            <v>0</v>
          </cell>
          <cell r="DN466">
            <v>0</v>
          </cell>
          <cell r="DO466">
            <v>0</v>
          </cell>
          <cell r="DP466">
            <v>0</v>
          </cell>
          <cell r="DQ466">
            <v>0</v>
          </cell>
          <cell r="DR466" t="str">
            <v/>
          </cell>
          <cell r="DT466">
            <v>0</v>
          </cell>
          <cell r="DU466">
            <v>0</v>
          </cell>
          <cell r="DV466">
            <v>0</v>
          </cell>
          <cell r="DW466">
            <v>0</v>
          </cell>
          <cell r="DX466">
            <v>0</v>
          </cell>
          <cell r="DY466">
            <v>0</v>
          </cell>
          <cell r="DZ466">
            <v>0</v>
          </cell>
          <cell r="EA466">
            <v>0</v>
          </cell>
          <cell r="EB466" t="str">
            <v/>
          </cell>
          <cell r="ED466">
            <v>0</v>
          </cell>
          <cell r="EE466">
            <v>0</v>
          </cell>
          <cell r="EF466">
            <v>0</v>
          </cell>
          <cell r="EG466">
            <v>0</v>
          </cell>
          <cell r="EH466">
            <v>0</v>
          </cell>
          <cell r="EI466">
            <v>0</v>
          </cell>
          <cell r="EJ466">
            <v>0</v>
          </cell>
          <cell r="EK466">
            <v>0</v>
          </cell>
          <cell r="EL466" t="str">
            <v/>
          </cell>
          <cell r="EN466">
            <v>0</v>
          </cell>
          <cell r="EO466">
            <v>0</v>
          </cell>
          <cell r="EP466">
            <v>0</v>
          </cell>
          <cell r="EQ466">
            <v>0</v>
          </cell>
          <cell r="ER466">
            <v>0</v>
          </cell>
          <cell r="ES466">
            <v>0</v>
          </cell>
          <cell r="ET466">
            <v>0</v>
          </cell>
          <cell r="EU466">
            <v>0</v>
          </cell>
          <cell r="EV466" t="str">
            <v/>
          </cell>
          <cell r="EX466">
            <v>0</v>
          </cell>
          <cell r="EY466">
            <v>0</v>
          </cell>
          <cell r="EZ466">
            <v>0</v>
          </cell>
          <cell r="FA466">
            <v>0</v>
          </cell>
          <cell r="FB466">
            <v>0</v>
          </cell>
          <cell r="FC466">
            <v>0</v>
          </cell>
          <cell r="FD466">
            <v>0</v>
          </cell>
          <cell r="FE466">
            <v>0</v>
          </cell>
          <cell r="FF466" t="str">
            <v/>
          </cell>
          <cell r="FH466">
            <v>0</v>
          </cell>
          <cell r="FI466">
            <v>0</v>
          </cell>
          <cell r="FJ466">
            <v>0</v>
          </cell>
          <cell r="FK466">
            <v>0</v>
          </cell>
          <cell r="FL466">
            <v>0</v>
          </cell>
          <cell r="FM466">
            <v>0</v>
          </cell>
          <cell r="FN466">
            <v>0</v>
          </cell>
          <cell r="FO466">
            <v>0</v>
          </cell>
          <cell r="FR466">
            <v>0</v>
          </cell>
          <cell r="FS466">
            <v>0</v>
          </cell>
          <cell r="FT466">
            <v>0</v>
          </cell>
          <cell r="FU466">
            <v>0</v>
          </cell>
          <cell r="FV466">
            <v>0</v>
          </cell>
          <cell r="FW466">
            <v>0</v>
          </cell>
          <cell r="FX466">
            <v>0</v>
          </cell>
          <cell r="FY466">
            <v>0</v>
          </cell>
          <cell r="GB466">
            <v>0</v>
          </cell>
          <cell r="GC466">
            <v>0</v>
          </cell>
          <cell r="GD466">
            <v>0</v>
          </cell>
          <cell r="GE466">
            <v>0</v>
          </cell>
          <cell r="GF466">
            <v>0</v>
          </cell>
          <cell r="GG466">
            <v>0</v>
          </cell>
          <cell r="GH466">
            <v>0</v>
          </cell>
          <cell r="GI466">
            <v>0</v>
          </cell>
          <cell r="GL466">
            <v>0</v>
          </cell>
          <cell r="GM466">
            <v>0</v>
          </cell>
          <cell r="GN466">
            <v>0</v>
          </cell>
          <cell r="GO466">
            <v>0</v>
          </cell>
          <cell r="GP466">
            <v>0</v>
          </cell>
          <cell r="GQ466">
            <v>0</v>
          </cell>
          <cell r="GR466">
            <v>0</v>
          </cell>
          <cell r="GS466">
            <v>0</v>
          </cell>
          <cell r="GU466" t="str">
            <v>Salade Saumon &amp; Lentilles</v>
          </cell>
        </row>
        <row r="467">
          <cell r="E467" t="str">
            <v>Salade Saumon Avocat</v>
          </cell>
          <cell r="F467" t="str">
            <v xml:space="preserve">Rien de plus simple : mélange tous les ingrédients ensemble !
</v>
          </cell>
          <cell r="H467">
            <v>481.65</v>
          </cell>
          <cell r="I467">
            <v>34.380000000000003</v>
          </cell>
          <cell r="J467">
            <v>29.494999999999997</v>
          </cell>
          <cell r="K467">
            <v>3.4</v>
          </cell>
          <cell r="L467" t="str">
            <v>Avocat</v>
          </cell>
          <cell r="M467">
            <v>50</v>
          </cell>
          <cell r="N467">
            <v>72</v>
          </cell>
          <cell r="O467">
            <v>0.9</v>
          </cell>
          <cell r="P467">
            <v>7.1</v>
          </cell>
          <cell r="Q467">
            <v>0.4</v>
          </cell>
          <cell r="R467">
            <v>144</v>
          </cell>
          <cell r="S467">
            <v>1.8</v>
          </cell>
          <cell r="T467">
            <v>14.2</v>
          </cell>
          <cell r="U467">
            <v>0.8</v>
          </cell>
          <cell r="V467" t="str">
            <v>Feta</v>
          </cell>
          <cell r="W467">
            <v>50</v>
          </cell>
          <cell r="X467">
            <v>121.5</v>
          </cell>
          <cell r="Y467">
            <v>8.5</v>
          </cell>
          <cell r="Z467">
            <v>9.4</v>
          </cell>
          <cell r="AA467">
            <v>0.75</v>
          </cell>
          <cell r="AB467">
            <v>243</v>
          </cell>
          <cell r="AC467">
            <v>17</v>
          </cell>
          <cell r="AD467">
            <v>18.8</v>
          </cell>
          <cell r="AE467">
            <v>1.5</v>
          </cell>
          <cell r="AF467" t="str">
            <v>Tomate</v>
          </cell>
          <cell r="AG467">
            <v>50</v>
          </cell>
          <cell r="AH467">
            <v>10.5</v>
          </cell>
          <cell r="AI467">
            <v>0.4</v>
          </cell>
          <cell r="AJ467">
            <v>0.15</v>
          </cell>
          <cell r="AK467">
            <v>1.6</v>
          </cell>
          <cell r="AL467">
            <v>21</v>
          </cell>
          <cell r="AM467">
            <v>0.8</v>
          </cell>
          <cell r="AN467">
            <v>0.3</v>
          </cell>
          <cell r="AO467">
            <v>3.2</v>
          </cell>
          <cell r="AP467" t="str">
            <v>Saumon Fumé</v>
          </cell>
          <cell r="AQ467">
            <v>100</v>
          </cell>
          <cell r="AR467">
            <v>167</v>
          </cell>
          <cell r="AS467">
            <v>23.2</v>
          </cell>
          <cell r="AT467">
            <v>8.1999999999999993</v>
          </cell>
          <cell r="AU467">
            <v>0</v>
          </cell>
          <cell r="AV467">
            <v>167</v>
          </cell>
          <cell r="AW467">
            <v>23.2</v>
          </cell>
          <cell r="AX467">
            <v>8.1999999999999993</v>
          </cell>
          <cell r="AY467">
            <v>0</v>
          </cell>
          <cell r="AZ467" t="str">
            <v>Mayonnaise Light</v>
          </cell>
          <cell r="BA467">
            <v>20</v>
          </cell>
          <cell r="BB467">
            <v>62.2</v>
          </cell>
          <cell r="BC467">
            <v>0.78</v>
          </cell>
          <cell r="BD467">
            <v>0</v>
          </cell>
          <cell r="BE467">
            <v>0</v>
          </cell>
          <cell r="BF467">
            <v>311</v>
          </cell>
          <cell r="BG467">
            <v>3.9</v>
          </cell>
          <cell r="BH467">
            <v>0</v>
          </cell>
          <cell r="BI467">
            <v>0</v>
          </cell>
          <cell r="BJ467" t="str">
            <v>Laitue</v>
          </cell>
          <cell r="BK467">
            <v>50</v>
          </cell>
          <cell r="BL467">
            <v>8</v>
          </cell>
          <cell r="BM467">
            <v>0.6</v>
          </cell>
          <cell r="BN467">
            <v>0.15</v>
          </cell>
          <cell r="BO467">
            <v>0.65</v>
          </cell>
          <cell r="BP467">
            <v>16</v>
          </cell>
          <cell r="BQ467">
            <v>1.2</v>
          </cell>
          <cell r="BR467">
            <v>0.3</v>
          </cell>
          <cell r="BS467">
            <v>1.3</v>
          </cell>
          <cell r="BT467" t="str">
            <v>Huile D'Olive</v>
          </cell>
          <cell r="BU467">
            <v>5</v>
          </cell>
          <cell r="BV467">
            <v>40.450000000000003</v>
          </cell>
          <cell r="BW467">
            <v>0</v>
          </cell>
          <cell r="BX467">
            <v>4.4950000000000001</v>
          </cell>
          <cell r="BY467">
            <v>0</v>
          </cell>
          <cell r="BZ467">
            <v>809</v>
          </cell>
          <cell r="CA467">
            <v>0</v>
          </cell>
          <cell r="CB467">
            <v>89.9</v>
          </cell>
          <cell r="CC467">
            <v>0</v>
          </cell>
          <cell r="CD467" t="str">
            <v/>
          </cell>
          <cell r="CF467">
            <v>0</v>
          </cell>
          <cell r="CG467">
            <v>0</v>
          </cell>
          <cell r="CH467">
            <v>0</v>
          </cell>
          <cell r="CI467">
            <v>0</v>
          </cell>
          <cell r="CJ467">
            <v>0</v>
          </cell>
          <cell r="CK467">
            <v>0</v>
          </cell>
          <cell r="CL467">
            <v>0</v>
          </cell>
          <cell r="CM467">
            <v>0</v>
          </cell>
          <cell r="CN467" t="str">
            <v/>
          </cell>
          <cell r="CP467">
            <v>0</v>
          </cell>
          <cell r="CQ467">
            <v>0</v>
          </cell>
          <cell r="CR467">
            <v>0</v>
          </cell>
          <cell r="CS467">
            <v>0</v>
          </cell>
          <cell r="CT467">
            <v>0</v>
          </cell>
          <cell r="CU467">
            <v>0</v>
          </cell>
          <cell r="CV467">
            <v>0</v>
          </cell>
          <cell r="CW467">
            <v>0</v>
          </cell>
          <cell r="CX467" t="str">
            <v/>
          </cell>
          <cell r="CZ467">
            <v>0</v>
          </cell>
          <cell r="DA467">
            <v>0</v>
          </cell>
          <cell r="DB467">
            <v>0</v>
          </cell>
          <cell r="DC467">
            <v>0</v>
          </cell>
          <cell r="DD467">
            <v>0</v>
          </cell>
          <cell r="DE467">
            <v>0</v>
          </cell>
          <cell r="DF467">
            <v>0</v>
          </cell>
          <cell r="DG467">
            <v>0</v>
          </cell>
          <cell r="DH467" t="str">
            <v/>
          </cell>
          <cell r="DJ467">
            <v>0</v>
          </cell>
          <cell r="DK467">
            <v>0</v>
          </cell>
          <cell r="DL467">
            <v>0</v>
          </cell>
          <cell r="DM467">
            <v>0</v>
          </cell>
          <cell r="DN467">
            <v>0</v>
          </cell>
          <cell r="DO467">
            <v>0</v>
          </cell>
          <cell r="DP467">
            <v>0</v>
          </cell>
          <cell r="DQ467">
            <v>0</v>
          </cell>
          <cell r="DR467" t="str">
            <v/>
          </cell>
          <cell r="DT467">
            <v>0</v>
          </cell>
          <cell r="DU467">
            <v>0</v>
          </cell>
          <cell r="DV467">
            <v>0</v>
          </cell>
          <cell r="DW467">
            <v>0</v>
          </cell>
          <cell r="DX467">
            <v>0</v>
          </cell>
          <cell r="DY467">
            <v>0</v>
          </cell>
          <cell r="DZ467">
            <v>0</v>
          </cell>
          <cell r="EA467">
            <v>0</v>
          </cell>
          <cell r="EB467" t="str">
            <v/>
          </cell>
          <cell r="ED467">
            <v>0</v>
          </cell>
          <cell r="EE467">
            <v>0</v>
          </cell>
          <cell r="EF467">
            <v>0</v>
          </cell>
          <cell r="EG467">
            <v>0</v>
          </cell>
          <cell r="EH467">
            <v>0</v>
          </cell>
          <cell r="EI467">
            <v>0</v>
          </cell>
          <cell r="EJ467">
            <v>0</v>
          </cell>
          <cell r="EK467">
            <v>0</v>
          </cell>
          <cell r="EL467" t="str">
            <v/>
          </cell>
          <cell r="EN467">
            <v>0</v>
          </cell>
          <cell r="EO467">
            <v>0</v>
          </cell>
          <cell r="EP467">
            <v>0</v>
          </cell>
          <cell r="EQ467">
            <v>0</v>
          </cell>
          <cell r="ER467">
            <v>0</v>
          </cell>
          <cell r="ES467">
            <v>0</v>
          </cell>
          <cell r="ET467">
            <v>0</v>
          </cell>
          <cell r="EU467">
            <v>0</v>
          </cell>
          <cell r="EV467" t="str">
            <v/>
          </cell>
          <cell r="EX467">
            <v>0</v>
          </cell>
          <cell r="EY467">
            <v>0</v>
          </cell>
          <cell r="EZ467">
            <v>0</v>
          </cell>
          <cell r="FA467">
            <v>0</v>
          </cell>
          <cell r="FB467">
            <v>0</v>
          </cell>
          <cell r="FC467">
            <v>0</v>
          </cell>
          <cell r="FD467">
            <v>0</v>
          </cell>
          <cell r="FE467">
            <v>0</v>
          </cell>
          <cell r="FF467" t="str">
            <v/>
          </cell>
          <cell r="FH467">
            <v>0</v>
          </cell>
          <cell r="FI467">
            <v>0</v>
          </cell>
          <cell r="FJ467">
            <v>0</v>
          </cell>
          <cell r="FK467">
            <v>0</v>
          </cell>
          <cell r="FL467">
            <v>0</v>
          </cell>
          <cell r="FM467">
            <v>0</v>
          </cell>
          <cell r="FN467">
            <v>0</v>
          </cell>
          <cell r="FO467">
            <v>0</v>
          </cell>
          <cell r="FR467">
            <v>0</v>
          </cell>
          <cell r="FS467">
            <v>0</v>
          </cell>
          <cell r="FT467">
            <v>0</v>
          </cell>
          <cell r="FU467">
            <v>0</v>
          </cell>
          <cell r="FV467">
            <v>0</v>
          </cell>
          <cell r="FW467">
            <v>0</v>
          </cell>
          <cell r="FX467">
            <v>0</v>
          </cell>
          <cell r="FY467">
            <v>0</v>
          </cell>
          <cell r="GB467">
            <v>0</v>
          </cell>
          <cell r="GC467">
            <v>0</v>
          </cell>
          <cell r="GD467">
            <v>0</v>
          </cell>
          <cell r="GE467">
            <v>0</v>
          </cell>
          <cell r="GF467">
            <v>0</v>
          </cell>
          <cell r="GG467">
            <v>0</v>
          </cell>
          <cell r="GH467">
            <v>0</v>
          </cell>
          <cell r="GI467">
            <v>0</v>
          </cell>
          <cell r="GL467">
            <v>0</v>
          </cell>
          <cell r="GM467">
            <v>0</v>
          </cell>
          <cell r="GN467">
            <v>0</v>
          </cell>
          <cell r="GO467">
            <v>0</v>
          </cell>
          <cell r="GP467">
            <v>0</v>
          </cell>
          <cell r="GQ467">
            <v>0</v>
          </cell>
          <cell r="GR467">
            <v>0</v>
          </cell>
          <cell r="GS467">
            <v>0</v>
          </cell>
          <cell r="GU467" t="str">
            <v>Salade Saumon Avocat</v>
          </cell>
        </row>
        <row r="468">
          <cell r="E468" t="str">
            <v>Salade Saumon, Concombre Et Avocat</v>
          </cell>
          <cell r="F468" t="str">
            <v>Coupez le saumon en morceaux de la taille d'une bouchée, salez et poivrez. Placez le poisson sur une plaque de cuisson recouverte de papier sulfurisé et faites-le rôtir au four à 180°C jusqu'à ce que le saumon soit doré.
Pendant la cuisson du saumon, lavez le mesclun, essorez-le et placez-le dans un grand saladier.
Épluchez l'avocat et découpez-le ainsi que le concombre et les radis en fines tranches.
Sortez le saumon rôti du four et incorporez-le à la salade.
Préparez une vinaigrette avec le jus de citron, l'huile d'olive, le sel et le poivre, et versez-la sur la salade.
Saupoudrez le tout de graines de sésame.</v>
          </cell>
          <cell r="H468">
            <v>508.04999999999995</v>
          </cell>
          <cell r="I468">
            <v>34.5</v>
          </cell>
          <cell r="J468">
            <v>36.945</v>
          </cell>
          <cell r="K468">
            <v>6.9849999999999994</v>
          </cell>
          <cell r="L468" t="str">
            <v>Saumon</v>
          </cell>
          <cell r="M468">
            <v>150</v>
          </cell>
          <cell r="N468">
            <v>300</v>
          </cell>
          <cell r="O468">
            <v>29.85</v>
          </cell>
          <cell r="P468">
            <v>20.100000000000001</v>
          </cell>
          <cell r="Q468">
            <v>0</v>
          </cell>
          <cell r="R468">
            <v>200</v>
          </cell>
          <cell r="S468">
            <v>19.899999999999999</v>
          </cell>
          <cell r="T468">
            <v>13.4</v>
          </cell>
          <cell r="U468">
            <v>0</v>
          </cell>
          <cell r="V468" t="str">
            <v>Sel &amp; Poivre</v>
          </cell>
          <cell r="X468">
            <v>0</v>
          </cell>
          <cell r="Y468">
            <v>0</v>
          </cell>
          <cell r="Z468">
            <v>0</v>
          </cell>
          <cell r="AA468">
            <v>0</v>
          </cell>
          <cell r="AB468">
            <v>0</v>
          </cell>
          <cell r="AC468">
            <v>0</v>
          </cell>
          <cell r="AD468">
            <v>0</v>
          </cell>
          <cell r="AE468">
            <v>0</v>
          </cell>
          <cell r="AF468" t="str">
            <v>Mâche</v>
          </cell>
          <cell r="AG468">
            <v>125</v>
          </cell>
          <cell r="AH468">
            <v>28.75</v>
          </cell>
          <cell r="AI468">
            <v>2.5</v>
          </cell>
          <cell r="AJ468">
            <v>0.5</v>
          </cell>
          <cell r="AK468">
            <v>2.5</v>
          </cell>
          <cell r="AL468">
            <v>23</v>
          </cell>
          <cell r="AM468">
            <v>2</v>
          </cell>
          <cell r="AN468">
            <v>0.4</v>
          </cell>
          <cell r="AO468">
            <v>2</v>
          </cell>
          <cell r="AP468" t="str">
            <v>Radis</v>
          </cell>
          <cell r="AQ468">
            <v>30</v>
          </cell>
          <cell r="AR468">
            <v>5.4</v>
          </cell>
          <cell r="AS468">
            <v>0.18</v>
          </cell>
          <cell r="AT468">
            <v>0.09</v>
          </cell>
          <cell r="AU468">
            <v>0.78</v>
          </cell>
          <cell r="AV468">
            <v>18</v>
          </cell>
          <cell r="AW468">
            <v>0.6</v>
          </cell>
          <cell r="AX468">
            <v>0.3</v>
          </cell>
          <cell r="AY468">
            <v>2.6</v>
          </cell>
          <cell r="AZ468" t="str">
            <v>Avocat</v>
          </cell>
          <cell r="BA468">
            <v>50</v>
          </cell>
          <cell r="BB468">
            <v>72</v>
          </cell>
          <cell r="BC468">
            <v>0.9</v>
          </cell>
          <cell r="BD468">
            <v>7.1</v>
          </cell>
          <cell r="BE468">
            <v>0.4</v>
          </cell>
          <cell r="BF468">
            <v>144</v>
          </cell>
          <cell r="BG468">
            <v>1.8</v>
          </cell>
          <cell r="BH468">
            <v>14.2</v>
          </cell>
          <cell r="BI468">
            <v>0.8</v>
          </cell>
          <cell r="BJ468" t="str">
            <v>Concombre</v>
          </cell>
          <cell r="BK468">
            <v>150</v>
          </cell>
          <cell r="BL468">
            <v>19.5</v>
          </cell>
          <cell r="BM468">
            <v>1.05</v>
          </cell>
          <cell r="BN468">
            <v>0.15</v>
          </cell>
          <cell r="BO468">
            <v>3</v>
          </cell>
          <cell r="BP468">
            <v>13</v>
          </cell>
          <cell r="BQ468">
            <v>0.7</v>
          </cell>
          <cell r="BR468">
            <v>0.1</v>
          </cell>
          <cell r="BS468">
            <v>2</v>
          </cell>
          <cell r="BT468" t="str">
            <v>Jus De Citron</v>
          </cell>
          <cell r="BU468">
            <v>5</v>
          </cell>
          <cell r="BV468">
            <v>1.5</v>
          </cell>
          <cell r="BW468">
            <v>0.02</v>
          </cell>
          <cell r="BX468">
            <v>1.4999999999999999E-2</v>
          </cell>
          <cell r="BY468">
            <v>0.30499999999999999</v>
          </cell>
          <cell r="BZ468">
            <v>30</v>
          </cell>
          <cell r="CA468">
            <v>0.4</v>
          </cell>
          <cell r="CB468">
            <v>0.3</v>
          </cell>
          <cell r="CC468">
            <v>6.1</v>
          </cell>
          <cell r="CD468" t="str">
            <v>Huile D'Olive</v>
          </cell>
          <cell r="CE468">
            <v>10</v>
          </cell>
          <cell r="CF468">
            <v>80.900000000000006</v>
          </cell>
          <cell r="CG468">
            <v>0</v>
          </cell>
          <cell r="CH468">
            <v>8.99</v>
          </cell>
          <cell r="CI468">
            <v>0</v>
          </cell>
          <cell r="CJ468">
            <v>809</v>
          </cell>
          <cell r="CK468">
            <v>0</v>
          </cell>
          <cell r="CL468">
            <v>89.9</v>
          </cell>
          <cell r="CM468">
            <v>0</v>
          </cell>
          <cell r="CN468" t="str">
            <v>Graines De Sésame (À Votre Convenance)</v>
          </cell>
          <cell r="CP468">
            <v>0</v>
          </cell>
          <cell r="CQ468">
            <v>0</v>
          </cell>
          <cell r="CR468">
            <v>0</v>
          </cell>
          <cell r="CS468">
            <v>0</v>
          </cell>
          <cell r="CT468">
            <v>0</v>
          </cell>
          <cell r="CU468">
            <v>0</v>
          </cell>
          <cell r="CV468">
            <v>0</v>
          </cell>
          <cell r="CW468">
            <v>0</v>
          </cell>
          <cell r="CX468" t="str">
            <v/>
          </cell>
          <cell r="CZ468">
            <v>0</v>
          </cell>
          <cell r="DA468">
            <v>0</v>
          </cell>
          <cell r="DB468">
            <v>0</v>
          </cell>
          <cell r="DC468">
            <v>0</v>
          </cell>
          <cell r="DD468">
            <v>0</v>
          </cell>
          <cell r="DE468">
            <v>0</v>
          </cell>
          <cell r="DF468">
            <v>0</v>
          </cell>
          <cell r="DG468">
            <v>0</v>
          </cell>
          <cell r="DH468" t="str">
            <v/>
          </cell>
          <cell r="DJ468">
            <v>0</v>
          </cell>
          <cell r="DK468">
            <v>0</v>
          </cell>
          <cell r="DL468">
            <v>0</v>
          </cell>
          <cell r="DM468">
            <v>0</v>
          </cell>
          <cell r="DN468">
            <v>0</v>
          </cell>
          <cell r="DO468">
            <v>0</v>
          </cell>
          <cell r="DP468">
            <v>0</v>
          </cell>
          <cell r="DQ468">
            <v>0</v>
          </cell>
          <cell r="DR468" t="str">
            <v/>
          </cell>
          <cell r="DT468">
            <v>0</v>
          </cell>
          <cell r="DU468">
            <v>0</v>
          </cell>
          <cell r="DV468">
            <v>0</v>
          </cell>
          <cell r="DW468">
            <v>0</v>
          </cell>
          <cell r="DX468">
            <v>0</v>
          </cell>
          <cell r="DY468">
            <v>0</v>
          </cell>
          <cell r="DZ468">
            <v>0</v>
          </cell>
          <cell r="EA468">
            <v>0</v>
          </cell>
          <cell r="EB468" t="str">
            <v/>
          </cell>
          <cell r="ED468">
            <v>0</v>
          </cell>
          <cell r="EE468">
            <v>0</v>
          </cell>
          <cell r="EF468">
            <v>0</v>
          </cell>
          <cell r="EG468">
            <v>0</v>
          </cell>
          <cell r="EH468">
            <v>0</v>
          </cell>
          <cell r="EI468">
            <v>0</v>
          </cell>
          <cell r="EJ468">
            <v>0</v>
          </cell>
          <cell r="EK468">
            <v>0</v>
          </cell>
          <cell r="EL468" t="str">
            <v/>
          </cell>
          <cell r="EN468">
            <v>0</v>
          </cell>
          <cell r="EO468">
            <v>0</v>
          </cell>
          <cell r="EP468">
            <v>0</v>
          </cell>
          <cell r="EQ468">
            <v>0</v>
          </cell>
          <cell r="ER468">
            <v>0</v>
          </cell>
          <cell r="ES468">
            <v>0</v>
          </cell>
          <cell r="ET468">
            <v>0</v>
          </cell>
          <cell r="EU468">
            <v>0</v>
          </cell>
          <cell r="EV468" t="str">
            <v/>
          </cell>
          <cell r="EX468">
            <v>0</v>
          </cell>
          <cell r="EY468">
            <v>0</v>
          </cell>
          <cell r="EZ468">
            <v>0</v>
          </cell>
          <cell r="FA468">
            <v>0</v>
          </cell>
          <cell r="FB468">
            <v>0</v>
          </cell>
          <cell r="FC468">
            <v>0</v>
          </cell>
          <cell r="FD468">
            <v>0</v>
          </cell>
          <cell r="FE468">
            <v>0</v>
          </cell>
          <cell r="FF468" t="str">
            <v/>
          </cell>
          <cell r="FH468">
            <v>0</v>
          </cell>
          <cell r="FI468">
            <v>0</v>
          </cell>
          <cell r="FJ468">
            <v>0</v>
          </cell>
          <cell r="FK468">
            <v>0</v>
          </cell>
          <cell r="FL468">
            <v>0</v>
          </cell>
          <cell r="FM468">
            <v>0</v>
          </cell>
          <cell r="FN468">
            <v>0</v>
          </cell>
          <cell r="FO468">
            <v>0</v>
          </cell>
          <cell r="FR468">
            <v>0</v>
          </cell>
          <cell r="FS468">
            <v>0</v>
          </cell>
          <cell r="FT468">
            <v>0</v>
          </cell>
          <cell r="FU468">
            <v>0</v>
          </cell>
          <cell r="FV468">
            <v>0</v>
          </cell>
          <cell r="FW468">
            <v>0</v>
          </cell>
          <cell r="FX468">
            <v>0</v>
          </cell>
          <cell r="FY468">
            <v>0</v>
          </cell>
          <cell r="GB468">
            <v>0</v>
          </cell>
          <cell r="GC468">
            <v>0</v>
          </cell>
          <cell r="GD468">
            <v>0</v>
          </cell>
          <cell r="GE468">
            <v>0</v>
          </cell>
          <cell r="GF468">
            <v>0</v>
          </cell>
          <cell r="GG468">
            <v>0</v>
          </cell>
          <cell r="GH468">
            <v>0</v>
          </cell>
          <cell r="GI468">
            <v>0</v>
          </cell>
          <cell r="GL468">
            <v>0</v>
          </cell>
          <cell r="GM468">
            <v>0</v>
          </cell>
          <cell r="GN468">
            <v>0</v>
          </cell>
          <cell r="GO468">
            <v>0</v>
          </cell>
          <cell r="GP468">
            <v>0</v>
          </cell>
          <cell r="GQ468">
            <v>0</v>
          </cell>
          <cell r="GR468">
            <v>0</v>
          </cell>
          <cell r="GS468">
            <v>0</v>
          </cell>
          <cell r="GU468" t="str">
            <v>Salade Saumon, Concombre Et Avocat</v>
          </cell>
        </row>
        <row r="469">
          <cell r="E469" t="str">
            <v>Salade Suisse</v>
          </cell>
          <cell r="F469" t="str">
            <v xml:space="preserve">Râper les carottes, couper la pomme en quartier. 
Couper les figues sèches. 
Mélanger dans un saladier moutarde, vinaigre balsamique, huile et bouillon.
Ajouter la salade et tous les ingrédients, noix comprises, mélanger. 
Servir les petits pains à part. </v>
          </cell>
          <cell r="H469">
            <v>596.13</v>
          </cell>
          <cell r="I469">
            <v>28.294999999999998</v>
          </cell>
          <cell r="J469">
            <v>29.485000000000003</v>
          </cell>
          <cell r="K469">
            <v>49.375</v>
          </cell>
          <cell r="L469" t="str">
            <v>Moutarde</v>
          </cell>
          <cell r="M469">
            <v>5</v>
          </cell>
          <cell r="N469">
            <v>4.8</v>
          </cell>
          <cell r="O469">
            <v>0.3</v>
          </cell>
          <cell r="P469">
            <v>0.3</v>
          </cell>
          <cell r="Q469">
            <v>0.05</v>
          </cell>
          <cell r="R469">
            <v>96</v>
          </cell>
          <cell r="S469">
            <v>6</v>
          </cell>
          <cell r="T469">
            <v>6</v>
          </cell>
          <cell r="U469">
            <v>1</v>
          </cell>
          <cell r="V469" t="str">
            <v>Vinaigre Balsamique</v>
          </cell>
          <cell r="W469">
            <v>10</v>
          </cell>
          <cell r="X469">
            <v>1.2</v>
          </cell>
          <cell r="Y469">
            <v>0</v>
          </cell>
          <cell r="Z469">
            <v>0</v>
          </cell>
          <cell r="AA469">
            <v>0.5</v>
          </cell>
          <cell r="AB469">
            <v>12</v>
          </cell>
          <cell r="AC469">
            <v>0</v>
          </cell>
          <cell r="AD469">
            <v>0</v>
          </cell>
          <cell r="AE469">
            <v>5</v>
          </cell>
          <cell r="AF469" t="str">
            <v>Huile D'Olive</v>
          </cell>
          <cell r="AG469">
            <v>10</v>
          </cell>
          <cell r="AH469">
            <v>80.900000000000006</v>
          </cell>
          <cell r="AI469">
            <v>0</v>
          </cell>
          <cell r="AJ469">
            <v>8.99</v>
          </cell>
          <cell r="AK469">
            <v>0</v>
          </cell>
          <cell r="AL469">
            <v>809</v>
          </cell>
          <cell r="AM469">
            <v>0</v>
          </cell>
          <cell r="AN469">
            <v>89.9</v>
          </cell>
          <cell r="AO469">
            <v>0</v>
          </cell>
          <cell r="AP469" t="str">
            <v>Laitue</v>
          </cell>
          <cell r="AQ469">
            <v>50</v>
          </cell>
          <cell r="AR469">
            <v>8</v>
          </cell>
          <cell r="AS469">
            <v>0.6</v>
          </cell>
          <cell r="AT469">
            <v>0.15</v>
          </cell>
          <cell r="AU469">
            <v>0.65</v>
          </cell>
          <cell r="AV469">
            <v>16</v>
          </cell>
          <cell r="AW469">
            <v>1.2</v>
          </cell>
          <cell r="AX469">
            <v>0.3</v>
          </cell>
          <cell r="AY469">
            <v>1.3</v>
          </cell>
          <cell r="AZ469" t="str">
            <v>Carotte</v>
          </cell>
          <cell r="BA469">
            <v>100</v>
          </cell>
          <cell r="BB469">
            <v>38</v>
          </cell>
          <cell r="BC469">
            <v>0.8</v>
          </cell>
          <cell r="BD469">
            <v>0.3</v>
          </cell>
          <cell r="BE469">
            <v>6.6</v>
          </cell>
          <cell r="BF469">
            <v>38</v>
          </cell>
          <cell r="BG469">
            <v>0.8</v>
          </cell>
          <cell r="BH469">
            <v>0.3</v>
          </cell>
          <cell r="BI469">
            <v>6.6</v>
          </cell>
          <cell r="BJ469" t="str">
            <v>Pomme</v>
          </cell>
          <cell r="BK469">
            <v>125</v>
          </cell>
          <cell r="BL469">
            <v>68.75</v>
          </cell>
          <cell r="BM469">
            <v>0.375</v>
          </cell>
          <cell r="BN469">
            <v>0.375</v>
          </cell>
          <cell r="BO469">
            <v>14.625</v>
          </cell>
          <cell r="BP469">
            <v>55</v>
          </cell>
          <cell r="BQ469">
            <v>0.3</v>
          </cell>
          <cell r="BR469">
            <v>0.3</v>
          </cell>
          <cell r="BS469">
            <v>11.7</v>
          </cell>
          <cell r="BT469" t="str">
            <v>Jambon Cru</v>
          </cell>
          <cell r="BU469">
            <v>50</v>
          </cell>
          <cell r="BV469">
            <v>114.5</v>
          </cell>
          <cell r="BW469">
            <v>15.5</v>
          </cell>
          <cell r="BX469">
            <v>5.75</v>
          </cell>
          <cell r="BY469">
            <v>0.15</v>
          </cell>
          <cell r="BZ469">
            <v>229</v>
          </cell>
          <cell r="CA469">
            <v>31</v>
          </cell>
          <cell r="CB469">
            <v>11.5</v>
          </cell>
          <cell r="CC469">
            <v>0.3</v>
          </cell>
          <cell r="CD469" t="str">
            <v>Sbrinz</v>
          </cell>
          <cell r="CE469">
            <v>20</v>
          </cell>
          <cell r="CF469">
            <v>83.4</v>
          </cell>
          <cell r="CG469">
            <v>5.72</v>
          </cell>
          <cell r="CH469">
            <v>6.64</v>
          </cell>
          <cell r="CI469">
            <v>0</v>
          </cell>
          <cell r="CJ469">
            <v>417</v>
          </cell>
          <cell r="CK469">
            <v>28.6</v>
          </cell>
          <cell r="CL469">
            <v>33.200000000000003</v>
          </cell>
          <cell r="CM469">
            <v>0</v>
          </cell>
          <cell r="CN469" t="str">
            <v>Figue Sèche</v>
          </cell>
          <cell r="CO469">
            <v>10</v>
          </cell>
          <cell r="CP469">
            <v>27.3</v>
          </cell>
          <cell r="CQ469">
            <v>0.32</v>
          </cell>
          <cell r="CR469">
            <v>0.12</v>
          </cell>
          <cell r="CS469">
            <v>5.68</v>
          </cell>
          <cell r="CT469">
            <v>273</v>
          </cell>
          <cell r="CU469">
            <v>3.2</v>
          </cell>
          <cell r="CV469">
            <v>1.2</v>
          </cell>
          <cell r="CW469">
            <v>56.8</v>
          </cell>
          <cell r="CX469" t="str">
            <v>Noix De Cajou</v>
          </cell>
          <cell r="CY469">
            <v>10</v>
          </cell>
          <cell r="CZ469">
            <v>59.3</v>
          </cell>
          <cell r="DA469">
            <v>1.82</v>
          </cell>
          <cell r="DB469">
            <v>4.5199999999999996</v>
          </cell>
          <cell r="DC469">
            <v>2.66</v>
          </cell>
          <cell r="DD469">
            <v>593</v>
          </cell>
          <cell r="DE469">
            <v>18.2</v>
          </cell>
          <cell r="DF469">
            <v>45.2</v>
          </cell>
          <cell r="DG469">
            <v>26.6</v>
          </cell>
          <cell r="DH469" t="str">
            <v>Petits Pains Suédois</v>
          </cell>
          <cell r="DI469">
            <v>26</v>
          </cell>
          <cell r="DJ469">
            <v>109.98</v>
          </cell>
          <cell r="DK469">
            <v>2.86</v>
          </cell>
          <cell r="DL469">
            <v>2.34</v>
          </cell>
          <cell r="DM469">
            <v>18.46</v>
          </cell>
          <cell r="DN469">
            <v>423</v>
          </cell>
          <cell r="DO469">
            <v>11</v>
          </cell>
          <cell r="DP469">
            <v>9</v>
          </cell>
          <cell r="DQ469">
            <v>71</v>
          </cell>
          <cell r="DR469" t="str">
            <v/>
          </cell>
          <cell r="DT469">
            <v>0</v>
          </cell>
          <cell r="DU469">
            <v>0</v>
          </cell>
          <cell r="DV469">
            <v>0</v>
          </cell>
          <cell r="DW469">
            <v>0</v>
          </cell>
          <cell r="DX469">
            <v>0</v>
          </cell>
          <cell r="DY469">
            <v>0</v>
          </cell>
          <cell r="DZ469">
            <v>0</v>
          </cell>
          <cell r="EA469">
            <v>0</v>
          </cell>
          <cell r="EB469" t="str">
            <v/>
          </cell>
          <cell r="ED469">
            <v>0</v>
          </cell>
          <cell r="EE469">
            <v>0</v>
          </cell>
          <cell r="EF469">
            <v>0</v>
          </cell>
          <cell r="EG469">
            <v>0</v>
          </cell>
          <cell r="EH469">
            <v>0</v>
          </cell>
          <cell r="EI469">
            <v>0</v>
          </cell>
          <cell r="EJ469">
            <v>0</v>
          </cell>
          <cell r="EK469">
            <v>0</v>
          </cell>
          <cell r="EL469" t="str">
            <v/>
          </cell>
          <cell r="EN469">
            <v>0</v>
          </cell>
          <cell r="EO469">
            <v>0</v>
          </cell>
          <cell r="EP469">
            <v>0</v>
          </cell>
          <cell r="EQ469">
            <v>0</v>
          </cell>
          <cell r="ER469">
            <v>0</v>
          </cell>
          <cell r="ES469">
            <v>0</v>
          </cell>
          <cell r="ET469">
            <v>0</v>
          </cell>
          <cell r="EU469">
            <v>0</v>
          </cell>
          <cell r="EV469" t="str">
            <v/>
          </cell>
          <cell r="EX469">
            <v>0</v>
          </cell>
          <cell r="EY469">
            <v>0</v>
          </cell>
          <cell r="EZ469">
            <v>0</v>
          </cell>
          <cell r="FA469">
            <v>0</v>
          </cell>
          <cell r="FB469">
            <v>0</v>
          </cell>
          <cell r="FC469">
            <v>0</v>
          </cell>
          <cell r="FD469">
            <v>0</v>
          </cell>
          <cell r="FE469">
            <v>0</v>
          </cell>
          <cell r="FF469" t="str">
            <v/>
          </cell>
          <cell r="FH469">
            <v>0</v>
          </cell>
          <cell r="FI469">
            <v>0</v>
          </cell>
          <cell r="FJ469">
            <v>0</v>
          </cell>
          <cell r="FK469">
            <v>0</v>
          </cell>
          <cell r="FL469">
            <v>0</v>
          </cell>
          <cell r="FM469">
            <v>0</v>
          </cell>
          <cell r="FN469">
            <v>0</v>
          </cell>
          <cell r="FO469">
            <v>0</v>
          </cell>
          <cell r="FR469">
            <v>0</v>
          </cell>
          <cell r="FS469">
            <v>0</v>
          </cell>
          <cell r="FT469">
            <v>0</v>
          </cell>
          <cell r="FU469">
            <v>0</v>
          </cell>
          <cell r="FV469">
            <v>0</v>
          </cell>
          <cell r="FW469">
            <v>0</v>
          </cell>
          <cell r="FX469">
            <v>0</v>
          </cell>
          <cell r="FY469">
            <v>0</v>
          </cell>
          <cell r="GB469">
            <v>0</v>
          </cell>
          <cell r="GC469">
            <v>0</v>
          </cell>
          <cell r="GD469">
            <v>0</v>
          </cell>
          <cell r="GE469">
            <v>0</v>
          </cell>
          <cell r="GF469">
            <v>0</v>
          </cell>
          <cell r="GG469">
            <v>0</v>
          </cell>
          <cell r="GH469">
            <v>0</v>
          </cell>
          <cell r="GI469">
            <v>0</v>
          </cell>
          <cell r="GL469">
            <v>0</v>
          </cell>
          <cell r="GM469">
            <v>0</v>
          </cell>
          <cell r="GN469">
            <v>0</v>
          </cell>
          <cell r="GO469">
            <v>0</v>
          </cell>
          <cell r="GP469">
            <v>0</v>
          </cell>
          <cell r="GQ469">
            <v>0</v>
          </cell>
          <cell r="GR469">
            <v>0</v>
          </cell>
          <cell r="GS469">
            <v>0</v>
          </cell>
          <cell r="GU469" t="str">
            <v>Salade Suisse</v>
          </cell>
        </row>
        <row r="470">
          <cell r="E470" t="str">
            <v>Salade Tex Mex</v>
          </cell>
          <cell r="F470" t="str">
            <v>Faîtes cuire vos pois chiches dans une casserole d’eau ou si c’est en conserve rincez les et faîtes les chauffer
Dans un saladier mélangez tous les ingrédients.
Servir avec la guacamole</v>
          </cell>
          <cell r="G470" t="str">
            <v>* Voir recette séparée</v>
          </cell>
          <cell r="H470">
            <v>400</v>
          </cell>
          <cell r="I470">
            <v>12.885000000000002</v>
          </cell>
          <cell r="J470">
            <v>17.835000000000001</v>
          </cell>
          <cell r="K470">
            <v>39.609999999999992</v>
          </cell>
          <cell r="L470" t="str">
            <v>Pois chiche cuit</v>
          </cell>
          <cell r="M470">
            <v>100</v>
          </cell>
          <cell r="N470">
            <v>131</v>
          </cell>
          <cell r="O470">
            <v>7.4</v>
          </cell>
          <cell r="P470">
            <v>2</v>
          </cell>
          <cell r="Q470">
            <v>17.7</v>
          </cell>
          <cell r="R470">
            <v>131</v>
          </cell>
          <cell r="S470">
            <v>7.4</v>
          </cell>
          <cell r="T470">
            <v>2</v>
          </cell>
          <cell r="U470">
            <v>17.7</v>
          </cell>
          <cell r="V470" t="str">
            <v>maïs doux</v>
          </cell>
          <cell r="W470">
            <v>50</v>
          </cell>
          <cell r="X470">
            <v>50</v>
          </cell>
          <cell r="Y470">
            <v>1.5</v>
          </cell>
          <cell r="Z470">
            <v>0.6</v>
          </cell>
          <cell r="AA470">
            <v>9.1</v>
          </cell>
          <cell r="AB470">
            <v>100</v>
          </cell>
          <cell r="AC470">
            <v>3</v>
          </cell>
          <cell r="AD470">
            <v>1.2</v>
          </cell>
          <cell r="AE470">
            <v>18.2</v>
          </cell>
          <cell r="AF470" t="str">
            <v>Tomate</v>
          </cell>
          <cell r="AG470">
            <v>100</v>
          </cell>
          <cell r="AH470">
            <v>21</v>
          </cell>
          <cell r="AI470">
            <v>0.8</v>
          </cell>
          <cell r="AJ470">
            <v>0.3</v>
          </cell>
          <cell r="AK470">
            <v>3.2</v>
          </cell>
          <cell r="AL470">
            <v>21</v>
          </cell>
          <cell r="AM470">
            <v>0.8</v>
          </cell>
          <cell r="AN470">
            <v>0.3</v>
          </cell>
          <cell r="AO470">
            <v>3.2</v>
          </cell>
          <cell r="AP470" t="str">
            <v>Salade verte</v>
          </cell>
          <cell r="AQ470">
            <v>50</v>
          </cell>
          <cell r="AR470">
            <v>9</v>
          </cell>
          <cell r="AS470">
            <v>0.8</v>
          </cell>
          <cell r="AT470">
            <v>0.15</v>
          </cell>
          <cell r="AU470">
            <v>0.7</v>
          </cell>
          <cell r="AV470">
            <v>18</v>
          </cell>
          <cell r="AW470">
            <v>1.6</v>
          </cell>
          <cell r="AX470">
            <v>0.3</v>
          </cell>
          <cell r="AY470">
            <v>1.4</v>
          </cell>
          <cell r="AZ470" t="str">
            <v>avocat</v>
          </cell>
          <cell r="BA470">
            <v>50</v>
          </cell>
          <cell r="BB470">
            <v>72</v>
          </cell>
          <cell r="BC470">
            <v>0.9</v>
          </cell>
          <cell r="BD470">
            <v>7.1</v>
          </cell>
          <cell r="BE470">
            <v>0.4</v>
          </cell>
          <cell r="BF470">
            <v>144</v>
          </cell>
          <cell r="BG470">
            <v>1.8</v>
          </cell>
          <cell r="BH470">
            <v>14.2</v>
          </cell>
          <cell r="BI470">
            <v>0.8</v>
          </cell>
          <cell r="BJ470" t="str">
            <v>oignon</v>
          </cell>
          <cell r="BK470">
            <v>25</v>
          </cell>
          <cell r="BL470">
            <v>9.75</v>
          </cell>
          <cell r="BM470">
            <v>0.32500000000000001</v>
          </cell>
          <cell r="BN470">
            <v>0.05</v>
          </cell>
          <cell r="BO470">
            <v>1.75</v>
          </cell>
          <cell r="BP470">
            <v>39</v>
          </cell>
          <cell r="BQ470">
            <v>1.3</v>
          </cell>
          <cell r="BR470">
            <v>0.2</v>
          </cell>
          <cell r="BS470">
            <v>7</v>
          </cell>
          <cell r="BT470" t="str">
            <v>carotte</v>
          </cell>
          <cell r="BU470">
            <v>100</v>
          </cell>
          <cell r="BV470">
            <v>38</v>
          </cell>
          <cell r="BW470">
            <v>0.8</v>
          </cell>
          <cell r="BX470">
            <v>0.3</v>
          </cell>
          <cell r="BY470">
            <v>6.6</v>
          </cell>
          <cell r="BZ470">
            <v>38</v>
          </cell>
          <cell r="CA470">
            <v>0.8</v>
          </cell>
          <cell r="CB470">
            <v>0.3</v>
          </cell>
          <cell r="CC470">
            <v>6.6</v>
          </cell>
          <cell r="CD470" t="str">
            <v>Guacamole_ MNFC</v>
          </cell>
          <cell r="CE470">
            <v>20</v>
          </cell>
          <cell r="CF470">
            <v>28.8</v>
          </cell>
          <cell r="CG470">
            <v>0.36</v>
          </cell>
          <cell r="CH470">
            <v>2.84</v>
          </cell>
          <cell r="CI470">
            <v>0.16</v>
          </cell>
          <cell r="CJ470">
            <v>144</v>
          </cell>
          <cell r="CK470">
            <v>1.8</v>
          </cell>
          <cell r="CL470">
            <v>14.2</v>
          </cell>
          <cell r="CM470">
            <v>0.8</v>
          </cell>
          <cell r="CN470" t="str">
            <v>huile d’olive</v>
          </cell>
          <cell r="CO470">
            <v>5</v>
          </cell>
          <cell r="CP470">
            <v>40.450000000000003</v>
          </cell>
          <cell r="CQ470">
            <v>0</v>
          </cell>
          <cell r="CR470">
            <v>4.4950000000000001</v>
          </cell>
          <cell r="CS470">
            <v>0</v>
          </cell>
          <cell r="CT470">
            <v>809</v>
          </cell>
          <cell r="CU470">
            <v>0</v>
          </cell>
          <cell r="CV470">
            <v>89.9</v>
          </cell>
          <cell r="CW470">
            <v>0</v>
          </cell>
          <cell r="CZ470">
            <v>0</v>
          </cell>
          <cell r="DA470">
            <v>0</v>
          </cell>
          <cell r="DB470">
            <v>0</v>
          </cell>
          <cell r="DC470">
            <v>0</v>
          </cell>
          <cell r="DD470">
            <v>0</v>
          </cell>
          <cell r="DE470">
            <v>0</v>
          </cell>
          <cell r="DF470">
            <v>0</v>
          </cell>
          <cell r="DG470">
            <v>0</v>
          </cell>
          <cell r="DJ470">
            <v>0</v>
          </cell>
          <cell r="DK470">
            <v>0</v>
          </cell>
          <cell r="DL470">
            <v>0</v>
          </cell>
          <cell r="DM470">
            <v>0</v>
          </cell>
          <cell r="DN470">
            <v>0</v>
          </cell>
          <cell r="DO470">
            <v>0</v>
          </cell>
          <cell r="DP470">
            <v>0</v>
          </cell>
          <cell r="DQ470">
            <v>0</v>
          </cell>
          <cell r="DT470">
            <v>0</v>
          </cell>
          <cell r="DU470">
            <v>0</v>
          </cell>
          <cell r="DV470">
            <v>0</v>
          </cell>
          <cell r="DW470">
            <v>0</v>
          </cell>
          <cell r="DX470">
            <v>0</v>
          </cell>
          <cell r="DY470">
            <v>0</v>
          </cell>
          <cell r="DZ470">
            <v>0</v>
          </cell>
          <cell r="EA470">
            <v>0</v>
          </cell>
          <cell r="ED470">
            <v>0</v>
          </cell>
          <cell r="EE470">
            <v>0</v>
          </cell>
          <cell r="EF470">
            <v>0</v>
          </cell>
          <cell r="EG470">
            <v>0</v>
          </cell>
          <cell r="EH470">
            <v>0</v>
          </cell>
          <cell r="EI470">
            <v>0</v>
          </cell>
          <cell r="EJ470">
            <v>0</v>
          </cell>
          <cell r="EK470">
            <v>0</v>
          </cell>
          <cell r="EN470">
            <v>0</v>
          </cell>
          <cell r="EO470">
            <v>0</v>
          </cell>
          <cell r="EP470">
            <v>0</v>
          </cell>
          <cell r="EQ470">
            <v>0</v>
          </cell>
          <cell r="ER470">
            <v>0</v>
          </cell>
          <cell r="ES470">
            <v>0</v>
          </cell>
          <cell r="ET470">
            <v>0</v>
          </cell>
          <cell r="EU470">
            <v>0</v>
          </cell>
          <cell r="EX470">
            <v>0</v>
          </cell>
          <cell r="EY470">
            <v>0</v>
          </cell>
          <cell r="EZ470">
            <v>0</v>
          </cell>
          <cell r="FA470">
            <v>0</v>
          </cell>
          <cell r="FB470">
            <v>0</v>
          </cell>
          <cell r="FC470">
            <v>0</v>
          </cell>
          <cell r="FD470">
            <v>0</v>
          </cell>
          <cell r="FE470">
            <v>0</v>
          </cell>
          <cell r="FH470">
            <v>0</v>
          </cell>
          <cell r="FI470">
            <v>0</v>
          </cell>
          <cell r="FJ470">
            <v>0</v>
          </cell>
          <cell r="FK470">
            <v>0</v>
          </cell>
          <cell r="FL470">
            <v>0</v>
          </cell>
          <cell r="FM470">
            <v>0</v>
          </cell>
          <cell r="FN470">
            <v>0</v>
          </cell>
          <cell r="FO470">
            <v>0</v>
          </cell>
          <cell r="FR470">
            <v>0</v>
          </cell>
          <cell r="FS470">
            <v>0</v>
          </cell>
          <cell r="FT470">
            <v>0</v>
          </cell>
          <cell r="FU470">
            <v>0</v>
          </cell>
          <cell r="FV470">
            <v>0</v>
          </cell>
          <cell r="FW470">
            <v>0</v>
          </cell>
          <cell r="FX470">
            <v>0</v>
          </cell>
          <cell r="FY470">
            <v>0</v>
          </cell>
          <cell r="GB470">
            <v>0</v>
          </cell>
          <cell r="GC470">
            <v>0</v>
          </cell>
          <cell r="GD470">
            <v>0</v>
          </cell>
          <cell r="GE470">
            <v>0</v>
          </cell>
          <cell r="GF470">
            <v>0</v>
          </cell>
          <cell r="GG470">
            <v>0</v>
          </cell>
          <cell r="GH470">
            <v>0</v>
          </cell>
          <cell r="GI470">
            <v>0</v>
          </cell>
          <cell r="GL470">
            <v>0</v>
          </cell>
          <cell r="GM470">
            <v>0</v>
          </cell>
          <cell r="GN470">
            <v>0</v>
          </cell>
          <cell r="GO470">
            <v>0</v>
          </cell>
          <cell r="GP470">
            <v>0</v>
          </cell>
          <cell r="GQ470">
            <v>0</v>
          </cell>
          <cell r="GR470">
            <v>0</v>
          </cell>
          <cell r="GS470">
            <v>0</v>
          </cell>
          <cell r="GU470" t="str">
            <v>Salade Tex Mex</v>
          </cell>
        </row>
        <row r="471">
          <cell r="E471" t="str">
            <v>Salade Thon &amp; Avocat</v>
          </cell>
          <cell r="F471" t="str">
            <v>Mélanger tous les ingrédients</v>
          </cell>
          <cell r="H471">
            <v>497.29999999999995</v>
          </cell>
          <cell r="I471">
            <v>34.480000000000004</v>
          </cell>
          <cell r="J471">
            <v>18.560000000000002</v>
          </cell>
          <cell r="K471">
            <v>38.929999999999993</v>
          </cell>
          <cell r="L471" t="str">
            <v>Thon Au Naturel</v>
          </cell>
          <cell r="M471">
            <v>100</v>
          </cell>
          <cell r="N471">
            <v>109</v>
          </cell>
          <cell r="O471">
            <v>25</v>
          </cell>
          <cell r="P471">
            <v>0.5</v>
          </cell>
          <cell r="Q471">
            <v>1</v>
          </cell>
          <cell r="R471">
            <v>109</v>
          </cell>
          <cell r="S471">
            <v>25</v>
          </cell>
          <cell r="T471">
            <v>0.5</v>
          </cell>
          <cell r="U471">
            <v>1</v>
          </cell>
          <cell r="V471" t="str">
            <v>Avocat</v>
          </cell>
          <cell r="W471">
            <v>60</v>
          </cell>
          <cell r="X471">
            <v>86.4</v>
          </cell>
          <cell r="Y471">
            <v>1.08</v>
          </cell>
          <cell r="Z471">
            <v>8.52</v>
          </cell>
          <cell r="AA471">
            <v>0.48</v>
          </cell>
          <cell r="AB471">
            <v>144</v>
          </cell>
          <cell r="AC471">
            <v>1.8</v>
          </cell>
          <cell r="AD471">
            <v>14.2</v>
          </cell>
          <cell r="AE471">
            <v>0.8</v>
          </cell>
          <cell r="AF471" t="str">
            <v>Pomme De Terre</v>
          </cell>
          <cell r="AG471">
            <v>100</v>
          </cell>
          <cell r="AH471">
            <v>76</v>
          </cell>
          <cell r="AI471">
            <v>2</v>
          </cell>
          <cell r="AJ471">
            <v>0.1</v>
          </cell>
          <cell r="AK471">
            <v>15.6</v>
          </cell>
          <cell r="AL471">
            <v>76</v>
          </cell>
          <cell r="AM471">
            <v>2</v>
          </cell>
          <cell r="AN471">
            <v>0.1</v>
          </cell>
          <cell r="AO471">
            <v>15.6</v>
          </cell>
          <cell r="AP471" t="str">
            <v>Tomate</v>
          </cell>
          <cell r="AQ471">
            <v>100</v>
          </cell>
          <cell r="AR471">
            <v>21</v>
          </cell>
          <cell r="AS471">
            <v>0.8</v>
          </cell>
          <cell r="AT471">
            <v>0.3</v>
          </cell>
          <cell r="AU471">
            <v>3.2</v>
          </cell>
          <cell r="AV471">
            <v>21</v>
          </cell>
          <cell r="AW471">
            <v>0.8</v>
          </cell>
          <cell r="AX471">
            <v>0.3</v>
          </cell>
          <cell r="AY471">
            <v>3.2</v>
          </cell>
          <cell r="AZ471" t="str">
            <v>Laitue</v>
          </cell>
          <cell r="BA471">
            <v>50</v>
          </cell>
          <cell r="BB471">
            <v>8</v>
          </cell>
          <cell r="BC471">
            <v>0.6</v>
          </cell>
          <cell r="BD471">
            <v>0.15</v>
          </cell>
          <cell r="BE471">
            <v>0.65</v>
          </cell>
          <cell r="BF471">
            <v>16</v>
          </cell>
          <cell r="BG471">
            <v>1.2</v>
          </cell>
          <cell r="BH471">
            <v>0.3</v>
          </cell>
          <cell r="BI471">
            <v>1.3</v>
          </cell>
          <cell r="BJ471" t="str">
            <v>Huile D'Olive</v>
          </cell>
          <cell r="BK471">
            <v>10</v>
          </cell>
          <cell r="BL471">
            <v>80.900000000000006</v>
          </cell>
          <cell r="BM471">
            <v>0</v>
          </cell>
          <cell r="BN471">
            <v>8.99</v>
          </cell>
          <cell r="BO471">
            <v>0</v>
          </cell>
          <cell r="BP471">
            <v>809</v>
          </cell>
          <cell r="BQ471">
            <v>0</v>
          </cell>
          <cell r="BR471">
            <v>89.9</v>
          </cell>
          <cell r="BS471">
            <v>0</v>
          </cell>
          <cell r="BT471" t="str">
            <v>Pain Toast Complet</v>
          </cell>
          <cell r="BU471">
            <v>50</v>
          </cell>
          <cell r="BV471">
            <v>116</v>
          </cell>
          <cell r="BW471">
            <v>5</v>
          </cell>
          <cell r="BX471">
            <v>0</v>
          </cell>
          <cell r="BY471">
            <v>18</v>
          </cell>
          <cell r="BZ471">
            <v>232</v>
          </cell>
          <cell r="CA471">
            <v>10</v>
          </cell>
          <cell r="CB471">
            <v>0</v>
          </cell>
          <cell r="CC471">
            <v>36</v>
          </cell>
          <cell r="CD471" t="str">
            <v/>
          </cell>
          <cell r="CF471">
            <v>0</v>
          </cell>
          <cell r="CG471">
            <v>0</v>
          </cell>
          <cell r="CH471">
            <v>0</v>
          </cell>
          <cell r="CI471">
            <v>0</v>
          </cell>
          <cell r="CJ471">
            <v>0</v>
          </cell>
          <cell r="CK471">
            <v>0</v>
          </cell>
          <cell r="CL471">
            <v>0</v>
          </cell>
          <cell r="CM471">
            <v>0</v>
          </cell>
          <cell r="CN471" t="str">
            <v/>
          </cell>
          <cell r="CP471">
            <v>0</v>
          </cell>
          <cell r="CQ471">
            <v>0</v>
          </cell>
          <cell r="CR471">
            <v>0</v>
          </cell>
          <cell r="CS471">
            <v>0</v>
          </cell>
          <cell r="CT471">
            <v>0</v>
          </cell>
          <cell r="CU471">
            <v>0</v>
          </cell>
          <cell r="CV471">
            <v>0</v>
          </cell>
          <cell r="CW471">
            <v>0</v>
          </cell>
          <cell r="CX471" t="str">
            <v/>
          </cell>
          <cell r="CZ471">
            <v>0</v>
          </cell>
          <cell r="DA471">
            <v>0</v>
          </cell>
          <cell r="DB471">
            <v>0</v>
          </cell>
          <cell r="DC471">
            <v>0</v>
          </cell>
          <cell r="DD471">
            <v>0</v>
          </cell>
          <cell r="DE471">
            <v>0</v>
          </cell>
          <cell r="DF471">
            <v>0</v>
          </cell>
          <cell r="DG471">
            <v>0</v>
          </cell>
          <cell r="DH471" t="str">
            <v/>
          </cell>
          <cell r="DJ471">
            <v>0</v>
          </cell>
          <cell r="DK471">
            <v>0</v>
          </cell>
          <cell r="DL471">
            <v>0</v>
          </cell>
          <cell r="DM471">
            <v>0</v>
          </cell>
          <cell r="DN471">
            <v>0</v>
          </cell>
          <cell r="DO471">
            <v>0</v>
          </cell>
          <cell r="DP471">
            <v>0</v>
          </cell>
          <cell r="DQ471">
            <v>0</v>
          </cell>
          <cell r="DR471" t="str">
            <v/>
          </cell>
          <cell r="DT471">
            <v>0</v>
          </cell>
          <cell r="DU471">
            <v>0</v>
          </cell>
          <cell r="DV471">
            <v>0</v>
          </cell>
          <cell r="DW471">
            <v>0</v>
          </cell>
          <cell r="DX471">
            <v>0</v>
          </cell>
          <cell r="DY471">
            <v>0</v>
          </cell>
          <cell r="DZ471">
            <v>0</v>
          </cell>
          <cell r="EA471">
            <v>0</v>
          </cell>
          <cell r="EB471" t="str">
            <v/>
          </cell>
          <cell r="ED471">
            <v>0</v>
          </cell>
          <cell r="EE471">
            <v>0</v>
          </cell>
          <cell r="EF471">
            <v>0</v>
          </cell>
          <cell r="EG471">
            <v>0</v>
          </cell>
          <cell r="EH471">
            <v>0</v>
          </cell>
          <cell r="EI471">
            <v>0</v>
          </cell>
          <cell r="EJ471">
            <v>0</v>
          </cell>
          <cell r="EK471">
            <v>0</v>
          </cell>
          <cell r="EL471" t="str">
            <v/>
          </cell>
          <cell r="EN471">
            <v>0</v>
          </cell>
          <cell r="EO471">
            <v>0</v>
          </cell>
          <cell r="EP471">
            <v>0</v>
          </cell>
          <cell r="EQ471">
            <v>0</v>
          </cell>
          <cell r="ER471">
            <v>0</v>
          </cell>
          <cell r="ES471">
            <v>0</v>
          </cell>
          <cell r="ET471">
            <v>0</v>
          </cell>
          <cell r="EU471">
            <v>0</v>
          </cell>
          <cell r="EV471" t="str">
            <v/>
          </cell>
          <cell r="EX471">
            <v>0</v>
          </cell>
          <cell r="EY471">
            <v>0</v>
          </cell>
          <cell r="EZ471">
            <v>0</v>
          </cell>
          <cell r="FA471">
            <v>0</v>
          </cell>
          <cell r="FB471">
            <v>0</v>
          </cell>
          <cell r="FC471">
            <v>0</v>
          </cell>
          <cell r="FD471">
            <v>0</v>
          </cell>
          <cell r="FE471">
            <v>0</v>
          </cell>
          <cell r="FF471" t="str">
            <v/>
          </cell>
          <cell r="FH471">
            <v>0</v>
          </cell>
          <cell r="FI471">
            <v>0</v>
          </cell>
          <cell r="FJ471">
            <v>0</v>
          </cell>
          <cell r="FK471">
            <v>0</v>
          </cell>
          <cell r="FL471">
            <v>0</v>
          </cell>
          <cell r="FM471">
            <v>0</v>
          </cell>
          <cell r="FN471">
            <v>0</v>
          </cell>
          <cell r="FO471">
            <v>0</v>
          </cell>
          <cell r="FR471">
            <v>0</v>
          </cell>
          <cell r="FS471">
            <v>0</v>
          </cell>
          <cell r="FT471">
            <v>0</v>
          </cell>
          <cell r="FU471">
            <v>0</v>
          </cell>
          <cell r="FV471">
            <v>0</v>
          </cell>
          <cell r="FW471">
            <v>0</v>
          </cell>
          <cell r="FX471">
            <v>0</v>
          </cell>
          <cell r="FY471">
            <v>0</v>
          </cell>
          <cell r="GB471">
            <v>0</v>
          </cell>
          <cell r="GC471">
            <v>0</v>
          </cell>
          <cell r="GD471">
            <v>0</v>
          </cell>
          <cell r="GE471">
            <v>0</v>
          </cell>
          <cell r="GF471">
            <v>0</v>
          </cell>
          <cell r="GG471">
            <v>0</v>
          </cell>
          <cell r="GH471">
            <v>0</v>
          </cell>
          <cell r="GI471">
            <v>0</v>
          </cell>
          <cell r="GL471">
            <v>0</v>
          </cell>
          <cell r="GM471">
            <v>0</v>
          </cell>
          <cell r="GN471">
            <v>0</v>
          </cell>
          <cell r="GO471">
            <v>0</v>
          </cell>
          <cell r="GP471">
            <v>0</v>
          </cell>
          <cell r="GQ471">
            <v>0</v>
          </cell>
          <cell r="GR471">
            <v>0</v>
          </cell>
          <cell r="GS471">
            <v>0</v>
          </cell>
          <cell r="GU471" t="str">
            <v>Salade Thon &amp; Avocat</v>
          </cell>
        </row>
        <row r="472">
          <cell r="E472" t="str">
            <v>Salade Thon Maïs</v>
          </cell>
          <cell r="F472" t="str">
            <v>Mélanger tous les ingrédients</v>
          </cell>
          <cell r="H472">
            <v>315.10000000000002</v>
          </cell>
          <cell r="I472">
            <v>28.96</v>
          </cell>
          <cell r="J472">
            <v>11.05</v>
          </cell>
          <cell r="K472">
            <v>23.04</v>
          </cell>
          <cell r="L472" t="str">
            <v>Thon Au Naturel</v>
          </cell>
          <cell r="M472">
            <v>100</v>
          </cell>
          <cell r="N472">
            <v>109</v>
          </cell>
          <cell r="O472">
            <v>25</v>
          </cell>
          <cell r="P472">
            <v>0.5</v>
          </cell>
          <cell r="Q472">
            <v>1</v>
          </cell>
          <cell r="R472">
            <v>109</v>
          </cell>
          <cell r="S472">
            <v>25</v>
          </cell>
          <cell r="T472">
            <v>0.5</v>
          </cell>
          <cell r="U472">
            <v>1</v>
          </cell>
          <cell r="V472" t="str">
            <v>Maïs Doux</v>
          </cell>
          <cell r="W472">
            <v>100</v>
          </cell>
          <cell r="X472">
            <v>100</v>
          </cell>
          <cell r="Y472">
            <v>3</v>
          </cell>
          <cell r="Z472">
            <v>1.2</v>
          </cell>
          <cell r="AA472">
            <v>18.2</v>
          </cell>
          <cell r="AB472">
            <v>100</v>
          </cell>
          <cell r="AC472">
            <v>3</v>
          </cell>
          <cell r="AD472">
            <v>1.2</v>
          </cell>
          <cell r="AE472">
            <v>18.2</v>
          </cell>
          <cell r="AF472" t="str">
            <v>Tomate</v>
          </cell>
          <cell r="AG472">
            <v>120</v>
          </cell>
          <cell r="AH472">
            <v>25.2</v>
          </cell>
          <cell r="AI472">
            <v>0.96</v>
          </cell>
          <cell r="AJ472">
            <v>0.36</v>
          </cell>
          <cell r="AK472">
            <v>3.84</v>
          </cell>
          <cell r="AL472">
            <v>21</v>
          </cell>
          <cell r="AM472">
            <v>0.8</v>
          </cell>
          <cell r="AN472">
            <v>0.3</v>
          </cell>
          <cell r="AO472">
            <v>3.2</v>
          </cell>
          <cell r="AP472" t="str">
            <v>Huile D'Olive</v>
          </cell>
          <cell r="AQ472">
            <v>10</v>
          </cell>
          <cell r="AR472">
            <v>80.900000000000006</v>
          </cell>
          <cell r="AS472">
            <v>0</v>
          </cell>
          <cell r="AT472">
            <v>8.99</v>
          </cell>
          <cell r="AU472">
            <v>0</v>
          </cell>
          <cell r="AV472">
            <v>809</v>
          </cell>
          <cell r="AW472">
            <v>0</v>
          </cell>
          <cell r="AX472">
            <v>89.9</v>
          </cell>
          <cell r="AY472">
            <v>0</v>
          </cell>
          <cell r="AZ472" t="str">
            <v>Epices</v>
          </cell>
          <cell r="BB472">
            <v>0</v>
          </cell>
          <cell r="BC472">
            <v>0</v>
          </cell>
          <cell r="BD472">
            <v>0</v>
          </cell>
          <cell r="BE472">
            <v>0</v>
          </cell>
          <cell r="BF472">
            <v>0</v>
          </cell>
          <cell r="BG472">
            <v>0</v>
          </cell>
          <cell r="BH472">
            <v>0</v>
          </cell>
          <cell r="BI472">
            <v>0</v>
          </cell>
          <cell r="BJ472" t="str">
            <v/>
          </cell>
          <cell r="BL472">
            <v>0</v>
          </cell>
          <cell r="BM472">
            <v>0</v>
          </cell>
          <cell r="BN472">
            <v>0</v>
          </cell>
          <cell r="BO472">
            <v>0</v>
          </cell>
          <cell r="BP472">
            <v>0</v>
          </cell>
          <cell r="BQ472">
            <v>0</v>
          </cell>
          <cell r="BR472">
            <v>0</v>
          </cell>
          <cell r="BS472">
            <v>0</v>
          </cell>
          <cell r="BT472" t="str">
            <v/>
          </cell>
          <cell r="BV472">
            <v>0</v>
          </cell>
          <cell r="BW472">
            <v>0</v>
          </cell>
          <cell r="BX472">
            <v>0</v>
          </cell>
          <cell r="BY472">
            <v>0</v>
          </cell>
          <cell r="BZ472">
            <v>0</v>
          </cell>
          <cell r="CA472">
            <v>0</v>
          </cell>
          <cell r="CB472">
            <v>0</v>
          </cell>
          <cell r="CC472">
            <v>0</v>
          </cell>
          <cell r="CD472" t="str">
            <v/>
          </cell>
          <cell r="CF472">
            <v>0</v>
          </cell>
          <cell r="CG472">
            <v>0</v>
          </cell>
          <cell r="CH472">
            <v>0</v>
          </cell>
          <cell r="CI472">
            <v>0</v>
          </cell>
          <cell r="CJ472">
            <v>0</v>
          </cell>
          <cell r="CK472">
            <v>0</v>
          </cell>
          <cell r="CL472">
            <v>0</v>
          </cell>
          <cell r="CM472">
            <v>0</v>
          </cell>
          <cell r="CN472" t="str">
            <v/>
          </cell>
          <cell r="CP472">
            <v>0</v>
          </cell>
          <cell r="CQ472">
            <v>0</v>
          </cell>
          <cell r="CR472">
            <v>0</v>
          </cell>
          <cell r="CS472">
            <v>0</v>
          </cell>
          <cell r="CT472">
            <v>0</v>
          </cell>
          <cell r="CU472">
            <v>0</v>
          </cell>
          <cell r="CV472">
            <v>0</v>
          </cell>
          <cell r="CW472">
            <v>0</v>
          </cell>
          <cell r="CX472" t="str">
            <v/>
          </cell>
          <cell r="CZ472">
            <v>0</v>
          </cell>
          <cell r="DA472">
            <v>0</v>
          </cell>
          <cell r="DB472">
            <v>0</v>
          </cell>
          <cell r="DC472">
            <v>0</v>
          </cell>
          <cell r="DD472">
            <v>0</v>
          </cell>
          <cell r="DE472">
            <v>0</v>
          </cell>
          <cell r="DF472">
            <v>0</v>
          </cell>
          <cell r="DG472">
            <v>0</v>
          </cell>
          <cell r="DH472" t="str">
            <v/>
          </cell>
          <cell r="DJ472">
            <v>0</v>
          </cell>
          <cell r="DK472">
            <v>0</v>
          </cell>
          <cell r="DL472">
            <v>0</v>
          </cell>
          <cell r="DM472">
            <v>0</v>
          </cell>
          <cell r="DN472">
            <v>0</v>
          </cell>
          <cell r="DO472">
            <v>0</v>
          </cell>
          <cell r="DP472">
            <v>0</v>
          </cell>
          <cell r="DQ472">
            <v>0</v>
          </cell>
          <cell r="DR472" t="str">
            <v/>
          </cell>
          <cell r="DT472">
            <v>0</v>
          </cell>
          <cell r="DU472">
            <v>0</v>
          </cell>
          <cell r="DV472">
            <v>0</v>
          </cell>
          <cell r="DW472">
            <v>0</v>
          </cell>
          <cell r="DX472">
            <v>0</v>
          </cell>
          <cell r="DY472">
            <v>0</v>
          </cell>
          <cell r="DZ472">
            <v>0</v>
          </cell>
          <cell r="EA472">
            <v>0</v>
          </cell>
          <cell r="EB472" t="str">
            <v/>
          </cell>
          <cell r="ED472">
            <v>0</v>
          </cell>
          <cell r="EE472">
            <v>0</v>
          </cell>
          <cell r="EF472">
            <v>0</v>
          </cell>
          <cell r="EG472">
            <v>0</v>
          </cell>
          <cell r="EH472">
            <v>0</v>
          </cell>
          <cell r="EI472">
            <v>0</v>
          </cell>
          <cell r="EJ472">
            <v>0</v>
          </cell>
          <cell r="EK472">
            <v>0</v>
          </cell>
          <cell r="EL472" t="str">
            <v/>
          </cell>
          <cell r="EN472">
            <v>0</v>
          </cell>
          <cell r="EO472">
            <v>0</v>
          </cell>
          <cell r="EP472">
            <v>0</v>
          </cell>
          <cell r="EQ472">
            <v>0</v>
          </cell>
          <cell r="ER472">
            <v>0</v>
          </cell>
          <cell r="ES472">
            <v>0</v>
          </cell>
          <cell r="ET472">
            <v>0</v>
          </cell>
          <cell r="EU472">
            <v>0</v>
          </cell>
          <cell r="EV472" t="str">
            <v/>
          </cell>
          <cell r="EX472">
            <v>0</v>
          </cell>
          <cell r="EY472">
            <v>0</v>
          </cell>
          <cell r="EZ472">
            <v>0</v>
          </cell>
          <cell r="FA472">
            <v>0</v>
          </cell>
          <cell r="FB472">
            <v>0</v>
          </cell>
          <cell r="FC472">
            <v>0</v>
          </cell>
          <cell r="FD472">
            <v>0</v>
          </cell>
          <cell r="FE472">
            <v>0</v>
          </cell>
          <cell r="FF472" t="str">
            <v/>
          </cell>
          <cell r="FH472">
            <v>0</v>
          </cell>
          <cell r="FI472">
            <v>0</v>
          </cell>
          <cell r="FJ472">
            <v>0</v>
          </cell>
          <cell r="FK472">
            <v>0</v>
          </cell>
          <cell r="FL472">
            <v>0</v>
          </cell>
          <cell r="FM472">
            <v>0</v>
          </cell>
          <cell r="FN472">
            <v>0</v>
          </cell>
          <cell r="FO472">
            <v>0</v>
          </cell>
          <cell r="FR472">
            <v>0</v>
          </cell>
          <cell r="FS472">
            <v>0</v>
          </cell>
          <cell r="FT472">
            <v>0</v>
          </cell>
          <cell r="FU472">
            <v>0</v>
          </cell>
          <cell r="FV472">
            <v>0</v>
          </cell>
          <cell r="FW472">
            <v>0</v>
          </cell>
          <cell r="FX472">
            <v>0</v>
          </cell>
          <cell r="FY472">
            <v>0</v>
          </cell>
          <cell r="GB472">
            <v>0</v>
          </cell>
          <cell r="GC472">
            <v>0</v>
          </cell>
          <cell r="GD472">
            <v>0</v>
          </cell>
          <cell r="GE472">
            <v>0</v>
          </cell>
          <cell r="GF472">
            <v>0</v>
          </cell>
          <cell r="GG472">
            <v>0</v>
          </cell>
          <cell r="GH472">
            <v>0</v>
          </cell>
          <cell r="GI472">
            <v>0</v>
          </cell>
          <cell r="GL472">
            <v>0</v>
          </cell>
          <cell r="GM472">
            <v>0</v>
          </cell>
          <cell r="GN472">
            <v>0</v>
          </cell>
          <cell r="GO472">
            <v>0</v>
          </cell>
          <cell r="GP472">
            <v>0</v>
          </cell>
          <cell r="GQ472">
            <v>0</v>
          </cell>
          <cell r="GR472">
            <v>0</v>
          </cell>
          <cell r="GS472">
            <v>0</v>
          </cell>
          <cell r="GU472" t="str">
            <v>Salade Thon Maïs</v>
          </cell>
        </row>
        <row r="473">
          <cell r="E473" t="str">
            <v xml:space="preserve">Salade Tonus Et Tomme </v>
          </cell>
          <cell r="F473" t="str">
            <v xml:space="preserve">Mélanger dans un saladier le vinaigre balsamique et tous les ingrédients, sel compris. 
Ajouter concombre, avocat et salade, mélanger, dresser. 
Faire chauffer les tommes sur feu doux env. 3 min sur chaque face dans une poêle antiadhésive. 
Dresser les tommes à côté de la salade, parsemer de framboises et de graines </v>
          </cell>
          <cell r="H473">
            <v>581.1</v>
          </cell>
          <cell r="I473">
            <v>26.409999999999997</v>
          </cell>
          <cell r="J473">
            <v>46.085000000000001</v>
          </cell>
          <cell r="K473">
            <v>10.404999999999999</v>
          </cell>
          <cell r="L473" t="str">
            <v>Vinaigre Balsamique Blanc</v>
          </cell>
          <cell r="M473">
            <v>10</v>
          </cell>
          <cell r="N473">
            <v>1.2</v>
          </cell>
          <cell r="O473">
            <v>0</v>
          </cell>
          <cell r="P473">
            <v>0</v>
          </cell>
          <cell r="Q473">
            <v>0.5</v>
          </cell>
          <cell r="R473">
            <v>12</v>
          </cell>
          <cell r="S473">
            <v>0</v>
          </cell>
          <cell r="T473">
            <v>0</v>
          </cell>
          <cell r="U473">
            <v>5</v>
          </cell>
          <cell r="V473" t="str">
            <v>Huile De Colza</v>
          </cell>
          <cell r="W473">
            <v>10</v>
          </cell>
          <cell r="X473">
            <v>80.900000000000006</v>
          </cell>
          <cell r="Y473">
            <v>0</v>
          </cell>
          <cell r="Z473">
            <v>8.99</v>
          </cell>
          <cell r="AA473">
            <v>0</v>
          </cell>
          <cell r="AB473">
            <v>809</v>
          </cell>
          <cell r="AC473">
            <v>0</v>
          </cell>
          <cell r="AD473">
            <v>89.9</v>
          </cell>
          <cell r="AE473">
            <v>0</v>
          </cell>
          <cell r="AF473" t="str">
            <v>Eau</v>
          </cell>
          <cell r="AG473">
            <v>10</v>
          </cell>
          <cell r="AH473">
            <v>0</v>
          </cell>
          <cell r="AI473">
            <v>0</v>
          </cell>
          <cell r="AJ473">
            <v>0</v>
          </cell>
          <cell r="AK473">
            <v>0</v>
          </cell>
          <cell r="AL473">
            <v>0</v>
          </cell>
          <cell r="AM473">
            <v>0</v>
          </cell>
          <cell r="AN473">
            <v>0</v>
          </cell>
          <cell r="AO473">
            <v>0</v>
          </cell>
          <cell r="AP473" t="str">
            <v xml:space="preserve">Sambal Oelek </v>
          </cell>
          <cell r="AR473">
            <v>0</v>
          </cell>
          <cell r="AS473">
            <v>0</v>
          </cell>
          <cell r="AT473">
            <v>0</v>
          </cell>
          <cell r="AU473">
            <v>0</v>
          </cell>
          <cell r="AV473">
            <v>0</v>
          </cell>
          <cell r="AW473">
            <v>0</v>
          </cell>
          <cell r="AX473">
            <v>0</v>
          </cell>
          <cell r="AY473">
            <v>0</v>
          </cell>
          <cell r="AZ473" t="str">
            <v xml:space="preserve">Sel </v>
          </cell>
          <cell r="BB473">
            <v>0</v>
          </cell>
          <cell r="BC473">
            <v>0</v>
          </cell>
          <cell r="BD473">
            <v>0</v>
          </cell>
          <cell r="BE473">
            <v>0</v>
          </cell>
          <cell r="BF473">
            <v>0</v>
          </cell>
          <cell r="BG473">
            <v>0</v>
          </cell>
          <cell r="BH473">
            <v>0</v>
          </cell>
          <cell r="BI473">
            <v>0</v>
          </cell>
          <cell r="BJ473" t="str">
            <v>Concombre</v>
          </cell>
          <cell r="BK473">
            <v>100</v>
          </cell>
          <cell r="BL473">
            <v>13</v>
          </cell>
          <cell r="BM473">
            <v>0.7</v>
          </cell>
          <cell r="BN473">
            <v>0.1</v>
          </cell>
          <cell r="BO473">
            <v>2</v>
          </cell>
          <cell r="BP473">
            <v>13</v>
          </cell>
          <cell r="BQ473">
            <v>0.7</v>
          </cell>
          <cell r="BR473">
            <v>0.1</v>
          </cell>
          <cell r="BS473">
            <v>2</v>
          </cell>
          <cell r="BT473" t="str">
            <v>Avocat</v>
          </cell>
          <cell r="BU473">
            <v>60</v>
          </cell>
          <cell r="BV473">
            <v>86.4</v>
          </cell>
          <cell r="BW473">
            <v>1.08</v>
          </cell>
          <cell r="BX473">
            <v>8.52</v>
          </cell>
          <cell r="BY473">
            <v>0.48</v>
          </cell>
          <cell r="BZ473">
            <v>144</v>
          </cell>
          <cell r="CA473">
            <v>1.8</v>
          </cell>
          <cell r="CB473">
            <v>14.2</v>
          </cell>
          <cell r="CC473">
            <v>0.8</v>
          </cell>
          <cell r="CD473" t="str">
            <v>Laitue</v>
          </cell>
          <cell r="CE473">
            <v>75</v>
          </cell>
          <cell r="CF473">
            <v>12</v>
          </cell>
          <cell r="CG473">
            <v>0.9</v>
          </cell>
          <cell r="CH473">
            <v>0.22500000000000001</v>
          </cell>
          <cell r="CI473">
            <v>0.97499999999999998</v>
          </cell>
          <cell r="CJ473">
            <v>16</v>
          </cell>
          <cell r="CK473">
            <v>1.2</v>
          </cell>
          <cell r="CL473">
            <v>0.3</v>
          </cell>
          <cell r="CM473">
            <v>1.3</v>
          </cell>
          <cell r="CN473" t="str">
            <v>Tomme</v>
          </cell>
          <cell r="CO473">
            <v>100</v>
          </cell>
          <cell r="CP473">
            <v>286</v>
          </cell>
          <cell r="CQ473">
            <v>20.7</v>
          </cell>
          <cell r="CR473">
            <v>22.5</v>
          </cell>
          <cell r="CS473">
            <v>0</v>
          </cell>
          <cell r="CT473">
            <v>286</v>
          </cell>
          <cell r="CU473">
            <v>20.7</v>
          </cell>
          <cell r="CV473">
            <v>22.5</v>
          </cell>
          <cell r="CW473">
            <v>0</v>
          </cell>
          <cell r="CX473" t="str">
            <v>Framboise</v>
          </cell>
          <cell r="CY473">
            <v>75</v>
          </cell>
          <cell r="CZ473">
            <v>39</v>
          </cell>
          <cell r="DA473">
            <v>0.9</v>
          </cell>
          <cell r="DB473">
            <v>0.45</v>
          </cell>
          <cell r="DC473">
            <v>5.25</v>
          </cell>
          <cell r="DD473">
            <v>52</v>
          </cell>
          <cell r="DE473">
            <v>1.2</v>
          </cell>
          <cell r="DF473">
            <v>0.6</v>
          </cell>
          <cell r="DG473">
            <v>7</v>
          </cell>
          <cell r="DH473" t="str">
            <v>Graines De Tournesol</v>
          </cell>
          <cell r="DI473">
            <v>10</v>
          </cell>
          <cell r="DJ473">
            <v>62.6</v>
          </cell>
          <cell r="DK473">
            <v>2.13</v>
          </cell>
          <cell r="DL473">
            <v>5.3</v>
          </cell>
          <cell r="DM473">
            <v>1.2</v>
          </cell>
          <cell r="DN473">
            <v>626</v>
          </cell>
          <cell r="DO473">
            <v>21.3</v>
          </cell>
          <cell r="DP473">
            <v>53</v>
          </cell>
          <cell r="DQ473">
            <v>12</v>
          </cell>
          <cell r="DR473" t="str">
            <v/>
          </cell>
          <cell r="DT473">
            <v>0</v>
          </cell>
          <cell r="DU473">
            <v>0</v>
          </cell>
          <cell r="DV473">
            <v>0</v>
          </cell>
          <cell r="DW473">
            <v>0</v>
          </cell>
          <cell r="DX473">
            <v>0</v>
          </cell>
          <cell r="DY473">
            <v>0</v>
          </cell>
          <cell r="DZ473">
            <v>0</v>
          </cell>
          <cell r="EA473">
            <v>0</v>
          </cell>
          <cell r="EB473" t="str">
            <v/>
          </cell>
          <cell r="ED473">
            <v>0</v>
          </cell>
          <cell r="EE473">
            <v>0</v>
          </cell>
          <cell r="EF473">
            <v>0</v>
          </cell>
          <cell r="EG473">
            <v>0</v>
          </cell>
          <cell r="EH473">
            <v>0</v>
          </cell>
          <cell r="EI473">
            <v>0</v>
          </cell>
          <cell r="EJ473">
            <v>0</v>
          </cell>
          <cell r="EK473">
            <v>0</v>
          </cell>
          <cell r="EL473" t="str">
            <v/>
          </cell>
          <cell r="EN473">
            <v>0</v>
          </cell>
          <cell r="EO473">
            <v>0</v>
          </cell>
          <cell r="EP473">
            <v>0</v>
          </cell>
          <cell r="EQ473">
            <v>0</v>
          </cell>
          <cell r="ER473">
            <v>0</v>
          </cell>
          <cell r="ES473">
            <v>0</v>
          </cell>
          <cell r="ET473">
            <v>0</v>
          </cell>
          <cell r="EU473">
            <v>0</v>
          </cell>
          <cell r="EV473" t="str">
            <v/>
          </cell>
          <cell r="EX473">
            <v>0</v>
          </cell>
          <cell r="EY473">
            <v>0</v>
          </cell>
          <cell r="EZ473">
            <v>0</v>
          </cell>
          <cell r="FA473">
            <v>0</v>
          </cell>
          <cell r="FB473">
            <v>0</v>
          </cell>
          <cell r="FC473">
            <v>0</v>
          </cell>
          <cell r="FD473">
            <v>0</v>
          </cell>
          <cell r="FE473">
            <v>0</v>
          </cell>
          <cell r="FF473" t="str">
            <v/>
          </cell>
          <cell r="FH473">
            <v>0</v>
          </cell>
          <cell r="FI473">
            <v>0</v>
          </cell>
          <cell r="FJ473">
            <v>0</v>
          </cell>
          <cell r="FK473">
            <v>0</v>
          </cell>
          <cell r="FL473">
            <v>0</v>
          </cell>
          <cell r="FM473">
            <v>0</v>
          </cell>
          <cell r="FN473">
            <v>0</v>
          </cell>
          <cell r="FO473">
            <v>0</v>
          </cell>
          <cell r="FR473">
            <v>0</v>
          </cell>
          <cell r="FS473">
            <v>0</v>
          </cell>
          <cell r="FT473">
            <v>0</v>
          </cell>
          <cell r="FU473">
            <v>0</v>
          </cell>
          <cell r="FV473">
            <v>0</v>
          </cell>
          <cell r="FW473">
            <v>0</v>
          </cell>
          <cell r="FX473">
            <v>0</v>
          </cell>
          <cell r="FY473">
            <v>0</v>
          </cell>
          <cell r="GB473">
            <v>0</v>
          </cell>
          <cell r="GC473">
            <v>0</v>
          </cell>
          <cell r="GD473">
            <v>0</v>
          </cell>
          <cell r="GE473">
            <v>0</v>
          </cell>
          <cell r="GF473">
            <v>0</v>
          </cell>
          <cell r="GG473">
            <v>0</v>
          </cell>
          <cell r="GH473">
            <v>0</v>
          </cell>
          <cell r="GI473">
            <v>0</v>
          </cell>
          <cell r="GL473">
            <v>0</v>
          </cell>
          <cell r="GM473">
            <v>0</v>
          </cell>
          <cell r="GN473">
            <v>0</v>
          </cell>
          <cell r="GO473">
            <v>0</v>
          </cell>
          <cell r="GP473">
            <v>0</v>
          </cell>
          <cell r="GQ473">
            <v>0</v>
          </cell>
          <cell r="GR473">
            <v>0</v>
          </cell>
          <cell r="GS473">
            <v>0</v>
          </cell>
          <cell r="GU473" t="str">
            <v xml:space="preserve">Salade Tonus Et Tomme </v>
          </cell>
        </row>
        <row r="474">
          <cell r="E474" t="str">
            <v>Salade Végétarienne</v>
          </cell>
          <cell r="F474" t="str">
            <v xml:space="preserve">Couper les légumes en lamelle
Bien faire chauffer l’huile dans une poêle antiadhésive. Faire sauter l’aubergine env. 4 min en remuant. 
Ajouter la courgette et le céleri branche, saler, faire sauter env. 6 min en remuant, ajouter l’échalote, Faire revenir un instant. 
Mélanger dans un saladier jus de citron, huile et bouillon. 
Ajouter les légumes et le persil.
Mélanger, dresser avec le cottage Cheese. 
Servir le pain à part. </v>
          </cell>
          <cell r="H474">
            <v>486.4</v>
          </cell>
          <cell r="I474">
            <v>34.64</v>
          </cell>
          <cell r="J474">
            <v>26.019999999999996</v>
          </cell>
          <cell r="K474">
            <v>15.01</v>
          </cell>
          <cell r="L474" t="str">
            <v>Huile D'Olive</v>
          </cell>
          <cell r="M474">
            <v>10</v>
          </cell>
          <cell r="N474">
            <v>80.900000000000006</v>
          </cell>
          <cell r="O474">
            <v>0</v>
          </cell>
          <cell r="P474">
            <v>8.99</v>
          </cell>
          <cell r="Q474">
            <v>0</v>
          </cell>
          <cell r="R474">
            <v>809</v>
          </cell>
          <cell r="S474">
            <v>0</v>
          </cell>
          <cell r="T474">
            <v>89.9</v>
          </cell>
          <cell r="U474">
            <v>0</v>
          </cell>
          <cell r="V474" t="str">
            <v>Aubergine</v>
          </cell>
          <cell r="W474">
            <v>100</v>
          </cell>
          <cell r="X474">
            <v>23</v>
          </cell>
          <cell r="Y474">
            <v>1</v>
          </cell>
          <cell r="Z474">
            <v>0.2</v>
          </cell>
          <cell r="AA474">
            <v>3.1</v>
          </cell>
          <cell r="AB474">
            <v>23</v>
          </cell>
          <cell r="AC474">
            <v>1</v>
          </cell>
          <cell r="AD474">
            <v>0.2</v>
          </cell>
          <cell r="AE474">
            <v>3.1</v>
          </cell>
          <cell r="AF474" t="str">
            <v>Courgette</v>
          </cell>
          <cell r="AG474">
            <v>100</v>
          </cell>
          <cell r="AH474">
            <v>19</v>
          </cell>
          <cell r="AI474">
            <v>1.8</v>
          </cell>
          <cell r="AJ474">
            <v>0.2</v>
          </cell>
          <cell r="AK474">
            <v>2</v>
          </cell>
          <cell r="AL474">
            <v>19</v>
          </cell>
          <cell r="AM474">
            <v>1.8</v>
          </cell>
          <cell r="AN474">
            <v>0.2</v>
          </cell>
          <cell r="AO474">
            <v>2</v>
          </cell>
          <cell r="AP474" t="str">
            <v>Céleri</v>
          </cell>
          <cell r="AQ474">
            <v>100</v>
          </cell>
          <cell r="AR474">
            <v>14</v>
          </cell>
          <cell r="AS474">
            <v>0.9</v>
          </cell>
          <cell r="AT474">
            <v>0.1</v>
          </cell>
          <cell r="AU474">
            <v>1.5</v>
          </cell>
          <cell r="AV474">
            <v>14</v>
          </cell>
          <cell r="AW474">
            <v>0.9</v>
          </cell>
          <cell r="AX474">
            <v>0.1</v>
          </cell>
          <cell r="AY474">
            <v>1.5</v>
          </cell>
          <cell r="AZ474" t="str">
            <v>Sel</v>
          </cell>
          <cell r="BB474">
            <v>0</v>
          </cell>
          <cell r="BC474">
            <v>0</v>
          </cell>
          <cell r="BD474">
            <v>0</v>
          </cell>
          <cell r="BE474">
            <v>0</v>
          </cell>
          <cell r="BF474">
            <v>0</v>
          </cell>
          <cell r="BG474">
            <v>0</v>
          </cell>
          <cell r="BH474">
            <v>0</v>
          </cell>
          <cell r="BI474">
            <v>0</v>
          </cell>
          <cell r="BJ474" t="str">
            <v xml:space="preserve">Échalote </v>
          </cell>
          <cell r="BL474">
            <v>0</v>
          </cell>
          <cell r="BM474">
            <v>0</v>
          </cell>
          <cell r="BN474">
            <v>0</v>
          </cell>
          <cell r="BO474">
            <v>0</v>
          </cell>
          <cell r="BP474">
            <v>0</v>
          </cell>
          <cell r="BQ474">
            <v>0</v>
          </cell>
          <cell r="BR474">
            <v>0</v>
          </cell>
          <cell r="BS474">
            <v>0</v>
          </cell>
          <cell r="BT474" t="str">
            <v>Jus De Citron</v>
          </cell>
          <cell r="BU474">
            <v>10</v>
          </cell>
          <cell r="BV474">
            <v>3</v>
          </cell>
          <cell r="BW474">
            <v>0.04</v>
          </cell>
          <cell r="BX474">
            <v>0.03</v>
          </cell>
          <cell r="BY474">
            <v>0.61</v>
          </cell>
          <cell r="BZ474">
            <v>30</v>
          </cell>
          <cell r="CA474">
            <v>0.4</v>
          </cell>
          <cell r="CB474">
            <v>0.3</v>
          </cell>
          <cell r="CC474">
            <v>6.1</v>
          </cell>
          <cell r="CD474" t="str">
            <v xml:space="preserve">Bouillon De Légumes </v>
          </cell>
          <cell r="CE474">
            <v>12</v>
          </cell>
          <cell r="CF474">
            <v>0</v>
          </cell>
          <cell r="CG474">
            <v>0</v>
          </cell>
          <cell r="CH474">
            <v>0</v>
          </cell>
          <cell r="CI474">
            <v>0</v>
          </cell>
          <cell r="CJ474">
            <v>0</v>
          </cell>
          <cell r="CK474">
            <v>0</v>
          </cell>
          <cell r="CL474">
            <v>0</v>
          </cell>
          <cell r="CM474">
            <v>0</v>
          </cell>
          <cell r="CN474" t="str">
            <v>Persil</v>
          </cell>
          <cell r="CP474">
            <v>0</v>
          </cell>
          <cell r="CQ474">
            <v>0</v>
          </cell>
          <cell r="CR474">
            <v>0</v>
          </cell>
          <cell r="CS474">
            <v>0</v>
          </cell>
          <cell r="CT474">
            <v>0</v>
          </cell>
          <cell r="CU474">
            <v>0</v>
          </cell>
          <cell r="CV474">
            <v>0</v>
          </cell>
          <cell r="CW474">
            <v>0</v>
          </cell>
          <cell r="CX474" t="str">
            <v>Cottage Cheese</v>
          </cell>
          <cell r="CY474">
            <v>200</v>
          </cell>
          <cell r="CZ474">
            <v>202</v>
          </cell>
          <cell r="DA474">
            <v>25.4</v>
          </cell>
          <cell r="DB474">
            <v>9</v>
          </cell>
          <cell r="DC474">
            <v>4.8</v>
          </cell>
          <cell r="DD474">
            <v>101</v>
          </cell>
          <cell r="DE474">
            <v>12.7</v>
          </cell>
          <cell r="DF474">
            <v>4.5</v>
          </cell>
          <cell r="DG474">
            <v>2.4</v>
          </cell>
          <cell r="DH474" t="str">
            <v>Pain Protéiné Migros</v>
          </cell>
          <cell r="DI474">
            <v>50</v>
          </cell>
          <cell r="DJ474">
            <v>144.5</v>
          </cell>
          <cell r="DK474">
            <v>5.5</v>
          </cell>
          <cell r="DL474">
            <v>7.5</v>
          </cell>
          <cell r="DM474">
            <v>3</v>
          </cell>
          <cell r="DN474">
            <v>289</v>
          </cell>
          <cell r="DO474">
            <v>11</v>
          </cell>
          <cell r="DP474">
            <v>15</v>
          </cell>
          <cell r="DQ474">
            <v>6</v>
          </cell>
          <cell r="DR474" t="str">
            <v/>
          </cell>
          <cell r="DT474">
            <v>0</v>
          </cell>
          <cell r="DU474">
            <v>0</v>
          </cell>
          <cell r="DV474">
            <v>0</v>
          </cell>
          <cell r="DW474">
            <v>0</v>
          </cell>
          <cell r="DX474">
            <v>0</v>
          </cell>
          <cell r="DY474">
            <v>0</v>
          </cell>
          <cell r="DZ474">
            <v>0</v>
          </cell>
          <cell r="EA474">
            <v>0</v>
          </cell>
          <cell r="EB474" t="str">
            <v/>
          </cell>
          <cell r="ED474">
            <v>0</v>
          </cell>
          <cell r="EE474">
            <v>0</v>
          </cell>
          <cell r="EF474">
            <v>0</v>
          </cell>
          <cell r="EG474">
            <v>0</v>
          </cell>
          <cell r="EH474">
            <v>0</v>
          </cell>
          <cell r="EI474">
            <v>0</v>
          </cell>
          <cell r="EJ474">
            <v>0</v>
          </cell>
          <cell r="EK474">
            <v>0</v>
          </cell>
          <cell r="EL474" t="str">
            <v/>
          </cell>
          <cell r="EN474">
            <v>0</v>
          </cell>
          <cell r="EO474">
            <v>0</v>
          </cell>
          <cell r="EP474">
            <v>0</v>
          </cell>
          <cell r="EQ474">
            <v>0</v>
          </cell>
          <cell r="ER474">
            <v>0</v>
          </cell>
          <cell r="ES474">
            <v>0</v>
          </cell>
          <cell r="ET474">
            <v>0</v>
          </cell>
          <cell r="EU474">
            <v>0</v>
          </cell>
          <cell r="EV474" t="str">
            <v/>
          </cell>
          <cell r="EX474">
            <v>0</v>
          </cell>
          <cell r="EY474">
            <v>0</v>
          </cell>
          <cell r="EZ474">
            <v>0</v>
          </cell>
          <cell r="FA474">
            <v>0</v>
          </cell>
          <cell r="FB474">
            <v>0</v>
          </cell>
          <cell r="FC474">
            <v>0</v>
          </cell>
          <cell r="FD474">
            <v>0</v>
          </cell>
          <cell r="FE474">
            <v>0</v>
          </cell>
          <cell r="FF474" t="str">
            <v/>
          </cell>
          <cell r="FH474">
            <v>0</v>
          </cell>
          <cell r="FI474">
            <v>0</v>
          </cell>
          <cell r="FJ474">
            <v>0</v>
          </cell>
          <cell r="FK474">
            <v>0</v>
          </cell>
          <cell r="FL474">
            <v>0</v>
          </cell>
          <cell r="FM474">
            <v>0</v>
          </cell>
          <cell r="FN474">
            <v>0</v>
          </cell>
          <cell r="FO474">
            <v>0</v>
          </cell>
          <cell r="FR474">
            <v>0</v>
          </cell>
          <cell r="FS474">
            <v>0</v>
          </cell>
          <cell r="FT474">
            <v>0</v>
          </cell>
          <cell r="FU474">
            <v>0</v>
          </cell>
          <cell r="FV474">
            <v>0</v>
          </cell>
          <cell r="FW474">
            <v>0</v>
          </cell>
          <cell r="FX474">
            <v>0</v>
          </cell>
          <cell r="FY474">
            <v>0</v>
          </cell>
          <cell r="GB474">
            <v>0</v>
          </cell>
          <cell r="GC474">
            <v>0</v>
          </cell>
          <cell r="GD474">
            <v>0</v>
          </cell>
          <cell r="GE474">
            <v>0</v>
          </cell>
          <cell r="GF474">
            <v>0</v>
          </cell>
          <cell r="GG474">
            <v>0</v>
          </cell>
          <cell r="GH474">
            <v>0</v>
          </cell>
          <cell r="GI474">
            <v>0</v>
          </cell>
          <cell r="GL474">
            <v>0</v>
          </cell>
          <cell r="GM474">
            <v>0</v>
          </cell>
          <cell r="GN474">
            <v>0</v>
          </cell>
          <cell r="GO474">
            <v>0</v>
          </cell>
          <cell r="GP474">
            <v>0</v>
          </cell>
          <cell r="GQ474">
            <v>0</v>
          </cell>
          <cell r="GR474">
            <v>0</v>
          </cell>
          <cell r="GS474">
            <v>0</v>
          </cell>
          <cell r="GU474" t="str">
            <v>Salade Végétarienne</v>
          </cell>
        </row>
        <row r="475">
          <cell r="E475" t="str">
            <v xml:space="preserve">Saltimbocca De Poulet Et Melon </v>
          </cell>
          <cell r="F475" t="str">
            <v xml:space="preserve">Déposer le jambon cru et la sauge sur les blancs de poulet, saler, poivrer. 
Bien faire chauffer l'huile dans une poêle antiadhésive. Faire revenir les blancs de poulet, côté jambon, env. 2 min, retourner, faire revenir encore env. 2 minutes. Baisser le feu, faire revenir encore env. 3 min sur chaque face. 
Mélanger dans un saladier le jus de citron et l'huile, rectifier l’assaisonnement. Ajouter le melon et la menthe, mélanger, dresser avec les saltimbocca de poulet. Parsemer de pignons. </v>
          </cell>
          <cell r="H475">
            <v>529.85</v>
          </cell>
          <cell r="I475">
            <v>43.57</v>
          </cell>
          <cell r="J475">
            <v>27.425000000000001</v>
          </cell>
          <cell r="K475">
            <v>25.45</v>
          </cell>
          <cell r="L475" t="str">
            <v>Jambon Cru De Parme</v>
          </cell>
          <cell r="M475">
            <v>50</v>
          </cell>
          <cell r="N475">
            <v>114.5</v>
          </cell>
          <cell r="O475">
            <v>15.5</v>
          </cell>
          <cell r="P475">
            <v>5.75</v>
          </cell>
          <cell r="Q475">
            <v>0.15</v>
          </cell>
          <cell r="R475">
            <v>229</v>
          </cell>
          <cell r="S475">
            <v>31</v>
          </cell>
          <cell r="T475">
            <v>11.5</v>
          </cell>
          <cell r="U475">
            <v>0.3</v>
          </cell>
          <cell r="V475" t="str">
            <v>Feuilles De Sauge</v>
          </cell>
          <cell r="X475">
            <v>0</v>
          </cell>
          <cell r="Y475">
            <v>0</v>
          </cell>
          <cell r="Z475">
            <v>0</v>
          </cell>
          <cell r="AA475">
            <v>0</v>
          </cell>
          <cell r="AB475">
            <v>0</v>
          </cell>
          <cell r="AC475">
            <v>0</v>
          </cell>
          <cell r="AD475">
            <v>0</v>
          </cell>
          <cell r="AE475">
            <v>0</v>
          </cell>
          <cell r="AF475" t="str">
            <v>Blanc De Poulet</v>
          </cell>
          <cell r="AG475">
            <v>100</v>
          </cell>
          <cell r="AH475">
            <v>107</v>
          </cell>
          <cell r="AI475">
            <v>24.6</v>
          </cell>
          <cell r="AJ475">
            <v>1</v>
          </cell>
          <cell r="AK475">
            <v>0</v>
          </cell>
          <cell r="AL475">
            <v>107</v>
          </cell>
          <cell r="AM475">
            <v>24.6</v>
          </cell>
          <cell r="AN475">
            <v>1</v>
          </cell>
          <cell r="AO475">
            <v>0</v>
          </cell>
          <cell r="AP475" t="str">
            <v>Huile D'Olive</v>
          </cell>
          <cell r="AQ475">
            <v>5</v>
          </cell>
          <cell r="AR475">
            <v>40.450000000000003</v>
          </cell>
          <cell r="AS475">
            <v>0</v>
          </cell>
          <cell r="AT475">
            <v>4.4950000000000001</v>
          </cell>
          <cell r="AU475">
            <v>0</v>
          </cell>
          <cell r="AV475">
            <v>809</v>
          </cell>
          <cell r="AW475">
            <v>0</v>
          </cell>
          <cell r="AX475">
            <v>89.9</v>
          </cell>
          <cell r="AY475">
            <v>0</v>
          </cell>
          <cell r="AZ475" t="str">
            <v xml:space="preserve">Sel </v>
          </cell>
          <cell r="BB475">
            <v>0</v>
          </cell>
          <cell r="BC475">
            <v>0</v>
          </cell>
          <cell r="BD475">
            <v>0</v>
          </cell>
          <cell r="BE475">
            <v>0</v>
          </cell>
          <cell r="BF475">
            <v>0</v>
          </cell>
          <cell r="BG475">
            <v>0</v>
          </cell>
          <cell r="BH475">
            <v>0</v>
          </cell>
          <cell r="BI475">
            <v>0</v>
          </cell>
          <cell r="BJ475" t="str">
            <v xml:space="preserve">Poivre </v>
          </cell>
          <cell r="BL475">
            <v>0</v>
          </cell>
          <cell r="BM475">
            <v>0</v>
          </cell>
          <cell r="BN475">
            <v>0</v>
          </cell>
          <cell r="BO475">
            <v>0</v>
          </cell>
          <cell r="BP475">
            <v>0</v>
          </cell>
          <cell r="BQ475">
            <v>0</v>
          </cell>
          <cell r="BR475">
            <v>0</v>
          </cell>
          <cell r="BS475">
            <v>0</v>
          </cell>
          <cell r="BT475" t="str">
            <v>Huile D'Olive</v>
          </cell>
          <cell r="BU475">
            <v>10</v>
          </cell>
          <cell r="BV475">
            <v>80.900000000000006</v>
          </cell>
          <cell r="BW475">
            <v>0</v>
          </cell>
          <cell r="BX475">
            <v>8.99</v>
          </cell>
          <cell r="BY475">
            <v>0</v>
          </cell>
          <cell r="BZ475">
            <v>809</v>
          </cell>
          <cell r="CA475">
            <v>0</v>
          </cell>
          <cell r="CB475">
            <v>89.9</v>
          </cell>
          <cell r="CC475">
            <v>0</v>
          </cell>
          <cell r="CD475" t="str">
            <v xml:space="preserve">Jus De Citron </v>
          </cell>
          <cell r="CF475">
            <v>0</v>
          </cell>
          <cell r="CG475">
            <v>0</v>
          </cell>
          <cell r="CH475">
            <v>0</v>
          </cell>
          <cell r="CI475">
            <v>0</v>
          </cell>
          <cell r="CJ475">
            <v>0</v>
          </cell>
          <cell r="CK475">
            <v>0</v>
          </cell>
          <cell r="CL475">
            <v>0</v>
          </cell>
          <cell r="CM475">
            <v>0</v>
          </cell>
          <cell r="CN475" t="str">
            <v>Melon</v>
          </cell>
          <cell r="CO475">
            <v>300</v>
          </cell>
          <cell r="CP475">
            <v>114</v>
          </cell>
          <cell r="CQ475">
            <v>2.1</v>
          </cell>
          <cell r="CR475">
            <v>0.3</v>
          </cell>
          <cell r="CS475">
            <v>24</v>
          </cell>
          <cell r="CT475">
            <v>38</v>
          </cell>
          <cell r="CU475">
            <v>0.7</v>
          </cell>
          <cell r="CV475">
            <v>0.1</v>
          </cell>
          <cell r="CW475">
            <v>8</v>
          </cell>
          <cell r="CX475" t="str">
            <v>Menthe</v>
          </cell>
          <cell r="CZ475">
            <v>0</v>
          </cell>
          <cell r="DA475">
            <v>0</v>
          </cell>
          <cell r="DB475">
            <v>0</v>
          </cell>
          <cell r="DC475">
            <v>0</v>
          </cell>
          <cell r="DD475">
            <v>49</v>
          </cell>
          <cell r="DE475">
            <v>3.8</v>
          </cell>
          <cell r="DF475">
            <v>0.7</v>
          </cell>
          <cell r="DG475">
            <v>5.3</v>
          </cell>
          <cell r="DH475" t="str">
            <v>Pignon</v>
          </cell>
          <cell r="DI475">
            <v>10</v>
          </cell>
          <cell r="DJ475">
            <v>73</v>
          </cell>
          <cell r="DK475">
            <v>1.37</v>
          </cell>
          <cell r="DL475">
            <v>6.89</v>
          </cell>
          <cell r="DM475">
            <v>1.3</v>
          </cell>
          <cell r="DN475">
            <v>730</v>
          </cell>
          <cell r="DO475">
            <v>13.7</v>
          </cell>
          <cell r="DP475">
            <v>68.900000000000006</v>
          </cell>
          <cell r="DQ475">
            <v>13</v>
          </cell>
          <cell r="DR475" t="str">
            <v/>
          </cell>
          <cell r="DT475">
            <v>0</v>
          </cell>
          <cell r="DU475">
            <v>0</v>
          </cell>
          <cell r="DV475">
            <v>0</v>
          </cell>
          <cell r="DW475">
            <v>0</v>
          </cell>
          <cell r="DX475">
            <v>0</v>
          </cell>
          <cell r="DY475">
            <v>0</v>
          </cell>
          <cell r="DZ475">
            <v>0</v>
          </cell>
          <cell r="EA475">
            <v>0</v>
          </cell>
          <cell r="EB475" t="str">
            <v/>
          </cell>
          <cell r="ED475">
            <v>0</v>
          </cell>
          <cell r="EE475">
            <v>0</v>
          </cell>
          <cell r="EF475">
            <v>0</v>
          </cell>
          <cell r="EG475">
            <v>0</v>
          </cell>
          <cell r="EH475">
            <v>0</v>
          </cell>
          <cell r="EI475">
            <v>0</v>
          </cell>
          <cell r="EJ475">
            <v>0</v>
          </cell>
          <cell r="EK475">
            <v>0</v>
          </cell>
          <cell r="EL475" t="str">
            <v/>
          </cell>
          <cell r="EN475">
            <v>0</v>
          </cell>
          <cell r="EO475">
            <v>0</v>
          </cell>
          <cell r="EP475">
            <v>0</v>
          </cell>
          <cell r="EQ475">
            <v>0</v>
          </cell>
          <cell r="ER475">
            <v>0</v>
          </cell>
          <cell r="ES475">
            <v>0</v>
          </cell>
          <cell r="ET475">
            <v>0</v>
          </cell>
          <cell r="EU475">
            <v>0</v>
          </cell>
          <cell r="EV475" t="str">
            <v/>
          </cell>
          <cell r="EX475">
            <v>0</v>
          </cell>
          <cell r="EY475">
            <v>0</v>
          </cell>
          <cell r="EZ475">
            <v>0</v>
          </cell>
          <cell r="FA475">
            <v>0</v>
          </cell>
          <cell r="FB475">
            <v>0</v>
          </cell>
          <cell r="FC475">
            <v>0</v>
          </cell>
          <cell r="FD475">
            <v>0</v>
          </cell>
          <cell r="FE475">
            <v>0</v>
          </cell>
          <cell r="FF475" t="str">
            <v/>
          </cell>
          <cell r="FH475">
            <v>0</v>
          </cell>
          <cell r="FI475">
            <v>0</v>
          </cell>
          <cell r="FJ475">
            <v>0</v>
          </cell>
          <cell r="FK475">
            <v>0</v>
          </cell>
          <cell r="FL475">
            <v>0</v>
          </cell>
          <cell r="FM475">
            <v>0</v>
          </cell>
          <cell r="FN475">
            <v>0</v>
          </cell>
          <cell r="FO475">
            <v>0</v>
          </cell>
          <cell r="FR475">
            <v>0</v>
          </cell>
          <cell r="FS475">
            <v>0</v>
          </cell>
          <cell r="FT475">
            <v>0</v>
          </cell>
          <cell r="FU475">
            <v>0</v>
          </cell>
          <cell r="FV475">
            <v>0</v>
          </cell>
          <cell r="FW475">
            <v>0</v>
          </cell>
          <cell r="FX475">
            <v>0</v>
          </cell>
          <cell r="FY475">
            <v>0</v>
          </cell>
          <cell r="GB475">
            <v>0</v>
          </cell>
          <cell r="GC475">
            <v>0</v>
          </cell>
          <cell r="GD475">
            <v>0</v>
          </cell>
          <cell r="GE475">
            <v>0</v>
          </cell>
          <cell r="GF475">
            <v>0</v>
          </cell>
          <cell r="GG475">
            <v>0</v>
          </cell>
          <cell r="GH475">
            <v>0</v>
          </cell>
          <cell r="GI475">
            <v>0</v>
          </cell>
          <cell r="GL475">
            <v>0</v>
          </cell>
          <cell r="GM475">
            <v>0</v>
          </cell>
          <cell r="GN475">
            <v>0</v>
          </cell>
          <cell r="GO475">
            <v>0</v>
          </cell>
          <cell r="GP475">
            <v>0</v>
          </cell>
          <cell r="GQ475">
            <v>0</v>
          </cell>
          <cell r="GR475">
            <v>0</v>
          </cell>
          <cell r="GS475">
            <v>0</v>
          </cell>
          <cell r="GU475" t="str">
            <v xml:space="preserve">Saltimbocca De Poulet Et Melon </v>
          </cell>
        </row>
        <row r="476">
          <cell r="E476" t="str">
            <v>Sandre Et Lentilles Beluga</v>
          </cell>
          <cell r="F476" t="str">
            <v>Faire cuire les lentilles dans l'eau env. 20 min, égoutté, réserver à couvert au chaud. 
Pour le fenouil : émincé à la mandoline en tranches d'env. 2 mm d'épaisseur 
Faire chauffer l'huile dans une casserole. 
Faire revenir le fenouil, verser le bouillon, étuver env. 10 min à couvert, rectifier l'assaisonnement. 
Retirer les éventuelles arêtes des filets de sandre avec une petite pince, saler, poivrer faire chauffer l'huile dans une poêle antiadhésive.
Saisir les filets env. 2 min sur chaque face, retirer. Mouiller avec l'eau-de-vie d'anis, laisser réduire complètement.
Verser le bouillon et la crème, laisser mijoter env. 2 minutes. Ajouter l'aneth, rectifier l'assaisonnement, dressé avec le poisson, les lentilles et le fenouil.</v>
          </cell>
          <cell r="H476">
            <v>531</v>
          </cell>
          <cell r="I476">
            <v>41.87</v>
          </cell>
          <cell r="J476">
            <v>34.840000000000003</v>
          </cell>
          <cell r="K476">
            <v>28.75</v>
          </cell>
          <cell r="L476" t="str">
            <v>Lentilles Noires</v>
          </cell>
          <cell r="M476">
            <v>40</v>
          </cell>
          <cell r="N476">
            <v>121.6</v>
          </cell>
          <cell r="O476">
            <v>9.52</v>
          </cell>
          <cell r="P476">
            <v>0.6</v>
          </cell>
          <cell r="Q476">
            <v>16</v>
          </cell>
          <cell r="R476">
            <v>304</v>
          </cell>
          <cell r="S476">
            <v>23.8</v>
          </cell>
          <cell r="T476">
            <v>1.5</v>
          </cell>
          <cell r="U476">
            <v>40</v>
          </cell>
          <cell r="V476" t="str">
            <v>Huile D'Olive</v>
          </cell>
          <cell r="W476">
            <v>5</v>
          </cell>
          <cell r="X476">
            <v>40.450000000000003</v>
          </cell>
          <cell r="Y476">
            <v>0</v>
          </cell>
          <cell r="Z476">
            <v>4.4950000000000001</v>
          </cell>
          <cell r="AA476">
            <v>0</v>
          </cell>
          <cell r="AB476">
            <v>809</v>
          </cell>
          <cell r="AC476">
            <v>0</v>
          </cell>
          <cell r="AD476">
            <v>89.9</v>
          </cell>
          <cell r="AE476">
            <v>0</v>
          </cell>
          <cell r="AF476" t="str">
            <v>Fenouil</v>
          </cell>
          <cell r="AG476">
            <v>250</v>
          </cell>
          <cell r="AH476">
            <v>57.5</v>
          </cell>
          <cell r="AI476">
            <v>2.75</v>
          </cell>
          <cell r="AJ476">
            <v>0.75</v>
          </cell>
          <cell r="AK476">
            <v>5.75</v>
          </cell>
          <cell r="AL476">
            <v>23</v>
          </cell>
          <cell r="AM476">
            <v>1.1000000000000001</v>
          </cell>
          <cell r="AN476">
            <v>0.3</v>
          </cell>
          <cell r="AO476">
            <v>2.2999999999999998</v>
          </cell>
          <cell r="AP476" t="str">
            <v>Sandre</v>
          </cell>
          <cell r="AQ476">
            <v>150</v>
          </cell>
          <cell r="AR476">
            <v>183</v>
          </cell>
          <cell r="AS476">
            <v>28.5</v>
          </cell>
          <cell r="AT476">
            <v>16.5</v>
          </cell>
          <cell r="AU476">
            <v>3</v>
          </cell>
          <cell r="AV476">
            <v>122</v>
          </cell>
          <cell r="AW476">
            <v>19</v>
          </cell>
          <cell r="AX476">
            <v>11</v>
          </cell>
          <cell r="AY476">
            <v>2</v>
          </cell>
          <cell r="AZ476" t="str">
            <v xml:space="preserve">Sel </v>
          </cell>
          <cell r="BB476">
            <v>0</v>
          </cell>
          <cell r="BC476">
            <v>0</v>
          </cell>
          <cell r="BD476">
            <v>0</v>
          </cell>
          <cell r="BE476">
            <v>0</v>
          </cell>
          <cell r="BF476">
            <v>0</v>
          </cell>
          <cell r="BG476">
            <v>0</v>
          </cell>
          <cell r="BH476">
            <v>0</v>
          </cell>
          <cell r="BI476">
            <v>0</v>
          </cell>
          <cell r="BJ476" t="str">
            <v>Poivre</v>
          </cell>
          <cell r="BL476">
            <v>0</v>
          </cell>
          <cell r="BM476">
            <v>0</v>
          </cell>
          <cell r="BN476">
            <v>0</v>
          </cell>
          <cell r="BO476">
            <v>0</v>
          </cell>
          <cell r="BP476">
            <v>0</v>
          </cell>
          <cell r="BQ476">
            <v>0</v>
          </cell>
          <cell r="BR476">
            <v>0</v>
          </cell>
          <cell r="BS476">
            <v>0</v>
          </cell>
          <cell r="BT476" t="str">
            <v>Huile D'Olive</v>
          </cell>
          <cell r="BU476">
            <v>5</v>
          </cell>
          <cell r="BV476">
            <v>40.450000000000003</v>
          </cell>
          <cell r="BW476">
            <v>0</v>
          </cell>
          <cell r="BX476">
            <v>4.4950000000000001</v>
          </cell>
          <cell r="BY476">
            <v>0</v>
          </cell>
          <cell r="BZ476">
            <v>809</v>
          </cell>
          <cell r="CA476">
            <v>0</v>
          </cell>
          <cell r="CB476">
            <v>89.9</v>
          </cell>
          <cell r="CC476">
            <v>0</v>
          </cell>
          <cell r="CD476" t="str">
            <v xml:space="preserve">1 C.S. D'Eau-De-Vie D'Anis </v>
          </cell>
          <cell r="CF476">
            <v>0</v>
          </cell>
          <cell r="CG476">
            <v>0</v>
          </cell>
          <cell r="CH476">
            <v>0</v>
          </cell>
          <cell r="CI476">
            <v>0</v>
          </cell>
          <cell r="CJ476">
            <v>0</v>
          </cell>
          <cell r="CK476">
            <v>0</v>
          </cell>
          <cell r="CL476">
            <v>0</v>
          </cell>
          <cell r="CM476">
            <v>0</v>
          </cell>
          <cell r="CN476" t="str">
            <v xml:space="preserve">Bouillon De Légumes </v>
          </cell>
          <cell r="CO476">
            <v>12</v>
          </cell>
          <cell r="CP476">
            <v>0</v>
          </cell>
          <cell r="CQ476">
            <v>0</v>
          </cell>
          <cell r="CR476">
            <v>0</v>
          </cell>
          <cell r="CS476">
            <v>0</v>
          </cell>
          <cell r="CT476">
            <v>0</v>
          </cell>
          <cell r="CU476">
            <v>0</v>
          </cell>
          <cell r="CV476">
            <v>0</v>
          </cell>
          <cell r="CW476">
            <v>0</v>
          </cell>
          <cell r="CX476" t="str">
            <v>Crème 7% Rama</v>
          </cell>
          <cell r="CY476">
            <v>100</v>
          </cell>
          <cell r="CZ476">
            <v>88</v>
          </cell>
          <cell r="DA476">
            <v>1.1000000000000001</v>
          </cell>
          <cell r="DB476">
            <v>8</v>
          </cell>
          <cell r="DC476">
            <v>4</v>
          </cell>
          <cell r="DD476">
            <v>88</v>
          </cell>
          <cell r="DE476">
            <v>1.1000000000000001</v>
          </cell>
          <cell r="DF476">
            <v>8</v>
          </cell>
          <cell r="DG476">
            <v>4</v>
          </cell>
          <cell r="DH476" t="str">
            <v>Aneth</v>
          </cell>
          <cell r="DJ476">
            <v>0</v>
          </cell>
          <cell r="DK476">
            <v>0</v>
          </cell>
          <cell r="DL476">
            <v>0</v>
          </cell>
          <cell r="DM476">
            <v>0</v>
          </cell>
          <cell r="DN476">
            <v>0</v>
          </cell>
          <cell r="DO476">
            <v>0</v>
          </cell>
          <cell r="DP476">
            <v>0</v>
          </cell>
          <cell r="DQ476">
            <v>0</v>
          </cell>
          <cell r="DR476" t="str">
            <v/>
          </cell>
          <cell r="DT476">
            <v>0</v>
          </cell>
          <cell r="DU476">
            <v>0</v>
          </cell>
          <cell r="DV476">
            <v>0</v>
          </cell>
          <cell r="DW476">
            <v>0</v>
          </cell>
          <cell r="DX476">
            <v>0</v>
          </cell>
          <cell r="DY476">
            <v>0</v>
          </cell>
          <cell r="DZ476">
            <v>0</v>
          </cell>
          <cell r="EA476">
            <v>0</v>
          </cell>
          <cell r="EB476" t="str">
            <v/>
          </cell>
          <cell r="ED476">
            <v>0</v>
          </cell>
          <cell r="EE476">
            <v>0</v>
          </cell>
          <cell r="EF476">
            <v>0</v>
          </cell>
          <cell r="EG476">
            <v>0</v>
          </cell>
          <cell r="EH476">
            <v>0</v>
          </cell>
          <cell r="EI476">
            <v>0</v>
          </cell>
          <cell r="EJ476">
            <v>0</v>
          </cell>
          <cell r="EK476">
            <v>0</v>
          </cell>
          <cell r="EL476" t="str">
            <v/>
          </cell>
          <cell r="EN476">
            <v>0</v>
          </cell>
          <cell r="EO476">
            <v>0</v>
          </cell>
          <cell r="EP476">
            <v>0</v>
          </cell>
          <cell r="EQ476">
            <v>0</v>
          </cell>
          <cell r="ER476">
            <v>0</v>
          </cell>
          <cell r="ES476">
            <v>0</v>
          </cell>
          <cell r="ET476">
            <v>0</v>
          </cell>
          <cell r="EU476">
            <v>0</v>
          </cell>
          <cell r="EV476" t="str">
            <v/>
          </cell>
          <cell r="EX476">
            <v>0</v>
          </cell>
          <cell r="EY476">
            <v>0</v>
          </cell>
          <cell r="EZ476">
            <v>0</v>
          </cell>
          <cell r="FA476">
            <v>0</v>
          </cell>
          <cell r="FB476">
            <v>0</v>
          </cell>
          <cell r="FC476">
            <v>0</v>
          </cell>
          <cell r="FD476">
            <v>0</v>
          </cell>
          <cell r="FE476">
            <v>0</v>
          </cell>
          <cell r="FF476" t="str">
            <v/>
          </cell>
          <cell r="FH476">
            <v>0</v>
          </cell>
          <cell r="FI476">
            <v>0</v>
          </cell>
          <cell r="FJ476">
            <v>0</v>
          </cell>
          <cell r="FK476">
            <v>0</v>
          </cell>
          <cell r="FL476">
            <v>0</v>
          </cell>
          <cell r="FM476">
            <v>0</v>
          </cell>
          <cell r="FN476">
            <v>0</v>
          </cell>
          <cell r="FO476">
            <v>0</v>
          </cell>
          <cell r="FR476">
            <v>0</v>
          </cell>
          <cell r="FS476">
            <v>0</v>
          </cell>
          <cell r="FT476">
            <v>0</v>
          </cell>
          <cell r="FU476">
            <v>0</v>
          </cell>
          <cell r="FV476">
            <v>0</v>
          </cell>
          <cell r="FW476">
            <v>0</v>
          </cell>
          <cell r="FX476">
            <v>0</v>
          </cell>
          <cell r="FY476">
            <v>0</v>
          </cell>
          <cell r="GB476">
            <v>0</v>
          </cell>
          <cell r="GC476">
            <v>0</v>
          </cell>
          <cell r="GD476">
            <v>0</v>
          </cell>
          <cell r="GE476">
            <v>0</v>
          </cell>
          <cell r="GF476">
            <v>0</v>
          </cell>
          <cell r="GG476">
            <v>0</v>
          </cell>
          <cell r="GH476">
            <v>0</v>
          </cell>
          <cell r="GI476">
            <v>0</v>
          </cell>
          <cell r="GL476">
            <v>0</v>
          </cell>
          <cell r="GM476">
            <v>0</v>
          </cell>
          <cell r="GN476">
            <v>0</v>
          </cell>
          <cell r="GO476">
            <v>0</v>
          </cell>
          <cell r="GP476">
            <v>0</v>
          </cell>
          <cell r="GQ476">
            <v>0</v>
          </cell>
          <cell r="GR476">
            <v>0</v>
          </cell>
          <cell r="GS476">
            <v>0</v>
          </cell>
          <cell r="GU476" t="str">
            <v>Sandre Et Lentilles Beluga</v>
          </cell>
        </row>
        <row r="477">
          <cell r="E477" t="str">
            <v>Sandwich Blanc De Dinde</v>
          </cell>
          <cell r="F477" t="str">
            <v>Pas de recettes</v>
          </cell>
          <cell r="H477">
            <v>192.5</v>
          </cell>
          <cell r="I477">
            <v>17.600000000000001</v>
          </cell>
          <cell r="J477">
            <v>1.51</v>
          </cell>
          <cell r="K477">
            <v>27.1</v>
          </cell>
          <cell r="L477" t="str">
            <v>Pain D'Épeautre</v>
          </cell>
          <cell r="M477">
            <v>50</v>
          </cell>
          <cell r="N477">
            <v>132.5</v>
          </cell>
          <cell r="O477">
            <v>5.5</v>
          </cell>
          <cell r="P477">
            <v>0.5</v>
          </cell>
          <cell r="Q477">
            <v>26.5</v>
          </cell>
          <cell r="R477">
            <v>265</v>
          </cell>
          <cell r="S477">
            <v>11</v>
          </cell>
          <cell r="T477">
            <v>1</v>
          </cell>
          <cell r="U477">
            <v>53</v>
          </cell>
          <cell r="V477" t="str">
            <v>Vache Qui Rit</v>
          </cell>
          <cell r="W477">
            <v>10</v>
          </cell>
          <cell r="X477">
            <v>3</v>
          </cell>
          <cell r="Y477">
            <v>0.1</v>
          </cell>
          <cell r="Z477">
            <v>0.01</v>
          </cell>
          <cell r="AA477">
            <v>0.6</v>
          </cell>
          <cell r="AB477">
            <v>30</v>
          </cell>
          <cell r="AC477">
            <v>1</v>
          </cell>
          <cell r="AD477">
            <v>0.1</v>
          </cell>
          <cell r="AE477">
            <v>6</v>
          </cell>
          <cell r="AF477" t="str">
            <v>Blanc De Dinde</v>
          </cell>
          <cell r="AG477">
            <v>50</v>
          </cell>
          <cell r="AH477">
            <v>57</v>
          </cell>
          <cell r="AI477">
            <v>12</v>
          </cell>
          <cell r="AJ477">
            <v>1</v>
          </cell>
          <cell r="AK477">
            <v>0</v>
          </cell>
          <cell r="AL477">
            <v>114</v>
          </cell>
          <cell r="AM477">
            <v>24</v>
          </cell>
          <cell r="AN477">
            <v>2</v>
          </cell>
          <cell r="AO477">
            <v>0</v>
          </cell>
          <cell r="AP477" t="str">
            <v/>
          </cell>
          <cell r="AR477">
            <v>0</v>
          </cell>
          <cell r="AS477">
            <v>0</v>
          </cell>
          <cell r="AT477">
            <v>0</v>
          </cell>
          <cell r="AU477">
            <v>0</v>
          </cell>
          <cell r="AV477">
            <v>0</v>
          </cell>
          <cell r="AW477">
            <v>0</v>
          </cell>
          <cell r="AX477">
            <v>0</v>
          </cell>
          <cell r="AY477">
            <v>0</v>
          </cell>
          <cell r="AZ477" t="str">
            <v/>
          </cell>
          <cell r="BB477">
            <v>0</v>
          </cell>
          <cell r="BC477">
            <v>0</v>
          </cell>
          <cell r="BD477">
            <v>0</v>
          </cell>
          <cell r="BE477">
            <v>0</v>
          </cell>
          <cell r="BF477">
            <v>0</v>
          </cell>
          <cell r="BG477">
            <v>0</v>
          </cell>
          <cell r="BH477">
            <v>0</v>
          </cell>
          <cell r="BI477">
            <v>0</v>
          </cell>
          <cell r="BJ477" t="str">
            <v/>
          </cell>
          <cell r="BL477">
            <v>0</v>
          </cell>
          <cell r="BM477">
            <v>0</v>
          </cell>
          <cell r="BN477">
            <v>0</v>
          </cell>
          <cell r="BO477">
            <v>0</v>
          </cell>
          <cell r="BP477">
            <v>0</v>
          </cell>
          <cell r="BQ477">
            <v>0</v>
          </cell>
          <cell r="BR477">
            <v>0</v>
          </cell>
          <cell r="BS477">
            <v>0</v>
          </cell>
          <cell r="BT477" t="str">
            <v/>
          </cell>
          <cell r="BV477">
            <v>0</v>
          </cell>
          <cell r="BW477">
            <v>0</v>
          </cell>
          <cell r="BX477">
            <v>0</v>
          </cell>
          <cell r="BY477">
            <v>0</v>
          </cell>
          <cell r="BZ477">
            <v>0</v>
          </cell>
          <cell r="CA477">
            <v>0</v>
          </cell>
          <cell r="CB477">
            <v>0</v>
          </cell>
          <cell r="CC477">
            <v>0</v>
          </cell>
          <cell r="CD477" t="str">
            <v/>
          </cell>
          <cell r="CF477">
            <v>0</v>
          </cell>
          <cell r="CG477">
            <v>0</v>
          </cell>
          <cell r="CH477">
            <v>0</v>
          </cell>
          <cell r="CI477">
            <v>0</v>
          </cell>
          <cell r="CJ477">
            <v>0</v>
          </cell>
          <cell r="CK477">
            <v>0</v>
          </cell>
          <cell r="CL477">
            <v>0</v>
          </cell>
          <cell r="CM477">
            <v>0</v>
          </cell>
          <cell r="CN477" t="str">
            <v/>
          </cell>
          <cell r="CP477">
            <v>0</v>
          </cell>
          <cell r="CQ477">
            <v>0</v>
          </cell>
          <cell r="CR477">
            <v>0</v>
          </cell>
          <cell r="CS477">
            <v>0</v>
          </cell>
          <cell r="CT477">
            <v>0</v>
          </cell>
          <cell r="CU477">
            <v>0</v>
          </cell>
          <cell r="CV477">
            <v>0</v>
          </cell>
          <cell r="CW477">
            <v>0</v>
          </cell>
          <cell r="CX477" t="str">
            <v/>
          </cell>
          <cell r="CZ477">
            <v>0</v>
          </cell>
          <cell r="DA477">
            <v>0</v>
          </cell>
          <cell r="DB477">
            <v>0</v>
          </cell>
          <cell r="DC477">
            <v>0</v>
          </cell>
          <cell r="DD477">
            <v>0</v>
          </cell>
          <cell r="DE477">
            <v>0</v>
          </cell>
          <cell r="DF477">
            <v>0</v>
          </cell>
          <cell r="DG477">
            <v>0</v>
          </cell>
          <cell r="DH477" t="str">
            <v/>
          </cell>
          <cell r="DJ477">
            <v>0</v>
          </cell>
          <cell r="DK477">
            <v>0</v>
          </cell>
          <cell r="DL477">
            <v>0</v>
          </cell>
          <cell r="DM477">
            <v>0</v>
          </cell>
          <cell r="DN477">
            <v>0</v>
          </cell>
          <cell r="DO477">
            <v>0</v>
          </cell>
          <cell r="DP477">
            <v>0</v>
          </cell>
          <cell r="DQ477">
            <v>0</v>
          </cell>
          <cell r="DR477" t="str">
            <v/>
          </cell>
          <cell r="DT477">
            <v>0</v>
          </cell>
          <cell r="DU477">
            <v>0</v>
          </cell>
          <cell r="DV477">
            <v>0</v>
          </cell>
          <cell r="DW477">
            <v>0</v>
          </cell>
          <cell r="DX477">
            <v>0</v>
          </cell>
          <cell r="DY477">
            <v>0</v>
          </cell>
          <cell r="DZ477">
            <v>0</v>
          </cell>
          <cell r="EA477">
            <v>0</v>
          </cell>
          <cell r="EB477" t="str">
            <v/>
          </cell>
          <cell r="ED477">
            <v>0</v>
          </cell>
          <cell r="EE477">
            <v>0</v>
          </cell>
          <cell r="EF477">
            <v>0</v>
          </cell>
          <cell r="EG477">
            <v>0</v>
          </cell>
          <cell r="EH477">
            <v>0</v>
          </cell>
          <cell r="EI477">
            <v>0</v>
          </cell>
          <cell r="EJ477">
            <v>0</v>
          </cell>
          <cell r="EK477">
            <v>0</v>
          </cell>
          <cell r="EL477" t="str">
            <v/>
          </cell>
          <cell r="EN477">
            <v>0</v>
          </cell>
          <cell r="EO477">
            <v>0</v>
          </cell>
          <cell r="EP477">
            <v>0</v>
          </cell>
          <cell r="EQ477">
            <v>0</v>
          </cell>
          <cell r="ER477">
            <v>0</v>
          </cell>
          <cell r="ES477">
            <v>0</v>
          </cell>
          <cell r="ET477">
            <v>0</v>
          </cell>
          <cell r="EU477">
            <v>0</v>
          </cell>
          <cell r="EV477" t="str">
            <v/>
          </cell>
          <cell r="EX477">
            <v>0</v>
          </cell>
          <cell r="EY477">
            <v>0</v>
          </cell>
          <cell r="EZ477">
            <v>0</v>
          </cell>
          <cell r="FA477">
            <v>0</v>
          </cell>
          <cell r="FB477">
            <v>0</v>
          </cell>
          <cell r="FC477">
            <v>0</v>
          </cell>
          <cell r="FD477">
            <v>0</v>
          </cell>
          <cell r="FE477">
            <v>0</v>
          </cell>
          <cell r="FF477" t="str">
            <v/>
          </cell>
          <cell r="FH477">
            <v>0</v>
          </cell>
          <cell r="FI477">
            <v>0</v>
          </cell>
          <cell r="FJ477">
            <v>0</v>
          </cell>
          <cell r="FK477">
            <v>0</v>
          </cell>
          <cell r="FL477">
            <v>0</v>
          </cell>
          <cell r="FM477">
            <v>0</v>
          </cell>
          <cell r="FN477">
            <v>0</v>
          </cell>
          <cell r="FO477">
            <v>0</v>
          </cell>
          <cell r="FR477">
            <v>0</v>
          </cell>
          <cell r="FS477">
            <v>0</v>
          </cell>
          <cell r="FT477">
            <v>0</v>
          </cell>
          <cell r="FU477">
            <v>0</v>
          </cell>
          <cell r="FV477">
            <v>0</v>
          </cell>
          <cell r="FW477">
            <v>0</v>
          </cell>
          <cell r="FX477">
            <v>0</v>
          </cell>
          <cell r="FY477">
            <v>0</v>
          </cell>
          <cell r="GB477">
            <v>0</v>
          </cell>
          <cell r="GC477">
            <v>0</v>
          </cell>
          <cell r="GD477">
            <v>0</v>
          </cell>
          <cell r="GE477">
            <v>0</v>
          </cell>
          <cell r="GF477">
            <v>0</v>
          </cell>
          <cell r="GG477">
            <v>0</v>
          </cell>
          <cell r="GH477">
            <v>0</v>
          </cell>
          <cell r="GI477">
            <v>0</v>
          </cell>
          <cell r="GL477">
            <v>0</v>
          </cell>
          <cell r="GM477">
            <v>0</v>
          </cell>
          <cell r="GN477">
            <v>0</v>
          </cell>
          <cell r="GO477">
            <v>0</v>
          </cell>
          <cell r="GP477">
            <v>0</v>
          </cell>
          <cell r="GQ477">
            <v>0</v>
          </cell>
          <cell r="GR477">
            <v>0</v>
          </cell>
          <cell r="GS477">
            <v>0</v>
          </cell>
          <cell r="GU477" t="str">
            <v>Sandwich Blanc De Dinde</v>
          </cell>
        </row>
        <row r="478">
          <cell r="E478" t="str">
            <v>Sandwich De Fraise &amp; Feta Grillé</v>
          </cell>
          <cell r="F478" t="str">
            <v xml:space="preserve">Commencez par imprégner légèrement les tranches de pain d'huile d'olive puis saupoudrez l'une des tranches de feta en morceaux.
Coupez les fraises en tranches et placez-les sur la feta. Posez le jambon cru dessus.
Couvrez le tout de la deuxième tranche de pain. 
Dans une poêle, faites cuire le sandwich des deux côtés à feu moyen sans rajouter de l'huile pendant environ 4 minutes.
</v>
          </cell>
          <cell r="H478">
            <v>433.6</v>
          </cell>
          <cell r="I478">
            <v>27.72</v>
          </cell>
          <cell r="J478">
            <v>23.31</v>
          </cell>
          <cell r="K478">
            <v>25.45</v>
          </cell>
          <cell r="L478" t="str">
            <v>Pain Complet</v>
          </cell>
          <cell r="M478">
            <v>50</v>
          </cell>
          <cell r="N478">
            <v>117</v>
          </cell>
          <cell r="O478">
            <v>5</v>
          </cell>
          <cell r="P478">
            <v>0.75</v>
          </cell>
          <cell r="Q478">
            <v>20.5</v>
          </cell>
          <cell r="R478">
            <v>234</v>
          </cell>
          <cell r="S478">
            <v>10</v>
          </cell>
          <cell r="T478">
            <v>1.5</v>
          </cell>
          <cell r="U478">
            <v>41</v>
          </cell>
          <cell r="V478" t="str">
            <v>Huile D'Olive</v>
          </cell>
          <cell r="W478">
            <v>10</v>
          </cell>
          <cell r="X478">
            <v>80.900000000000006</v>
          </cell>
          <cell r="Y478">
            <v>0</v>
          </cell>
          <cell r="Z478">
            <v>8.99</v>
          </cell>
          <cell r="AA478">
            <v>0</v>
          </cell>
          <cell r="AB478">
            <v>809</v>
          </cell>
          <cell r="AC478">
            <v>0</v>
          </cell>
          <cell r="AD478">
            <v>89.9</v>
          </cell>
          <cell r="AE478">
            <v>0</v>
          </cell>
          <cell r="AF478" t="str">
            <v>Feta</v>
          </cell>
          <cell r="AG478">
            <v>40</v>
          </cell>
          <cell r="AH478">
            <v>97.2</v>
          </cell>
          <cell r="AI478">
            <v>6.8</v>
          </cell>
          <cell r="AJ478">
            <v>7.52</v>
          </cell>
          <cell r="AK478">
            <v>0.6</v>
          </cell>
          <cell r="AL478">
            <v>243</v>
          </cell>
          <cell r="AM478">
            <v>17</v>
          </cell>
          <cell r="AN478">
            <v>18.8</v>
          </cell>
          <cell r="AO478">
            <v>1.5</v>
          </cell>
          <cell r="AP478" t="str">
            <v>Fraise</v>
          </cell>
          <cell r="AQ478">
            <v>60</v>
          </cell>
          <cell r="AR478">
            <v>24</v>
          </cell>
          <cell r="AS478">
            <v>0.42</v>
          </cell>
          <cell r="AT478">
            <v>0.3</v>
          </cell>
          <cell r="AU478">
            <v>4.2</v>
          </cell>
          <cell r="AV478">
            <v>40</v>
          </cell>
          <cell r="AW478">
            <v>0.7</v>
          </cell>
          <cell r="AX478">
            <v>0.5</v>
          </cell>
          <cell r="AY478">
            <v>7</v>
          </cell>
          <cell r="AZ478" t="str">
            <v>Jambon Cru</v>
          </cell>
          <cell r="BA478">
            <v>50</v>
          </cell>
          <cell r="BB478">
            <v>114.5</v>
          </cell>
          <cell r="BC478">
            <v>15.5</v>
          </cell>
          <cell r="BD478">
            <v>5.75</v>
          </cell>
          <cell r="BE478">
            <v>0.15</v>
          </cell>
          <cell r="BF478">
            <v>229</v>
          </cell>
          <cell r="BG478">
            <v>31</v>
          </cell>
          <cell r="BH478">
            <v>11.5</v>
          </cell>
          <cell r="BI478">
            <v>0.3</v>
          </cell>
          <cell r="BJ478" t="str">
            <v/>
          </cell>
          <cell r="BL478">
            <v>0</v>
          </cell>
          <cell r="BM478">
            <v>0</v>
          </cell>
          <cell r="BN478">
            <v>0</v>
          </cell>
          <cell r="BO478">
            <v>0</v>
          </cell>
          <cell r="BP478">
            <v>0</v>
          </cell>
          <cell r="BQ478">
            <v>0</v>
          </cell>
          <cell r="BR478">
            <v>0</v>
          </cell>
          <cell r="BS478">
            <v>0</v>
          </cell>
          <cell r="BT478" t="str">
            <v/>
          </cell>
          <cell r="BV478">
            <v>0</v>
          </cell>
          <cell r="BW478">
            <v>0</v>
          </cell>
          <cell r="BX478">
            <v>0</v>
          </cell>
          <cell r="BY478">
            <v>0</v>
          </cell>
          <cell r="BZ478">
            <v>0</v>
          </cell>
          <cell r="CA478">
            <v>0</v>
          </cell>
          <cell r="CB478">
            <v>0</v>
          </cell>
          <cell r="CC478">
            <v>0</v>
          </cell>
          <cell r="CD478" t="str">
            <v/>
          </cell>
          <cell r="CF478">
            <v>0</v>
          </cell>
          <cell r="CG478">
            <v>0</v>
          </cell>
          <cell r="CH478">
            <v>0</v>
          </cell>
          <cell r="CI478">
            <v>0</v>
          </cell>
          <cell r="CJ478">
            <v>0</v>
          </cell>
          <cell r="CK478">
            <v>0</v>
          </cell>
          <cell r="CL478">
            <v>0</v>
          </cell>
          <cell r="CM478">
            <v>0</v>
          </cell>
          <cell r="CN478" t="str">
            <v/>
          </cell>
          <cell r="CP478">
            <v>0</v>
          </cell>
          <cell r="CQ478">
            <v>0</v>
          </cell>
          <cell r="CR478">
            <v>0</v>
          </cell>
          <cell r="CS478">
            <v>0</v>
          </cell>
          <cell r="CT478">
            <v>0</v>
          </cell>
          <cell r="CU478">
            <v>0</v>
          </cell>
          <cell r="CV478">
            <v>0</v>
          </cell>
          <cell r="CW478">
            <v>0</v>
          </cell>
          <cell r="CX478" t="str">
            <v/>
          </cell>
          <cell r="CZ478">
            <v>0</v>
          </cell>
          <cell r="DA478">
            <v>0</v>
          </cell>
          <cell r="DB478">
            <v>0</v>
          </cell>
          <cell r="DC478">
            <v>0</v>
          </cell>
          <cell r="DD478">
            <v>0</v>
          </cell>
          <cell r="DE478">
            <v>0</v>
          </cell>
          <cell r="DF478">
            <v>0</v>
          </cell>
          <cell r="DG478">
            <v>0</v>
          </cell>
          <cell r="DH478" t="str">
            <v/>
          </cell>
          <cell r="DJ478">
            <v>0</v>
          </cell>
          <cell r="DK478">
            <v>0</v>
          </cell>
          <cell r="DL478">
            <v>0</v>
          </cell>
          <cell r="DM478">
            <v>0</v>
          </cell>
          <cell r="DN478">
            <v>0</v>
          </cell>
          <cell r="DO478">
            <v>0</v>
          </cell>
          <cell r="DP478">
            <v>0</v>
          </cell>
          <cell r="DQ478">
            <v>0</v>
          </cell>
          <cell r="DR478" t="str">
            <v/>
          </cell>
          <cell r="DT478">
            <v>0</v>
          </cell>
          <cell r="DU478">
            <v>0</v>
          </cell>
          <cell r="DV478">
            <v>0</v>
          </cell>
          <cell r="DW478">
            <v>0</v>
          </cell>
          <cell r="DX478">
            <v>0</v>
          </cell>
          <cell r="DY478">
            <v>0</v>
          </cell>
          <cell r="DZ478">
            <v>0</v>
          </cell>
          <cell r="EA478">
            <v>0</v>
          </cell>
          <cell r="EB478" t="str">
            <v/>
          </cell>
          <cell r="ED478">
            <v>0</v>
          </cell>
          <cell r="EE478">
            <v>0</v>
          </cell>
          <cell r="EF478">
            <v>0</v>
          </cell>
          <cell r="EG478">
            <v>0</v>
          </cell>
          <cell r="EH478">
            <v>0</v>
          </cell>
          <cell r="EI478">
            <v>0</v>
          </cell>
          <cell r="EJ478">
            <v>0</v>
          </cell>
          <cell r="EK478">
            <v>0</v>
          </cell>
          <cell r="EL478" t="str">
            <v/>
          </cell>
          <cell r="EN478">
            <v>0</v>
          </cell>
          <cell r="EO478">
            <v>0</v>
          </cell>
          <cell r="EP478">
            <v>0</v>
          </cell>
          <cell r="EQ478">
            <v>0</v>
          </cell>
          <cell r="ER478">
            <v>0</v>
          </cell>
          <cell r="ES478">
            <v>0</v>
          </cell>
          <cell r="ET478">
            <v>0</v>
          </cell>
          <cell r="EU478">
            <v>0</v>
          </cell>
          <cell r="EV478" t="str">
            <v/>
          </cell>
          <cell r="EX478">
            <v>0</v>
          </cell>
          <cell r="EY478">
            <v>0</v>
          </cell>
          <cell r="EZ478">
            <v>0</v>
          </cell>
          <cell r="FA478">
            <v>0</v>
          </cell>
          <cell r="FB478">
            <v>0</v>
          </cell>
          <cell r="FC478">
            <v>0</v>
          </cell>
          <cell r="FD478">
            <v>0</v>
          </cell>
          <cell r="FE478">
            <v>0</v>
          </cell>
          <cell r="FF478" t="str">
            <v/>
          </cell>
          <cell r="FH478">
            <v>0</v>
          </cell>
          <cell r="FI478">
            <v>0</v>
          </cell>
          <cell r="FJ478">
            <v>0</v>
          </cell>
          <cell r="FK478">
            <v>0</v>
          </cell>
          <cell r="FL478">
            <v>0</v>
          </cell>
          <cell r="FM478">
            <v>0</v>
          </cell>
          <cell r="FN478">
            <v>0</v>
          </cell>
          <cell r="FO478">
            <v>0</v>
          </cell>
          <cell r="FR478">
            <v>0</v>
          </cell>
          <cell r="FS478">
            <v>0</v>
          </cell>
          <cell r="FT478">
            <v>0</v>
          </cell>
          <cell r="FU478">
            <v>0</v>
          </cell>
          <cell r="FV478">
            <v>0</v>
          </cell>
          <cell r="FW478">
            <v>0</v>
          </cell>
          <cell r="FX478">
            <v>0</v>
          </cell>
          <cell r="FY478">
            <v>0</v>
          </cell>
          <cell r="GB478">
            <v>0</v>
          </cell>
          <cell r="GC478">
            <v>0</v>
          </cell>
          <cell r="GD478">
            <v>0</v>
          </cell>
          <cell r="GE478">
            <v>0</v>
          </cell>
          <cell r="GF478">
            <v>0</v>
          </cell>
          <cell r="GG478">
            <v>0</v>
          </cell>
          <cell r="GH478">
            <v>0</v>
          </cell>
          <cell r="GI478">
            <v>0</v>
          </cell>
          <cell r="GL478">
            <v>0</v>
          </cell>
          <cell r="GM478">
            <v>0</v>
          </cell>
          <cell r="GN478">
            <v>0</v>
          </cell>
          <cell r="GO478">
            <v>0</v>
          </cell>
          <cell r="GP478">
            <v>0</v>
          </cell>
          <cell r="GQ478">
            <v>0</v>
          </cell>
          <cell r="GR478">
            <v>0</v>
          </cell>
          <cell r="GS478">
            <v>0</v>
          </cell>
          <cell r="GU478" t="str">
            <v>Sandwich De Fraise &amp; Feta Grillé</v>
          </cell>
        </row>
        <row r="479">
          <cell r="E479" t="str">
            <v>Sandwich Fruit &amp; Beurre De Cacahuète</v>
          </cell>
          <cell r="F479" t="str">
            <v>Pas de recettes</v>
          </cell>
          <cell r="H479">
            <v>301</v>
          </cell>
          <cell r="I479">
            <v>9.5</v>
          </cell>
          <cell r="J479">
            <v>12.7</v>
          </cell>
          <cell r="K479">
            <v>25.2</v>
          </cell>
          <cell r="L479" t="str">
            <v>Pain Protéiné</v>
          </cell>
          <cell r="M479">
            <v>50</v>
          </cell>
          <cell r="N479">
            <v>144.5</v>
          </cell>
          <cell r="O479">
            <v>5.5</v>
          </cell>
          <cell r="P479">
            <v>7.5</v>
          </cell>
          <cell r="Q479">
            <v>3</v>
          </cell>
          <cell r="R479">
            <v>289</v>
          </cell>
          <cell r="S479">
            <v>11</v>
          </cell>
          <cell r="T479">
            <v>15</v>
          </cell>
          <cell r="U479">
            <v>6</v>
          </cell>
          <cell r="V479" t="str">
            <v>Banane</v>
          </cell>
          <cell r="W479">
            <v>100</v>
          </cell>
          <cell r="X479">
            <v>95</v>
          </cell>
          <cell r="Y479">
            <v>1.1000000000000001</v>
          </cell>
          <cell r="Z479">
            <v>0.3</v>
          </cell>
          <cell r="AA479">
            <v>21</v>
          </cell>
          <cell r="AB479">
            <v>95</v>
          </cell>
          <cell r="AC479">
            <v>1.1000000000000001</v>
          </cell>
          <cell r="AD479">
            <v>0.3</v>
          </cell>
          <cell r="AE479">
            <v>21</v>
          </cell>
          <cell r="AF479" t="str">
            <v>Beurre De Cacahuète</v>
          </cell>
          <cell r="AG479">
            <v>10</v>
          </cell>
          <cell r="AH479">
            <v>61.5</v>
          </cell>
          <cell r="AI479">
            <v>2.9</v>
          </cell>
          <cell r="AJ479">
            <v>4.9000000000000004</v>
          </cell>
          <cell r="AK479">
            <v>1.2</v>
          </cell>
          <cell r="AL479">
            <v>615</v>
          </cell>
          <cell r="AM479">
            <v>29</v>
          </cell>
          <cell r="AN479">
            <v>49</v>
          </cell>
          <cell r="AO479">
            <v>12</v>
          </cell>
          <cell r="AR479">
            <v>0</v>
          </cell>
          <cell r="AS479">
            <v>0</v>
          </cell>
          <cell r="AT479">
            <v>0</v>
          </cell>
          <cell r="AU479">
            <v>0</v>
          </cell>
          <cell r="AV479">
            <v>0</v>
          </cell>
          <cell r="AW479">
            <v>0</v>
          </cell>
          <cell r="AX479">
            <v>0</v>
          </cell>
          <cell r="AY479">
            <v>0</v>
          </cell>
          <cell r="BB479">
            <v>0</v>
          </cell>
          <cell r="BC479">
            <v>0</v>
          </cell>
          <cell r="BD479">
            <v>0</v>
          </cell>
          <cell r="BE479">
            <v>0</v>
          </cell>
          <cell r="BF479">
            <v>0</v>
          </cell>
          <cell r="BG479">
            <v>0</v>
          </cell>
          <cell r="BH479">
            <v>0</v>
          </cell>
          <cell r="BI479">
            <v>0</v>
          </cell>
          <cell r="BJ479" t="str">
            <v/>
          </cell>
          <cell r="BL479">
            <v>0</v>
          </cell>
          <cell r="BM479">
            <v>0</v>
          </cell>
          <cell r="BN479">
            <v>0</v>
          </cell>
          <cell r="BO479">
            <v>0</v>
          </cell>
          <cell r="BP479">
            <v>0</v>
          </cell>
          <cell r="BQ479">
            <v>0</v>
          </cell>
          <cell r="BR479">
            <v>0</v>
          </cell>
          <cell r="BS479">
            <v>0</v>
          </cell>
          <cell r="BT479" t="str">
            <v/>
          </cell>
          <cell r="BV479">
            <v>0</v>
          </cell>
          <cell r="BW479">
            <v>0</v>
          </cell>
          <cell r="BX479">
            <v>0</v>
          </cell>
          <cell r="BY479">
            <v>0</v>
          </cell>
          <cell r="BZ479">
            <v>0</v>
          </cell>
          <cell r="CA479">
            <v>0</v>
          </cell>
          <cell r="CB479">
            <v>0</v>
          </cell>
          <cell r="CC479">
            <v>0</v>
          </cell>
          <cell r="CD479" t="str">
            <v/>
          </cell>
          <cell r="CF479">
            <v>0</v>
          </cell>
          <cell r="CG479">
            <v>0</v>
          </cell>
          <cell r="CH479">
            <v>0</v>
          </cell>
          <cell r="CI479">
            <v>0</v>
          </cell>
          <cell r="CJ479">
            <v>0</v>
          </cell>
          <cell r="CK479">
            <v>0</v>
          </cell>
          <cell r="CL479">
            <v>0</v>
          </cell>
          <cell r="CM479">
            <v>0</v>
          </cell>
          <cell r="CN479" t="str">
            <v/>
          </cell>
          <cell r="CP479">
            <v>0</v>
          </cell>
          <cell r="CQ479">
            <v>0</v>
          </cell>
          <cell r="CR479">
            <v>0</v>
          </cell>
          <cell r="CS479">
            <v>0</v>
          </cell>
          <cell r="CT479">
            <v>0</v>
          </cell>
          <cell r="CU479">
            <v>0</v>
          </cell>
          <cell r="CV479">
            <v>0</v>
          </cell>
          <cell r="CW479">
            <v>0</v>
          </cell>
          <cell r="CX479" t="str">
            <v/>
          </cell>
          <cell r="CZ479">
            <v>0</v>
          </cell>
          <cell r="DA479">
            <v>0</v>
          </cell>
          <cell r="DB479">
            <v>0</v>
          </cell>
          <cell r="DC479">
            <v>0</v>
          </cell>
          <cell r="DD479">
            <v>0</v>
          </cell>
          <cell r="DE479">
            <v>0</v>
          </cell>
          <cell r="DF479">
            <v>0</v>
          </cell>
          <cell r="DG479">
            <v>0</v>
          </cell>
          <cell r="DH479" t="str">
            <v/>
          </cell>
          <cell r="DJ479">
            <v>0</v>
          </cell>
          <cell r="DK479">
            <v>0</v>
          </cell>
          <cell r="DL479">
            <v>0</v>
          </cell>
          <cell r="DM479">
            <v>0</v>
          </cell>
          <cell r="DN479">
            <v>0</v>
          </cell>
          <cell r="DO479">
            <v>0</v>
          </cell>
          <cell r="DP479">
            <v>0</v>
          </cell>
          <cell r="DQ479">
            <v>0</v>
          </cell>
          <cell r="DR479" t="str">
            <v/>
          </cell>
          <cell r="DT479">
            <v>0</v>
          </cell>
          <cell r="DU479">
            <v>0</v>
          </cell>
          <cell r="DV479">
            <v>0</v>
          </cell>
          <cell r="DW479">
            <v>0</v>
          </cell>
          <cell r="DX479">
            <v>0</v>
          </cell>
          <cell r="DY479">
            <v>0</v>
          </cell>
          <cell r="DZ479">
            <v>0</v>
          </cell>
          <cell r="EA479">
            <v>0</v>
          </cell>
          <cell r="EB479" t="str">
            <v/>
          </cell>
          <cell r="ED479">
            <v>0</v>
          </cell>
          <cell r="EE479">
            <v>0</v>
          </cell>
          <cell r="EF479">
            <v>0</v>
          </cell>
          <cell r="EG479">
            <v>0</v>
          </cell>
          <cell r="EH479">
            <v>0</v>
          </cell>
          <cell r="EI479">
            <v>0</v>
          </cell>
          <cell r="EJ479">
            <v>0</v>
          </cell>
          <cell r="EK479">
            <v>0</v>
          </cell>
          <cell r="EL479" t="str">
            <v/>
          </cell>
          <cell r="EN479">
            <v>0</v>
          </cell>
          <cell r="EO479">
            <v>0</v>
          </cell>
          <cell r="EP479">
            <v>0</v>
          </cell>
          <cell r="EQ479">
            <v>0</v>
          </cell>
          <cell r="ER479">
            <v>0</v>
          </cell>
          <cell r="ES479">
            <v>0</v>
          </cell>
          <cell r="ET479">
            <v>0</v>
          </cell>
          <cell r="EU479">
            <v>0</v>
          </cell>
          <cell r="EV479" t="str">
            <v/>
          </cell>
          <cell r="EX479">
            <v>0</v>
          </cell>
          <cell r="EY479">
            <v>0</v>
          </cell>
          <cell r="EZ479">
            <v>0</v>
          </cell>
          <cell r="FA479">
            <v>0</v>
          </cell>
          <cell r="FB479">
            <v>0</v>
          </cell>
          <cell r="FC479">
            <v>0</v>
          </cell>
          <cell r="FD479">
            <v>0</v>
          </cell>
          <cell r="FE479">
            <v>0</v>
          </cell>
          <cell r="FF479" t="str">
            <v/>
          </cell>
          <cell r="FH479">
            <v>0</v>
          </cell>
          <cell r="FI479">
            <v>0</v>
          </cell>
          <cell r="FJ479">
            <v>0</v>
          </cell>
          <cell r="FK479">
            <v>0</v>
          </cell>
          <cell r="FL479">
            <v>0</v>
          </cell>
          <cell r="FM479">
            <v>0</v>
          </cell>
          <cell r="FN479">
            <v>0</v>
          </cell>
          <cell r="FO479">
            <v>0</v>
          </cell>
          <cell r="FR479">
            <v>0</v>
          </cell>
          <cell r="FS479">
            <v>0</v>
          </cell>
          <cell r="FT479">
            <v>0</v>
          </cell>
          <cell r="FU479">
            <v>0</v>
          </cell>
          <cell r="FV479">
            <v>0</v>
          </cell>
          <cell r="FW479">
            <v>0</v>
          </cell>
          <cell r="FX479">
            <v>0</v>
          </cell>
          <cell r="FY479">
            <v>0</v>
          </cell>
          <cell r="GB479">
            <v>0</v>
          </cell>
          <cell r="GC479">
            <v>0</v>
          </cell>
          <cell r="GD479">
            <v>0</v>
          </cell>
          <cell r="GE479">
            <v>0</v>
          </cell>
          <cell r="GF479">
            <v>0</v>
          </cell>
          <cell r="GG479">
            <v>0</v>
          </cell>
          <cell r="GH479">
            <v>0</v>
          </cell>
          <cell r="GI479">
            <v>0</v>
          </cell>
          <cell r="GL479">
            <v>0</v>
          </cell>
          <cell r="GM479">
            <v>0</v>
          </cell>
          <cell r="GN479">
            <v>0</v>
          </cell>
          <cell r="GO479">
            <v>0</v>
          </cell>
          <cell r="GP479">
            <v>0</v>
          </cell>
          <cell r="GQ479">
            <v>0</v>
          </cell>
          <cell r="GR479">
            <v>0</v>
          </cell>
          <cell r="GS479">
            <v>0</v>
          </cell>
          <cell r="GU479" t="str">
            <v>Sandwich Fruit &amp; Beurre De Cacahuète</v>
          </cell>
        </row>
        <row r="480">
          <cell r="E480" t="str">
            <v>Sandwich Ouvert Au Four</v>
          </cell>
          <cell r="F480" t="str">
            <v xml:space="preserve">Préchauffez votre four à 100°C.
Étalez le concentré de tomate sur les tranches de pain.
Coupez l'avocat en deux, retirez le noyau et épluchez-le.
Coupez l'avocat et la tomate en tranches fines et déposez les morceaux sur les tranches de pain.
Salez et poivrez et garnissez chaque tranche de pain d'une tranche de fromage.
Cuisez le tout dans une poêle pendant environ 3 minutes jusqu'à ce que le pain soit croustillant. 
Puis enfournez le tout à mi-hauteur et cuisez pendant environ 4 minutes.
</v>
          </cell>
          <cell r="H480">
            <v>513.16999999999996</v>
          </cell>
          <cell r="I480">
            <v>27.35</v>
          </cell>
          <cell r="J480">
            <v>32.061999999999998</v>
          </cell>
          <cell r="K480">
            <v>24.884</v>
          </cell>
          <cell r="L480" t="str">
            <v>Pain Complet</v>
          </cell>
          <cell r="M480">
            <v>50</v>
          </cell>
          <cell r="N480">
            <v>117</v>
          </cell>
          <cell r="O480">
            <v>5</v>
          </cell>
          <cell r="P480">
            <v>0.75</v>
          </cell>
          <cell r="Q480">
            <v>20.5</v>
          </cell>
          <cell r="R480">
            <v>234</v>
          </cell>
          <cell r="S480">
            <v>10</v>
          </cell>
          <cell r="T480">
            <v>1.5</v>
          </cell>
          <cell r="U480">
            <v>41</v>
          </cell>
          <cell r="V480" t="str">
            <v>Concentré De Tomates</v>
          </cell>
          <cell r="W480">
            <v>16</v>
          </cell>
          <cell r="X480">
            <v>12.32</v>
          </cell>
          <cell r="Y480">
            <v>0.72</v>
          </cell>
          <cell r="Z480">
            <v>3.2000000000000001E-2</v>
          </cell>
          <cell r="AA480">
            <v>2.0640000000000001</v>
          </cell>
          <cell r="AB480">
            <v>77</v>
          </cell>
          <cell r="AC480">
            <v>4.5</v>
          </cell>
          <cell r="AD480">
            <v>0.2</v>
          </cell>
          <cell r="AE480">
            <v>12.9</v>
          </cell>
          <cell r="AF480" t="str">
            <v>Avocat</v>
          </cell>
          <cell r="AG480">
            <v>50</v>
          </cell>
          <cell r="AH480">
            <v>72</v>
          </cell>
          <cell r="AI480">
            <v>0.9</v>
          </cell>
          <cell r="AJ480">
            <v>7.1</v>
          </cell>
          <cell r="AK480">
            <v>0.4</v>
          </cell>
          <cell r="AL480">
            <v>144</v>
          </cell>
          <cell r="AM480">
            <v>1.8</v>
          </cell>
          <cell r="AN480">
            <v>14.2</v>
          </cell>
          <cell r="AO480">
            <v>0.8</v>
          </cell>
          <cell r="AP480" t="str">
            <v>Tomate</v>
          </cell>
          <cell r="AQ480">
            <v>60</v>
          </cell>
          <cell r="AR480">
            <v>12.6</v>
          </cell>
          <cell r="AS480">
            <v>0.48</v>
          </cell>
          <cell r="AT480">
            <v>0.18</v>
          </cell>
          <cell r="AU480">
            <v>1.92</v>
          </cell>
          <cell r="AV480">
            <v>21</v>
          </cell>
          <cell r="AW480">
            <v>0.8</v>
          </cell>
          <cell r="AX480">
            <v>0.3</v>
          </cell>
          <cell r="AY480">
            <v>3.2</v>
          </cell>
          <cell r="AZ480" t="str">
            <v>Sel &amp; Poivre</v>
          </cell>
          <cell r="BB480">
            <v>0</v>
          </cell>
          <cell r="BC480">
            <v>0</v>
          </cell>
          <cell r="BD480">
            <v>0</v>
          </cell>
          <cell r="BE480">
            <v>0</v>
          </cell>
          <cell r="BF480">
            <v>0</v>
          </cell>
          <cell r="BG480">
            <v>0</v>
          </cell>
          <cell r="BH480">
            <v>0</v>
          </cell>
          <cell r="BI480">
            <v>0</v>
          </cell>
          <cell r="BJ480" t="str">
            <v>Gruyère</v>
          </cell>
          <cell r="BK480">
            <v>75</v>
          </cell>
          <cell r="BL480">
            <v>299.25</v>
          </cell>
          <cell r="BM480">
            <v>20.25</v>
          </cell>
          <cell r="BN480">
            <v>24</v>
          </cell>
          <cell r="BO480">
            <v>0</v>
          </cell>
          <cell r="BP480">
            <v>399</v>
          </cell>
          <cell r="BQ480">
            <v>27</v>
          </cell>
          <cell r="BR480">
            <v>32</v>
          </cell>
          <cell r="BS480">
            <v>0</v>
          </cell>
          <cell r="BT480" t="str">
            <v/>
          </cell>
          <cell r="BV480">
            <v>0</v>
          </cell>
          <cell r="BW480">
            <v>0</v>
          </cell>
          <cell r="BX480">
            <v>0</v>
          </cell>
          <cell r="BY480">
            <v>0</v>
          </cell>
          <cell r="BZ480">
            <v>0</v>
          </cell>
          <cell r="CA480">
            <v>0</v>
          </cell>
          <cell r="CB480">
            <v>0</v>
          </cell>
          <cell r="CC480">
            <v>0</v>
          </cell>
          <cell r="CD480" t="str">
            <v/>
          </cell>
          <cell r="CF480">
            <v>0</v>
          </cell>
          <cell r="CG480">
            <v>0</v>
          </cell>
          <cell r="CH480">
            <v>0</v>
          </cell>
          <cell r="CI480">
            <v>0</v>
          </cell>
          <cell r="CJ480">
            <v>0</v>
          </cell>
          <cell r="CK480">
            <v>0</v>
          </cell>
          <cell r="CL480">
            <v>0</v>
          </cell>
          <cell r="CM480">
            <v>0</v>
          </cell>
          <cell r="CN480" t="str">
            <v/>
          </cell>
          <cell r="CP480">
            <v>0</v>
          </cell>
          <cell r="CQ480">
            <v>0</v>
          </cell>
          <cell r="CR480">
            <v>0</v>
          </cell>
          <cell r="CS480">
            <v>0</v>
          </cell>
          <cell r="CT480">
            <v>0</v>
          </cell>
          <cell r="CU480">
            <v>0</v>
          </cell>
          <cell r="CV480">
            <v>0</v>
          </cell>
          <cell r="CW480">
            <v>0</v>
          </cell>
          <cell r="CX480" t="str">
            <v/>
          </cell>
          <cell r="CZ480">
            <v>0</v>
          </cell>
          <cell r="DA480">
            <v>0</v>
          </cell>
          <cell r="DB480">
            <v>0</v>
          </cell>
          <cell r="DC480">
            <v>0</v>
          </cell>
          <cell r="DD480">
            <v>0</v>
          </cell>
          <cell r="DE480">
            <v>0</v>
          </cell>
          <cell r="DF480">
            <v>0</v>
          </cell>
          <cell r="DG480">
            <v>0</v>
          </cell>
          <cell r="DH480" t="str">
            <v/>
          </cell>
          <cell r="DJ480">
            <v>0</v>
          </cell>
          <cell r="DK480">
            <v>0</v>
          </cell>
          <cell r="DL480">
            <v>0</v>
          </cell>
          <cell r="DM480">
            <v>0</v>
          </cell>
          <cell r="DN480">
            <v>0</v>
          </cell>
          <cell r="DO480">
            <v>0</v>
          </cell>
          <cell r="DP480">
            <v>0</v>
          </cell>
          <cell r="DQ480">
            <v>0</v>
          </cell>
          <cell r="DR480" t="str">
            <v/>
          </cell>
          <cell r="DT480">
            <v>0</v>
          </cell>
          <cell r="DU480">
            <v>0</v>
          </cell>
          <cell r="DV480">
            <v>0</v>
          </cell>
          <cell r="DW480">
            <v>0</v>
          </cell>
          <cell r="DX480">
            <v>0</v>
          </cell>
          <cell r="DY480">
            <v>0</v>
          </cell>
          <cell r="DZ480">
            <v>0</v>
          </cell>
          <cell r="EA480">
            <v>0</v>
          </cell>
          <cell r="EB480" t="str">
            <v/>
          </cell>
          <cell r="ED480">
            <v>0</v>
          </cell>
          <cell r="EE480">
            <v>0</v>
          </cell>
          <cell r="EF480">
            <v>0</v>
          </cell>
          <cell r="EG480">
            <v>0</v>
          </cell>
          <cell r="EH480">
            <v>0</v>
          </cell>
          <cell r="EI480">
            <v>0</v>
          </cell>
          <cell r="EJ480">
            <v>0</v>
          </cell>
          <cell r="EK480">
            <v>0</v>
          </cell>
          <cell r="EL480" t="str">
            <v/>
          </cell>
          <cell r="EN480">
            <v>0</v>
          </cell>
          <cell r="EO480">
            <v>0</v>
          </cell>
          <cell r="EP480">
            <v>0</v>
          </cell>
          <cell r="EQ480">
            <v>0</v>
          </cell>
          <cell r="ER480">
            <v>0</v>
          </cell>
          <cell r="ES480">
            <v>0</v>
          </cell>
          <cell r="ET480">
            <v>0</v>
          </cell>
          <cell r="EU480">
            <v>0</v>
          </cell>
          <cell r="EV480" t="str">
            <v/>
          </cell>
          <cell r="EX480">
            <v>0</v>
          </cell>
          <cell r="EY480">
            <v>0</v>
          </cell>
          <cell r="EZ480">
            <v>0</v>
          </cell>
          <cell r="FA480">
            <v>0</v>
          </cell>
          <cell r="FB480">
            <v>0</v>
          </cell>
          <cell r="FC480">
            <v>0</v>
          </cell>
          <cell r="FD480">
            <v>0</v>
          </cell>
          <cell r="FE480">
            <v>0</v>
          </cell>
          <cell r="FF480" t="str">
            <v/>
          </cell>
          <cell r="FH480">
            <v>0</v>
          </cell>
          <cell r="FI480">
            <v>0</v>
          </cell>
          <cell r="FJ480">
            <v>0</v>
          </cell>
          <cell r="FK480">
            <v>0</v>
          </cell>
          <cell r="FL480">
            <v>0</v>
          </cell>
          <cell r="FM480">
            <v>0</v>
          </cell>
          <cell r="FN480">
            <v>0</v>
          </cell>
          <cell r="FO480">
            <v>0</v>
          </cell>
          <cell r="FR480">
            <v>0</v>
          </cell>
          <cell r="FS480">
            <v>0</v>
          </cell>
          <cell r="FT480">
            <v>0</v>
          </cell>
          <cell r="FU480">
            <v>0</v>
          </cell>
          <cell r="FV480">
            <v>0</v>
          </cell>
          <cell r="FW480">
            <v>0</v>
          </cell>
          <cell r="FX480">
            <v>0</v>
          </cell>
          <cell r="FY480">
            <v>0</v>
          </cell>
          <cell r="GB480">
            <v>0</v>
          </cell>
          <cell r="GC480">
            <v>0</v>
          </cell>
          <cell r="GD480">
            <v>0</v>
          </cell>
          <cell r="GE480">
            <v>0</v>
          </cell>
          <cell r="GF480">
            <v>0</v>
          </cell>
          <cell r="GG480">
            <v>0</v>
          </cell>
          <cell r="GH480">
            <v>0</v>
          </cell>
          <cell r="GI480">
            <v>0</v>
          </cell>
          <cell r="GL480">
            <v>0</v>
          </cell>
          <cell r="GM480">
            <v>0</v>
          </cell>
          <cell r="GN480">
            <v>0</v>
          </cell>
          <cell r="GO480">
            <v>0</v>
          </cell>
          <cell r="GP480">
            <v>0</v>
          </cell>
          <cell r="GQ480">
            <v>0</v>
          </cell>
          <cell r="GR480">
            <v>0</v>
          </cell>
          <cell r="GS480">
            <v>0</v>
          </cell>
          <cell r="GU480" t="str">
            <v>Sandwich Ouvert Au Four</v>
          </cell>
        </row>
        <row r="481">
          <cell r="E481" t="str">
            <v>Sandwichs Au Rosbif</v>
          </cell>
          <cell r="F481" t="str">
            <v xml:space="preserve">Faire chauffer l'huile dans une poêle antiadhésive. 
Casser l’œuf, faire glisser dans la poêle, laissé cuire 
Mélanger séré, moutarde et ketchup. 
Tartiner les toasts préalablement toasté d'un peu de séré. 
Garnir les toasts de tomate, concombre au vinaigre, pastrami, laitue et œuf miroir, couvrir avec le reste des toasts. 
Planter 2 piques en bois dans chaque sandwich, partager en diagonale. 
Servir à part les petits radis et le reste du séré.
</v>
          </cell>
          <cell r="H481">
            <v>491.75</v>
          </cell>
          <cell r="I481">
            <v>49.15</v>
          </cell>
          <cell r="J481">
            <v>17.744999999999997</v>
          </cell>
          <cell r="K481">
            <v>30.250000000000004</v>
          </cell>
          <cell r="L481" t="str">
            <v>Huile D'Olive</v>
          </cell>
          <cell r="M481">
            <v>5</v>
          </cell>
          <cell r="N481">
            <v>40.450000000000003</v>
          </cell>
          <cell r="O481">
            <v>0</v>
          </cell>
          <cell r="P481">
            <v>4.4950000000000001</v>
          </cell>
          <cell r="Q481">
            <v>0</v>
          </cell>
          <cell r="R481">
            <v>809</v>
          </cell>
          <cell r="S481">
            <v>0</v>
          </cell>
          <cell r="T481">
            <v>89.9</v>
          </cell>
          <cell r="U481">
            <v>0</v>
          </cell>
          <cell r="V481" t="str">
            <v>Œuf</v>
          </cell>
          <cell r="W481">
            <v>50</v>
          </cell>
          <cell r="X481">
            <v>71</v>
          </cell>
          <cell r="Y481">
            <v>5.95</v>
          </cell>
          <cell r="Z481">
            <v>5.15</v>
          </cell>
          <cell r="AA481">
            <v>0.15</v>
          </cell>
          <cell r="AB481">
            <v>142</v>
          </cell>
          <cell r="AC481">
            <v>11.9</v>
          </cell>
          <cell r="AD481">
            <v>10.3</v>
          </cell>
          <cell r="AE481">
            <v>0.3</v>
          </cell>
          <cell r="AF481" t="str">
            <v>Séré Maigre</v>
          </cell>
          <cell r="AG481">
            <v>50</v>
          </cell>
          <cell r="AH481">
            <v>27.5</v>
          </cell>
          <cell r="AI481">
            <v>5</v>
          </cell>
          <cell r="AJ481">
            <v>0.1</v>
          </cell>
          <cell r="AK481">
            <v>2.1</v>
          </cell>
          <cell r="AL481">
            <v>55</v>
          </cell>
          <cell r="AM481">
            <v>10</v>
          </cell>
          <cell r="AN481">
            <v>0.2</v>
          </cell>
          <cell r="AO481">
            <v>4.2</v>
          </cell>
          <cell r="AP481" t="str">
            <v>Moutarde</v>
          </cell>
          <cell r="AQ481">
            <v>10</v>
          </cell>
          <cell r="AR481">
            <v>9.6</v>
          </cell>
          <cell r="AS481">
            <v>0.6</v>
          </cell>
          <cell r="AT481">
            <v>0.6</v>
          </cell>
          <cell r="AU481">
            <v>0.1</v>
          </cell>
          <cell r="AV481">
            <v>96</v>
          </cell>
          <cell r="AW481">
            <v>6</v>
          </cell>
          <cell r="AX481">
            <v>6</v>
          </cell>
          <cell r="AY481">
            <v>1</v>
          </cell>
          <cell r="AZ481" t="str">
            <v>Ketchup</v>
          </cell>
          <cell r="BA481">
            <v>10</v>
          </cell>
          <cell r="BB481">
            <v>11.7</v>
          </cell>
          <cell r="BC481">
            <v>0.2</v>
          </cell>
          <cell r="BD481">
            <v>0.04</v>
          </cell>
          <cell r="BE481">
            <v>2.6</v>
          </cell>
          <cell r="BF481">
            <v>117</v>
          </cell>
          <cell r="BG481">
            <v>2</v>
          </cell>
          <cell r="BH481">
            <v>0.4</v>
          </cell>
          <cell r="BI481">
            <v>26</v>
          </cell>
          <cell r="BJ481" t="str">
            <v>Pain De Mie</v>
          </cell>
          <cell r="BK481">
            <v>50</v>
          </cell>
          <cell r="BL481">
            <v>130.5</v>
          </cell>
          <cell r="BM481">
            <v>5</v>
          </cell>
          <cell r="BN481">
            <v>2.25</v>
          </cell>
          <cell r="BO481">
            <v>20.5</v>
          </cell>
          <cell r="BP481">
            <v>261</v>
          </cell>
          <cell r="BQ481">
            <v>10</v>
          </cell>
          <cell r="BR481">
            <v>4.5</v>
          </cell>
          <cell r="BS481">
            <v>41</v>
          </cell>
          <cell r="BT481" t="str">
            <v>Tomate</v>
          </cell>
          <cell r="BU481">
            <v>50</v>
          </cell>
          <cell r="BV481">
            <v>10.5</v>
          </cell>
          <cell r="BW481">
            <v>0.4</v>
          </cell>
          <cell r="BX481">
            <v>0.15</v>
          </cell>
          <cell r="BY481">
            <v>1.6</v>
          </cell>
          <cell r="BZ481">
            <v>21</v>
          </cell>
          <cell r="CA481">
            <v>0.8</v>
          </cell>
          <cell r="CB481">
            <v>0.3</v>
          </cell>
          <cell r="CC481">
            <v>3.2</v>
          </cell>
          <cell r="CD481" t="str">
            <v>Cornichon</v>
          </cell>
          <cell r="CE481">
            <v>20</v>
          </cell>
          <cell r="CF481">
            <v>4.5</v>
          </cell>
          <cell r="CG481">
            <v>0.2</v>
          </cell>
          <cell r="CH481">
            <v>0.1</v>
          </cell>
          <cell r="CI481">
            <v>0.6</v>
          </cell>
          <cell r="CJ481">
            <v>22.5</v>
          </cell>
          <cell r="CK481">
            <v>1</v>
          </cell>
          <cell r="CL481">
            <v>0.5</v>
          </cell>
          <cell r="CM481">
            <v>3</v>
          </cell>
          <cell r="CN481" t="str">
            <v>Rosbif</v>
          </cell>
          <cell r="CO481">
            <v>120</v>
          </cell>
          <cell r="CP481">
            <v>168</v>
          </cell>
          <cell r="CQ481">
            <v>31.2</v>
          </cell>
          <cell r="CR481">
            <v>4.5599999999999996</v>
          </cell>
          <cell r="CS481">
            <v>0</v>
          </cell>
          <cell r="CT481">
            <v>140</v>
          </cell>
          <cell r="CU481">
            <v>26</v>
          </cell>
          <cell r="CV481">
            <v>3.8</v>
          </cell>
          <cell r="CW481">
            <v>0</v>
          </cell>
          <cell r="CX481" t="str">
            <v>2 Feuilles De Laitue</v>
          </cell>
          <cell r="CZ481">
            <v>0</v>
          </cell>
          <cell r="DA481">
            <v>0</v>
          </cell>
          <cell r="DB481">
            <v>0</v>
          </cell>
          <cell r="DC481">
            <v>0</v>
          </cell>
          <cell r="DD481">
            <v>0</v>
          </cell>
          <cell r="DE481">
            <v>0</v>
          </cell>
          <cell r="DF481">
            <v>0</v>
          </cell>
          <cell r="DG481">
            <v>0</v>
          </cell>
          <cell r="DH481" t="str">
            <v>Radis</v>
          </cell>
          <cell r="DI481">
            <v>100</v>
          </cell>
          <cell r="DJ481">
            <v>18</v>
          </cell>
          <cell r="DK481">
            <v>0.6</v>
          </cell>
          <cell r="DL481">
            <v>0.3</v>
          </cell>
          <cell r="DM481">
            <v>2.6</v>
          </cell>
          <cell r="DN481">
            <v>18</v>
          </cell>
          <cell r="DO481">
            <v>0.6</v>
          </cell>
          <cell r="DP481">
            <v>0.3</v>
          </cell>
          <cell r="DQ481">
            <v>2.6</v>
          </cell>
          <cell r="DR481" t="str">
            <v/>
          </cell>
          <cell r="DT481">
            <v>0</v>
          </cell>
          <cell r="DU481">
            <v>0</v>
          </cell>
          <cell r="DV481">
            <v>0</v>
          </cell>
          <cell r="DW481">
            <v>0</v>
          </cell>
          <cell r="DX481">
            <v>0</v>
          </cell>
          <cell r="DY481">
            <v>0</v>
          </cell>
          <cell r="DZ481">
            <v>0</v>
          </cell>
          <cell r="EA481">
            <v>0</v>
          </cell>
          <cell r="EB481" t="str">
            <v/>
          </cell>
          <cell r="ED481">
            <v>0</v>
          </cell>
          <cell r="EE481">
            <v>0</v>
          </cell>
          <cell r="EF481">
            <v>0</v>
          </cell>
          <cell r="EG481">
            <v>0</v>
          </cell>
          <cell r="EH481">
            <v>0</v>
          </cell>
          <cell r="EI481">
            <v>0</v>
          </cell>
          <cell r="EJ481">
            <v>0</v>
          </cell>
          <cell r="EK481">
            <v>0</v>
          </cell>
          <cell r="EL481" t="str">
            <v/>
          </cell>
          <cell r="EN481">
            <v>0</v>
          </cell>
          <cell r="EO481">
            <v>0</v>
          </cell>
          <cell r="EP481">
            <v>0</v>
          </cell>
          <cell r="EQ481">
            <v>0</v>
          </cell>
          <cell r="ER481">
            <v>0</v>
          </cell>
          <cell r="ES481">
            <v>0</v>
          </cell>
          <cell r="ET481">
            <v>0</v>
          </cell>
          <cell r="EU481">
            <v>0</v>
          </cell>
          <cell r="EV481" t="str">
            <v/>
          </cell>
          <cell r="EX481">
            <v>0</v>
          </cell>
          <cell r="EY481">
            <v>0</v>
          </cell>
          <cell r="EZ481">
            <v>0</v>
          </cell>
          <cell r="FA481">
            <v>0</v>
          </cell>
          <cell r="FB481">
            <v>0</v>
          </cell>
          <cell r="FC481">
            <v>0</v>
          </cell>
          <cell r="FD481">
            <v>0</v>
          </cell>
          <cell r="FE481">
            <v>0</v>
          </cell>
          <cell r="FF481" t="str">
            <v/>
          </cell>
          <cell r="FH481">
            <v>0</v>
          </cell>
          <cell r="FI481">
            <v>0</v>
          </cell>
          <cell r="FJ481">
            <v>0</v>
          </cell>
          <cell r="FK481">
            <v>0</v>
          </cell>
          <cell r="FL481">
            <v>0</v>
          </cell>
          <cell r="FM481">
            <v>0</v>
          </cell>
          <cell r="FN481">
            <v>0</v>
          </cell>
          <cell r="FO481">
            <v>0</v>
          </cell>
          <cell r="FR481">
            <v>0</v>
          </cell>
          <cell r="FS481">
            <v>0</v>
          </cell>
          <cell r="FT481">
            <v>0</v>
          </cell>
          <cell r="FU481">
            <v>0</v>
          </cell>
          <cell r="FV481">
            <v>0</v>
          </cell>
          <cell r="FW481">
            <v>0</v>
          </cell>
          <cell r="FX481">
            <v>0</v>
          </cell>
          <cell r="FY481">
            <v>0</v>
          </cell>
          <cell r="GB481">
            <v>0</v>
          </cell>
          <cell r="GC481">
            <v>0</v>
          </cell>
          <cell r="GD481">
            <v>0</v>
          </cell>
          <cell r="GE481">
            <v>0</v>
          </cell>
          <cell r="GF481">
            <v>0</v>
          </cell>
          <cell r="GG481">
            <v>0</v>
          </cell>
          <cell r="GH481">
            <v>0</v>
          </cell>
          <cell r="GI481">
            <v>0</v>
          </cell>
          <cell r="GL481">
            <v>0</v>
          </cell>
          <cell r="GM481">
            <v>0</v>
          </cell>
          <cell r="GN481">
            <v>0</v>
          </cell>
          <cell r="GO481">
            <v>0</v>
          </cell>
          <cell r="GP481">
            <v>0</v>
          </cell>
          <cell r="GQ481">
            <v>0</v>
          </cell>
          <cell r="GR481">
            <v>0</v>
          </cell>
          <cell r="GS481">
            <v>0</v>
          </cell>
          <cell r="GU481" t="str">
            <v>Sandwichs Au Rosbif</v>
          </cell>
        </row>
        <row r="482">
          <cell r="E482" t="str">
            <v>Sandwichs Hawaïens</v>
          </cell>
          <cell r="F482" t="str">
            <v xml:space="preserve">Coupez les tranches de pain et garnissez-en la moitié avec du fromage du blanc de poulet et des tranches d'ananas. Couvrez avec les tranches de pain restantes.
Dans une grande poêle à feu moyen, faites dorer chaque côté des sandwichs  jusqu'à ce qu'ils soient croustillants et dorés.
Pendant ce temps, préparez la sauce curry en mélangeant la mayonnaise, la poudre de curry, le sel et le poivre. Assaisonnez à l'aide de jus de citron selon votre goût.
Servez les sandwichs toastés avec la sauce.
</v>
          </cell>
          <cell r="H482">
            <v>500</v>
          </cell>
          <cell r="I482">
            <v>27.690000000000005</v>
          </cell>
          <cell r="J482">
            <v>19.57</v>
          </cell>
          <cell r="K482">
            <v>13.32</v>
          </cell>
          <cell r="L482" t="str">
            <v>Pain Protéiné</v>
          </cell>
          <cell r="M482">
            <v>80</v>
          </cell>
          <cell r="N482">
            <v>231.2</v>
          </cell>
          <cell r="O482">
            <v>8.8000000000000007</v>
          </cell>
          <cell r="P482">
            <v>12</v>
          </cell>
          <cell r="Q482">
            <v>4.8</v>
          </cell>
          <cell r="R482">
            <v>289</v>
          </cell>
          <cell r="S482">
            <v>11</v>
          </cell>
          <cell r="T482">
            <v>15</v>
          </cell>
          <cell r="U482">
            <v>6</v>
          </cell>
          <cell r="V482" t="str">
            <v>Gruyère</v>
          </cell>
          <cell r="W482">
            <v>20</v>
          </cell>
          <cell r="X482">
            <v>79.8</v>
          </cell>
          <cell r="Y482">
            <v>5.4</v>
          </cell>
          <cell r="Z482">
            <v>6.4</v>
          </cell>
          <cell r="AA482">
            <v>0</v>
          </cell>
          <cell r="AB482">
            <v>399</v>
          </cell>
          <cell r="AC482">
            <v>27</v>
          </cell>
          <cell r="AD482">
            <v>32</v>
          </cell>
          <cell r="AE482">
            <v>0</v>
          </cell>
          <cell r="AF482" t="str">
            <v>Blanc De Dinde</v>
          </cell>
          <cell r="AG482">
            <v>50</v>
          </cell>
          <cell r="AH482">
            <v>57</v>
          </cell>
          <cell r="AI482">
            <v>12</v>
          </cell>
          <cell r="AJ482">
            <v>1</v>
          </cell>
          <cell r="AK482">
            <v>0</v>
          </cell>
          <cell r="AL482">
            <v>114</v>
          </cell>
          <cell r="AM482">
            <v>24</v>
          </cell>
          <cell r="AN482">
            <v>2</v>
          </cell>
          <cell r="AO482">
            <v>0</v>
          </cell>
          <cell r="AP482" t="str">
            <v>Ananas</v>
          </cell>
          <cell r="AQ482">
            <v>70</v>
          </cell>
          <cell r="AR482">
            <v>35.700000000000003</v>
          </cell>
          <cell r="AS482">
            <v>0.28000000000000003</v>
          </cell>
          <cell r="AT482">
            <v>0.14000000000000001</v>
          </cell>
          <cell r="AU482">
            <v>7.91</v>
          </cell>
          <cell r="AV482">
            <v>51</v>
          </cell>
          <cell r="AW482">
            <v>0.4</v>
          </cell>
          <cell r="AX482">
            <v>0.2</v>
          </cell>
          <cell r="AY482">
            <v>11.3</v>
          </cell>
          <cell r="AZ482" t="str">
            <v>Mayonnaise Light</v>
          </cell>
          <cell r="BA482">
            <v>30</v>
          </cell>
          <cell r="BB482">
            <v>93.3</v>
          </cell>
          <cell r="BC482">
            <v>1.17</v>
          </cell>
          <cell r="BD482">
            <v>0</v>
          </cell>
          <cell r="BE482">
            <v>0</v>
          </cell>
          <cell r="BF482">
            <v>311</v>
          </cell>
          <cell r="BG482">
            <v>3.9</v>
          </cell>
          <cell r="BH482">
            <v>0</v>
          </cell>
          <cell r="BI482">
            <v>0</v>
          </cell>
          <cell r="BJ482" t="str">
            <v>Curry</v>
          </cell>
          <cell r="BL482">
            <v>0</v>
          </cell>
          <cell r="BM482">
            <v>0</v>
          </cell>
          <cell r="BN482">
            <v>0</v>
          </cell>
          <cell r="BO482">
            <v>0</v>
          </cell>
          <cell r="BP482">
            <v>102</v>
          </cell>
          <cell r="BQ482">
            <v>6.3</v>
          </cell>
          <cell r="BR482">
            <v>4.2</v>
          </cell>
          <cell r="BS482">
            <v>9.6999999999999993</v>
          </cell>
          <cell r="BT482" t="str">
            <v xml:space="preserve">Sel &amp; Poivre </v>
          </cell>
          <cell r="BV482">
            <v>0</v>
          </cell>
          <cell r="BW482">
            <v>0</v>
          </cell>
          <cell r="BX482">
            <v>0</v>
          </cell>
          <cell r="BY482">
            <v>0</v>
          </cell>
          <cell r="BZ482">
            <v>0</v>
          </cell>
          <cell r="CA482">
            <v>0</v>
          </cell>
          <cell r="CB482">
            <v>0</v>
          </cell>
          <cell r="CC482">
            <v>0</v>
          </cell>
          <cell r="CD482" t="str">
            <v>Jus De Citron</v>
          </cell>
          <cell r="CE482">
            <v>10</v>
          </cell>
          <cell r="CF482">
            <v>3</v>
          </cell>
          <cell r="CG482">
            <v>0.04</v>
          </cell>
          <cell r="CH482">
            <v>0.03</v>
          </cell>
          <cell r="CI482">
            <v>0.61</v>
          </cell>
          <cell r="CJ482">
            <v>30</v>
          </cell>
          <cell r="CK482">
            <v>0.4</v>
          </cell>
          <cell r="CL482">
            <v>0.3</v>
          </cell>
          <cell r="CM482">
            <v>6.1</v>
          </cell>
          <cell r="CN482" t="str">
            <v/>
          </cell>
          <cell r="CP482">
            <v>0</v>
          </cell>
          <cell r="CQ482">
            <v>0</v>
          </cell>
          <cell r="CR482">
            <v>0</v>
          </cell>
          <cell r="CS482">
            <v>0</v>
          </cell>
          <cell r="CT482">
            <v>0</v>
          </cell>
          <cell r="CU482">
            <v>0</v>
          </cell>
          <cell r="CV482">
            <v>0</v>
          </cell>
          <cell r="CW482">
            <v>0</v>
          </cell>
          <cell r="CX482" t="str">
            <v/>
          </cell>
          <cell r="CZ482">
            <v>0</v>
          </cell>
          <cell r="DA482">
            <v>0</v>
          </cell>
          <cell r="DB482">
            <v>0</v>
          </cell>
          <cell r="DC482">
            <v>0</v>
          </cell>
          <cell r="DD482">
            <v>0</v>
          </cell>
          <cell r="DE482">
            <v>0</v>
          </cell>
          <cell r="DF482">
            <v>0</v>
          </cell>
          <cell r="DG482">
            <v>0</v>
          </cell>
          <cell r="DH482" t="str">
            <v/>
          </cell>
          <cell r="DJ482">
            <v>0</v>
          </cell>
          <cell r="DK482">
            <v>0</v>
          </cell>
          <cell r="DL482">
            <v>0</v>
          </cell>
          <cell r="DM482">
            <v>0</v>
          </cell>
          <cell r="DN482">
            <v>0</v>
          </cell>
          <cell r="DO482">
            <v>0</v>
          </cell>
          <cell r="DP482">
            <v>0</v>
          </cell>
          <cell r="DQ482">
            <v>0</v>
          </cell>
          <cell r="DR482" t="str">
            <v/>
          </cell>
          <cell r="DT482">
            <v>0</v>
          </cell>
          <cell r="DU482">
            <v>0</v>
          </cell>
          <cell r="DV482">
            <v>0</v>
          </cell>
          <cell r="DW482">
            <v>0</v>
          </cell>
          <cell r="DX482">
            <v>0</v>
          </cell>
          <cell r="DY482">
            <v>0</v>
          </cell>
          <cell r="DZ482">
            <v>0</v>
          </cell>
          <cell r="EA482">
            <v>0</v>
          </cell>
          <cell r="EB482" t="str">
            <v/>
          </cell>
          <cell r="ED482">
            <v>0</v>
          </cell>
          <cell r="EE482">
            <v>0</v>
          </cell>
          <cell r="EF482">
            <v>0</v>
          </cell>
          <cell r="EG482">
            <v>0</v>
          </cell>
          <cell r="EH482">
            <v>0</v>
          </cell>
          <cell r="EI482">
            <v>0</v>
          </cell>
          <cell r="EJ482">
            <v>0</v>
          </cell>
          <cell r="EK482">
            <v>0</v>
          </cell>
          <cell r="EL482" t="str">
            <v/>
          </cell>
          <cell r="EN482">
            <v>0</v>
          </cell>
          <cell r="EO482">
            <v>0</v>
          </cell>
          <cell r="EP482">
            <v>0</v>
          </cell>
          <cell r="EQ482">
            <v>0</v>
          </cell>
          <cell r="ER482">
            <v>0</v>
          </cell>
          <cell r="ES482">
            <v>0</v>
          </cell>
          <cell r="ET482">
            <v>0</v>
          </cell>
          <cell r="EU482">
            <v>0</v>
          </cell>
          <cell r="EV482" t="str">
            <v/>
          </cell>
          <cell r="EX482">
            <v>0</v>
          </cell>
          <cell r="EY482">
            <v>0</v>
          </cell>
          <cell r="EZ482">
            <v>0</v>
          </cell>
          <cell r="FA482">
            <v>0</v>
          </cell>
          <cell r="FB482">
            <v>0</v>
          </cell>
          <cell r="FC482">
            <v>0</v>
          </cell>
          <cell r="FD482">
            <v>0</v>
          </cell>
          <cell r="FE482">
            <v>0</v>
          </cell>
          <cell r="FF482" t="str">
            <v/>
          </cell>
          <cell r="FH482">
            <v>0</v>
          </cell>
          <cell r="FI482">
            <v>0</v>
          </cell>
          <cell r="FJ482">
            <v>0</v>
          </cell>
          <cell r="FK482">
            <v>0</v>
          </cell>
          <cell r="FL482">
            <v>0</v>
          </cell>
          <cell r="FM482">
            <v>0</v>
          </cell>
          <cell r="FN482">
            <v>0</v>
          </cell>
          <cell r="FO482">
            <v>0</v>
          </cell>
          <cell r="FR482">
            <v>0</v>
          </cell>
          <cell r="FS482">
            <v>0</v>
          </cell>
          <cell r="FT482">
            <v>0</v>
          </cell>
          <cell r="FU482">
            <v>0</v>
          </cell>
          <cell r="FV482">
            <v>0</v>
          </cell>
          <cell r="FW482">
            <v>0</v>
          </cell>
          <cell r="FX482">
            <v>0</v>
          </cell>
          <cell r="FY482">
            <v>0</v>
          </cell>
          <cell r="GB482">
            <v>0</v>
          </cell>
          <cell r="GC482">
            <v>0</v>
          </cell>
          <cell r="GD482">
            <v>0</v>
          </cell>
          <cell r="GE482">
            <v>0</v>
          </cell>
          <cell r="GF482">
            <v>0</v>
          </cell>
          <cell r="GG482">
            <v>0</v>
          </cell>
          <cell r="GH482">
            <v>0</v>
          </cell>
          <cell r="GI482">
            <v>0</v>
          </cell>
          <cell r="GL482">
            <v>0</v>
          </cell>
          <cell r="GM482">
            <v>0</v>
          </cell>
          <cell r="GN482">
            <v>0</v>
          </cell>
          <cell r="GO482">
            <v>0</v>
          </cell>
          <cell r="GP482">
            <v>0</v>
          </cell>
          <cell r="GQ482">
            <v>0</v>
          </cell>
          <cell r="GR482">
            <v>0</v>
          </cell>
          <cell r="GS482">
            <v>0</v>
          </cell>
          <cell r="GU482" t="str">
            <v>Sandwichs Hawaïens</v>
          </cell>
        </row>
        <row r="483">
          <cell r="E483" t="str">
            <v>Sauce Au Fromage Blanc Curry _ Mnfc</v>
          </cell>
          <cell r="F483" t="str">
            <v>Mélangez tous les ingrédients et faites chauffer la quantité que vous voulez, gardez le reste au frigo.</v>
          </cell>
          <cell r="H483">
            <v>189.10000000000002</v>
          </cell>
          <cell r="I483">
            <v>16.03</v>
          </cell>
          <cell r="J483">
            <v>9.41</v>
          </cell>
          <cell r="K483">
            <v>9.7700000000000014</v>
          </cell>
          <cell r="L483" t="str">
            <v>fromage blanc</v>
          </cell>
          <cell r="M483">
            <v>200</v>
          </cell>
          <cell r="N483">
            <v>98</v>
          </cell>
          <cell r="O483">
            <v>15.4</v>
          </cell>
          <cell r="P483">
            <v>0</v>
          </cell>
          <cell r="Q483">
            <v>8.8000000000000007</v>
          </cell>
          <cell r="R483">
            <v>49</v>
          </cell>
          <cell r="S483">
            <v>7.7</v>
          </cell>
          <cell r="T483">
            <v>0</v>
          </cell>
          <cell r="U483">
            <v>4.4000000000000004</v>
          </cell>
          <cell r="V483" t="str">
            <v>Curry</v>
          </cell>
          <cell r="W483">
            <v>10</v>
          </cell>
          <cell r="X483">
            <v>10.199999999999999</v>
          </cell>
          <cell r="Y483">
            <v>0.63</v>
          </cell>
          <cell r="Z483">
            <v>0.42</v>
          </cell>
          <cell r="AA483">
            <v>0.97</v>
          </cell>
          <cell r="AB483">
            <v>102</v>
          </cell>
          <cell r="AC483">
            <v>6.3</v>
          </cell>
          <cell r="AD483">
            <v>4.2</v>
          </cell>
          <cell r="AE483">
            <v>9.6999999999999993</v>
          </cell>
          <cell r="AF483" t="str">
            <v>huile d’olive</v>
          </cell>
          <cell r="AG483">
            <v>10</v>
          </cell>
          <cell r="AH483">
            <v>80.900000000000006</v>
          </cell>
          <cell r="AI483">
            <v>0</v>
          </cell>
          <cell r="AJ483">
            <v>8.99</v>
          </cell>
          <cell r="AK483">
            <v>0</v>
          </cell>
          <cell r="AL483">
            <v>809</v>
          </cell>
          <cell r="AM483">
            <v>0</v>
          </cell>
          <cell r="AN483">
            <v>89.9</v>
          </cell>
          <cell r="AO483">
            <v>0</v>
          </cell>
          <cell r="AP483" t="str">
            <v>sel et poivre</v>
          </cell>
          <cell r="AR483">
            <v>0</v>
          </cell>
          <cell r="AS483">
            <v>0</v>
          </cell>
          <cell r="AT483">
            <v>0</v>
          </cell>
          <cell r="AU483">
            <v>0</v>
          </cell>
          <cell r="AV483">
            <v>0</v>
          </cell>
          <cell r="AW483">
            <v>0</v>
          </cell>
          <cell r="AX483">
            <v>0</v>
          </cell>
          <cell r="AY483">
            <v>0</v>
          </cell>
          <cell r="BB483">
            <v>0</v>
          </cell>
          <cell r="BC483">
            <v>0</v>
          </cell>
          <cell r="BD483">
            <v>0</v>
          </cell>
          <cell r="BE483">
            <v>0</v>
          </cell>
          <cell r="BF483">
            <v>0</v>
          </cell>
          <cell r="BG483">
            <v>0</v>
          </cell>
          <cell r="BH483">
            <v>0</v>
          </cell>
          <cell r="BI483">
            <v>0</v>
          </cell>
          <cell r="BL483">
            <v>0</v>
          </cell>
          <cell r="BM483">
            <v>0</v>
          </cell>
          <cell r="BN483">
            <v>0</v>
          </cell>
          <cell r="BO483">
            <v>0</v>
          </cell>
          <cell r="BP483">
            <v>0</v>
          </cell>
          <cell r="BQ483">
            <v>0</v>
          </cell>
          <cell r="BR483">
            <v>0</v>
          </cell>
          <cell r="BS483">
            <v>0</v>
          </cell>
          <cell r="BV483">
            <v>0</v>
          </cell>
          <cell r="BW483">
            <v>0</v>
          </cell>
          <cell r="BX483">
            <v>0</v>
          </cell>
          <cell r="BY483">
            <v>0</v>
          </cell>
          <cell r="BZ483">
            <v>0</v>
          </cell>
          <cell r="CA483">
            <v>0</v>
          </cell>
          <cell r="CB483">
            <v>0</v>
          </cell>
          <cell r="CC483">
            <v>0</v>
          </cell>
          <cell r="CF483">
            <v>0</v>
          </cell>
          <cell r="CG483">
            <v>0</v>
          </cell>
          <cell r="CH483">
            <v>0</v>
          </cell>
          <cell r="CI483">
            <v>0</v>
          </cell>
          <cell r="CJ483">
            <v>0</v>
          </cell>
          <cell r="CK483">
            <v>0</v>
          </cell>
          <cell r="CL483">
            <v>0</v>
          </cell>
          <cell r="CM483">
            <v>0</v>
          </cell>
          <cell r="CP483">
            <v>0</v>
          </cell>
          <cell r="CQ483">
            <v>0</v>
          </cell>
          <cell r="CR483">
            <v>0</v>
          </cell>
          <cell r="CS483">
            <v>0</v>
          </cell>
          <cell r="CT483">
            <v>0</v>
          </cell>
          <cell r="CU483">
            <v>0</v>
          </cell>
          <cell r="CV483">
            <v>0</v>
          </cell>
          <cell r="CW483">
            <v>0</v>
          </cell>
          <cell r="CZ483">
            <v>0</v>
          </cell>
          <cell r="DA483">
            <v>0</v>
          </cell>
          <cell r="DB483">
            <v>0</v>
          </cell>
          <cell r="DC483">
            <v>0</v>
          </cell>
          <cell r="DD483">
            <v>0</v>
          </cell>
          <cell r="DE483">
            <v>0</v>
          </cell>
          <cell r="DF483">
            <v>0</v>
          </cell>
          <cell r="DG483">
            <v>0</v>
          </cell>
          <cell r="DJ483">
            <v>0</v>
          </cell>
          <cell r="DK483">
            <v>0</v>
          </cell>
          <cell r="DL483">
            <v>0</v>
          </cell>
          <cell r="DM483">
            <v>0</v>
          </cell>
          <cell r="DN483">
            <v>0</v>
          </cell>
          <cell r="DO483">
            <v>0</v>
          </cell>
          <cell r="DP483">
            <v>0</v>
          </cell>
          <cell r="DQ483">
            <v>0</v>
          </cell>
          <cell r="DT483">
            <v>0</v>
          </cell>
          <cell r="DU483">
            <v>0</v>
          </cell>
          <cell r="DV483">
            <v>0</v>
          </cell>
          <cell r="DW483">
            <v>0</v>
          </cell>
          <cell r="DX483">
            <v>0</v>
          </cell>
          <cell r="DY483">
            <v>0</v>
          </cell>
          <cell r="DZ483">
            <v>0</v>
          </cell>
          <cell r="EA483">
            <v>0</v>
          </cell>
          <cell r="ED483">
            <v>0</v>
          </cell>
          <cell r="EE483">
            <v>0</v>
          </cell>
          <cell r="EF483">
            <v>0</v>
          </cell>
          <cell r="EG483">
            <v>0</v>
          </cell>
          <cell r="EH483">
            <v>0</v>
          </cell>
          <cell r="EI483">
            <v>0</v>
          </cell>
          <cell r="EJ483">
            <v>0</v>
          </cell>
          <cell r="EK483">
            <v>0</v>
          </cell>
          <cell r="EN483">
            <v>0</v>
          </cell>
          <cell r="EO483">
            <v>0</v>
          </cell>
          <cell r="EP483">
            <v>0</v>
          </cell>
          <cell r="EQ483">
            <v>0</v>
          </cell>
          <cell r="ER483">
            <v>0</v>
          </cell>
          <cell r="ES483">
            <v>0</v>
          </cell>
          <cell r="ET483">
            <v>0</v>
          </cell>
          <cell r="EU483">
            <v>0</v>
          </cell>
          <cell r="EX483">
            <v>0</v>
          </cell>
          <cell r="EY483">
            <v>0</v>
          </cell>
          <cell r="EZ483">
            <v>0</v>
          </cell>
          <cell r="FA483">
            <v>0</v>
          </cell>
          <cell r="FB483">
            <v>0</v>
          </cell>
          <cell r="FC483">
            <v>0</v>
          </cell>
          <cell r="FD483">
            <v>0</v>
          </cell>
          <cell r="FE483">
            <v>0</v>
          </cell>
          <cell r="FH483">
            <v>0</v>
          </cell>
          <cell r="FI483">
            <v>0</v>
          </cell>
          <cell r="FJ483">
            <v>0</v>
          </cell>
          <cell r="FK483">
            <v>0</v>
          </cell>
          <cell r="FL483">
            <v>0</v>
          </cell>
          <cell r="FM483">
            <v>0</v>
          </cell>
          <cell r="FN483">
            <v>0</v>
          </cell>
          <cell r="FO483">
            <v>0</v>
          </cell>
          <cell r="FR483">
            <v>0</v>
          </cell>
          <cell r="FS483">
            <v>0</v>
          </cell>
          <cell r="FT483">
            <v>0</v>
          </cell>
          <cell r="FU483">
            <v>0</v>
          </cell>
          <cell r="FV483">
            <v>0</v>
          </cell>
          <cell r="FW483">
            <v>0</v>
          </cell>
          <cell r="FX483">
            <v>0</v>
          </cell>
          <cell r="FY483">
            <v>0</v>
          </cell>
          <cell r="GB483">
            <v>0</v>
          </cell>
          <cell r="GC483">
            <v>0</v>
          </cell>
          <cell r="GD483">
            <v>0</v>
          </cell>
          <cell r="GE483">
            <v>0</v>
          </cell>
          <cell r="GF483">
            <v>0</v>
          </cell>
          <cell r="GG483">
            <v>0</v>
          </cell>
          <cell r="GH483">
            <v>0</v>
          </cell>
          <cell r="GI483">
            <v>0</v>
          </cell>
          <cell r="GL483">
            <v>0</v>
          </cell>
          <cell r="GM483">
            <v>0</v>
          </cell>
          <cell r="GN483">
            <v>0</v>
          </cell>
          <cell r="GO483">
            <v>0</v>
          </cell>
          <cell r="GP483">
            <v>0</v>
          </cell>
          <cell r="GQ483">
            <v>0</v>
          </cell>
          <cell r="GR483">
            <v>0</v>
          </cell>
          <cell r="GS483">
            <v>0</v>
          </cell>
          <cell r="GU483" t="str">
            <v>Sauce Au Fromage Blanc Curry _ Mnfc</v>
          </cell>
        </row>
        <row r="484">
          <cell r="E484" t="str">
            <v>Sauce Au Yaourt_ Mnfc</v>
          </cell>
          <cell r="F484" t="str">
            <v>Mélangez tous les ingrédients</v>
          </cell>
          <cell r="H484">
            <v>107.25</v>
          </cell>
          <cell r="I484">
            <v>6</v>
          </cell>
          <cell r="J484">
            <v>5.25</v>
          </cell>
          <cell r="K484">
            <v>9</v>
          </cell>
          <cell r="L484" t="str">
            <v>Yogourt nature</v>
          </cell>
          <cell r="M484">
            <v>150</v>
          </cell>
          <cell r="N484">
            <v>107.25</v>
          </cell>
          <cell r="O484">
            <v>6</v>
          </cell>
          <cell r="P484">
            <v>5.25</v>
          </cell>
          <cell r="Q484">
            <v>9</v>
          </cell>
          <cell r="R484">
            <v>71.5</v>
          </cell>
          <cell r="S484">
            <v>4</v>
          </cell>
          <cell r="T484">
            <v>3.5</v>
          </cell>
          <cell r="U484">
            <v>6</v>
          </cell>
          <cell r="V484" t="str">
            <v>Ciboulette</v>
          </cell>
          <cell r="X484">
            <v>0</v>
          </cell>
          <cell r="Y484">
            <v>0</v>
          </cell>
          <cell r="Z484">
            <v>0</v>
          </cell>
          <cell r="AA484">
            <v>0</v>
          </cell>
          <cell r="AB484">
            <v>30</v>
          </cell>
          <cell r="AC484">
            <v>3</v>
          </cell>
          <cell r="AD484">
            <v>0.6</v>
          </cell>
          <cell r="AE484">
            <v>1.9</v>
          </cell>
          <cell r="AF484" t="str">
            <v>Jus de citron</v>
          </cell>
          <cell r="AH484">
            <v>0</v>
          </cell>
          <cell r="AI484">
            <v>0</v>
          </cell>
          <cell r="AJ484">
            <v>0</v>
          </cell>
          <cell r="AK484">
            <v>0</v>
          </cell>
          <cell r="AL484">
            <v>30</v>
          </cell>
          <cell r="AM484">
            <v>0.4</v>
          </cell>
          <cell r="AN484">
            <v>0.3</v>
          </cell>
          <cell r="AO484">
            <v>6.1</v>
          </cell>
          <cell r="AR484">
            <v>0</v>
          </cell>
          <cell r="AS484">
            <v>0</v>
          </cell>
          <cell r="AT484">
            <v>0</v>
          </cell>
          <cell r="AU484">
            <v>0</v>
          </cell>
          <cell r="AV484">
            <v>0</v>
          </cell>
          <cell r="AW484">
            <v>0</v>
          </cell>
          <cell r="AX484">
            <v>0</v>
          </cell>
          <cell r="AY484">
            <v>0</v>
          </cell>
          <cell r="BB484">
            <v>0</v>
          </cell>
          <cell r="BC484">
            <v>0</v>
          </cell>
          <cell r="BD484">
            <v>0</v>
          </cell>
          <cell r="BE484">
            <v>0</v>
          </cell>
          <cell r="BF484">
            <v>0</v>
          </cell>
          <cell r="BG484">
            <v>0</v>
          </cell>
          <cell r="BH484">
            <v>0</v>
          </cell>
          <cell r="BI484">
            <v>0</v>
          </cell>
          <cell r="BL484">
            <v>0</v>
          </cell>
          <cell r="BM484">
            <v>0</v>
          </cell>
          <cell r="BN484">
            <v>0</v>
          </cell>
          <cell r="BO484">
            <v>0</v>
          </cell>
          <cell r="BP484">
            <v>0</v>
          </cell>
          <cell r="BQ484">
            <v>0</v>
          </cell>
          <cell r="BR484">
            <v>0</v>
          </cell>
          <cell r="BS484">
            <v>0</v>
          </cell>
          <cell r="BV484">
            <v>0</v>
          </cell>
          <cell r="BW484">
            <v>0</v>
          </cell>
          <cell r="BX484">
            <v>0</v>
          </cell>
          <cell r="BY484">
            <v>0</v>
          </cell>
          <cell r="BZ484">
            <v>0</v>
          </cell>
          <cell r="CA484">
            <v>0</v>
          </cell>
          <cell r="CB484">
            <v>0</v>
          </cell>
          <cell r="CC484">
            <v>0</v>
          </cell>
          <cell r="CF484">
            <v>0</v>
          </cell>
          <cell r="CG484">
            <v>0</v>
          </cell>
          <cell r="CH484">
            <v>0</v>
          </cell>
          <cell r="CI484">
            <v>0</v>
          </cell>
          <cell r="CJ484">
            <v>0</v>
          </cell>
          <cell r="CK484">
            <v>0</v>
          </cell>
          <cell r="CL484">
            <v>0</v>
          </cell>
          <cell r="CM484">
            <v>0</v>
          </cell>
          <cell r="CP484">
            <v>0</v>
          </cell>
          <cell r="CQ484">
            <v>0</v>
          </cell>
          <cell r="CR484">
            <v>0</v>
          </cell>
          <cell r="CS484">
            <v>0</v>
          </cell>
          <cell r="CT484">
            <v>0</v>
          </cell>
          <cell r="CU484">
            <v>0</v>
          </cell>
          <cell r="CV484">
            <v>0</v>
          </cell>
          <cell r="CW484">
            <v>0</v>
          </cell>
          <cell r="CZ484">
            <v>0</v>
          </cell>
          <cell r="DA484">
            <v>0</v>
          </cell>
          <cell r="DB484">
            <v>0</v>
          </cell>
          <cell r="DC484">
            <v>0</v>
          </cell>
          <cell r="DD484">
            <v>0</v>
          </cell>
          <cell r="DE484">
            <v>0</v>
          </cell>
          <cell r="DF484">
            <v>0</v>
          </cell>
          <cell r="DG484">
            <v>0</v>
          </cell>
          <cell r="DJ484">
            <v>0</v>
          </cell>
          <cell r="DK484">
            <v>0</v>
          </cell>
          <cell r="DL484">
            <v>0</v>
          </cell>
          <cell r="DM484">
            <v>0</v>
          </cell>
          <cell r="DN484">
            <v>0</v>
          </cell>
          <cell r="DO484">
            <v>0</v>
          </cell>
          <cell r="DP484">
            <v>0</v>
          </cell>
          <cell r="DQ484">
            <v>0</v>
          </cell>
          <cell r="DT484">
            <v>0</v>
          </cell>
          <cell r="DU484">
            <v>0</v>
          </cell>
          <cell r="DV484">
            <v>0</v>
          </cell>
          <cell r="DW484">
            <v>0</v>
          </cell>
          <cell r="DX484">
            <v>0</v>
          </cell>
          <cell r="DY484">
            <v>0</v>
          </cell>
          <cell r="DZ484">
            <v>0</v>
          </cell>
          <cell r="EA484">
            <v>0</v>
          </cell>
          <cell r="ED484">
            <v>0</v>
          </cell>
          <cell r="EE484">
            <v>0</v>
          </cell>
          <cell r="EF484">
            <v>0</v>
          </cell>
          <cell r="EG484">
            <v>0</v>
          </cell>
          <cell r="EH484">
            <v>0</v>
          </cell>
          <cell r="EI484">
            <v>0</v>
          </cell>
          <cell r="EJ484">
            <v>0</v>
          </cell>
          <cell r="EK484">
            <v>0</v>
          </cell>
          <cell r="EN484">
            <v>0</v>
          </cell>
          <cell r="EO484">
            <v>0</v>
          </cell>
          <cell r="EP484">
            <v>0</v>
          </cell>
          <cell r="EQ484">
            <v>0</v>
          </cell>
          <cell r="ER484">
            <v>0</v>
          </cell>
          <cell r="ES484">
            <v>0</v>
          </cell>
          <cell r="ET484">
            <v>0</v>
          </cell>
          <cell r="EU484">
            <v>0</v>
          </cell>
          <cell r="EX484">
            <v>0</v>
          </cell>
          <cell r="EY484">
            <v>0</v>
          </cell>
          <cell r="EZ484">
            <v>0</v>
          </cell>
          <cell r="FA484">
            <v>0</v>
          </cell>
          <cell r="FB484">
            <v>0</v>
          </cell>
          <cell r="FC484">
            <v>0</v>
          </cell>
          <cell r="FD484">
            <v>0</v>
          </cell>
          <cell r="FE484">
            <v>0</v>
          </cell>
          <cell r="FH484">
            <v>0</v>
          </cell>
          <cell r="FI484">
            <v>0</v>
          </cell>
          <cell r="FJ484">
            <v>0</v>
          </cell>
          <cell r="FK484">
            <v>0</v>
          </cell>
          <cell r="FL484">
            <v>0</v>
          </cell>
          <cell r="FM484">
            <v>0</v>
          </cell>
          <cell r="FN484">
            <v>0</v>
          </cell>
          <cell r="FO484">
            <v>0</v>
          </cell>
          <cell r="FR484">
            <v>0</v>
          </cell>
          <cell r="FS484">
            <v>0</v>
          </cell>
          <cell r="FT484">
            <v>0</v>
          </cell>
          <cell r="FU484">
            <v>0</v>
          </cell>
          <cell r="FV484">
            <v>0</v>
          </cell>
          <cell r="FW484">
            <v>0</v>
          </cell>
          <cell r="FX484">
            <v>0</v>
          </cell>
          <cell r="FY484">
            <v>0</v>
          </cell>
          <cell r="GB484">
            <v>0</v>
          </cell>
          <cell r="GC484">
            <v>0</v>
          </cell>
          <cell r="GD484">
            <v>0</v>
          </cell>
          <cell r="GE484">
            <v>0</v>
          </cell>
          <cell r="GF484">
            <v>0</v>
          </cell>
          <cell r="GG484">
            <v>0</v>
          </cell>
          <cell r="GH484">
            <v>0</v>
          </cell>
          <cell r="GI484">
            <v>0</v>
          </cell>
          <cell r="GL484">
            <v>0</v>
          </cell>
          <cell r="GM484">
            <v>0</v>
          </cell>
          <cell r="GN484">
            <v>0</v>
          </cell>
          <cell r="GO484">
            <v>0</v>
          </cell>
          <cell r="GP484">
            <v>0</v>
          </cell>
          <cell r="GQ484">
            <v>0</v>
          </cell>
          <cell r="GR484">
            <v>0</v>
          </cell>
          <cell r="GS484">
            <v>0</v>
          </cell>
          <cell r="GU484" t="str">
            <v>Sauce Au Yaourt_ Mnfc</v>
          </cell>
        </row>
        <row r="485">
          <cell r="E485" t="str">
            <v>Sauce Aux Cacahuètes _ Mnfc</v>
          </cell>
          <cell r="F485" t="str">
            <v>Mélangez tous les ingrédients. Rajoutez un peu d’eau chaude si besoin pour obtenir la texture souhaitée.</v>
          </cell>
          <cell r="H485">
            <v>297.36</v>
          </cell>
          <cell r="I485">
            <v>7.56</v>
          </cell>
          <cell r="J485">
            <v>27.78</v>
          </cell>
          <cell r="K485">
            <v>3.78</v>
          </cell>
          <cell r="L485" t="str">
            <v>beurre de cacahuète</v>
          </cell>
          <cell r="M485">
            <v>20</v>
          </cell>
          <cell r="N485">
            <v>123</v>
          </cell>
          <cell r="O485">
            <v>5.8</v>
          </cell>
          <cell r="P485">
            <v>9.8000000000000007</v>
          </cell>
          <cell r="Q485">
            <v>2.4</v>
          </cell>
          <cell r="R485">
            <v>615</v>
          </cell>
          <cell r="S485">
            <v>29</v>
          </cell>
          <cell r="T485">
            <v>49</v>
          </cell>
          <cell r="U485">
            <v>12</v>
          </cell>
          <cell r="V485" t="str">
            <v>sauce soja</v>
          </cell>
          <cell r="W485">
            <v>20</v>
          </cell>
          <cell r="X485">
            <v>12.56</v>
          </cell>
          <cell r="Y485">
            <v>1.76</v>
          </cell>
          <cell r="Z485">
            <v>0</v>
          </cell>
          <cell r="AA485">
            <v>1.38</v>
          </cell>
          <cell r="AB485">
            <v>62.8</v>
          </cell>
          <cell r="AC485">
            <v>8.8000000000000007</v>
          </cell>
          <cell r="AD485">
            <v>0</v>
          </cell>
          <cell r="AE485">
            <v>6.9</v>
          </cell>
          <cell r="AF485" t="str">
            <v>huile de sésame</v>
          </cell>
          <cell r="AG485">
            <v>20</v>
          </cell>
          <cell r="AH485">
            <v>161.80000000000001</v>
          </cell>
          <cell r="AI485">
            <v>0</v>
          </cell>
          <cell r="AJ485">
            <v>17.98</v>
          </cell>
          <cell r="AK485">
            <v>0</v>
          </cell>
          <cell r="AL485">
            <v>809</v>
          </cell>
          <cell r="AM485">
            <v>0</v>
          </cell>
          <cell r="AN485">
            <v>89.9</v>
          </cell>
          <cell r="AO485">
            <v>0</v>
          </cell>
          <cell r="AP485" t="str">
            <v>1⁄2 citron jaune</v>
          </cell>
          <cell r="AR485">
            <v>0</v>
          </cell>
          <cell r="AS485">
            <v>0</v>
          </cell>
          <cell r="AT485">
            <v>0</v>
          </cell>
          <cell r="AU485">
            <v>0</v>
          </cell>
          <cell r="AV485">
            <v>0</v>
          </cell>
          <cell r="AW485">
            <v>0</v>
          </cell>
          <cell r="AX485">
            <v>0</v>
          </cell>
          <cell r="AY485">
            <v>0</v>
          </cell>
          <cell r="BB485">
            <v>0</v>
          </cell>
          <cell r="BC485">
            <v>0</v>
          </cell>
          <cell r="BD485">
            <v>0</v>
          </cell>
          <cell r="BE485">
            <v>0</v>
          </cell>
          <cell r="BF485">
            <v>0</v>
          </cell>
          <cell r="BG485">
            <v>0</v>
          </cell>
          <cell r="BH485">
            <v>0</v>
          </cell>
          <cell r="BI485">
            <v>0</v>
          </cell>
          <cell r="BL485">
            <v>0</v>
          </cell>
          <cell r="BM485">
            <v>0</v>
          </cell>
          <cell r="BN485">
            <v>0</v>
          </cell>
          <cell r="BO485">
            <v>0</v>
          </cell>
          <cell r="BP485">
            <v>0</v>
          </cell>
          <cell r="BQ485">
            <v>0</v>
          </cell>
          <cell r="BR485">
            <v>0</v>
          </cell>
          <cell r="BS485">
            <v>0</v>
          </cell>
          <cell r="BV485">
            <v>0</v>
          </cell>
          <cell r="BW485">
            <v>0</v>
          </cell>
          <cell r="BX485">
            <v>0</v>
          </cell>
          <cell r="BY485">
            <v>0</v>
          </cell>
          <cell r="BZ485">
            <v>0</v>
          </cell>
          <cell r="CA485">
            <v>0</v>
          </cell>
          <cell r="CB485">
            <v>0</v>
          </cell>
          <cell r="CC485">
            <v>0</v>
          </cell>
          <cell r="CF485">
            <v>0</v>
          </cell>
          <cell r="CG485">
            <v>0</v>
          </cell>
          <cell r="CH485">
            <v>0</v>
          </cell>
          <cell r="CI485">
            <v>0</v>
          </cell>
          <cell r="CJ485">
            <v>0</v>
          </cell>
          <cell r="CK485">
            <v>0</v>
          </cell>
          <cell r="CL485">
            <v>0</v>
          </cell>
          <cell r="CM485">
            <v>0</v>
          </cell>
          <cell r="CP485">
            <v>0</v>
          </cell>
          <cell r="CQ485">
            <v>0</v>
          </cell>
          <cell r="CR485">
            <v>0</v>
          </cell>
          <cell r="CS485">
            <v>0</v>
          </cell>
          <cell r="CT485">
            <v>0</v>
          </cell>
          <cell r="CU485">
            <v>0</v>
          </cell>
          <cell r="CV485">
            <v>0</v>
          </cell>
          <cell r="CW485">
            <v>0</v>
          </cell>
          <cell r="CZ485">
            <v>0</v>
          </cell>
          <cell r="DA485">
            <v>0</v>
          </cell>
          <cell r="DB485">
            <v>0</v>
          </cell>
          <cell r="DC485">
            <v>0</v>
          </cell>
          <cell r="DD485">
            <v>0</v>
          </cell>
          <cell r="DE485">
            <v>0</v>
          </cell>
          <cell r="DF485">
            <v>0</v>
          </cell>
          <cell r="DG485">
            <v>0</v>
          </cell>
          <cell r="DJ485">
            <v>0</v>
          </cell>
          <cell r="DK485">
            <v>0</v>
          </cell>
          <cell r="DL485">
            <v>0</v>
          </cell>
          <cell r="DM485">
            <v>0</v>
          </cell>
          <cell r="DN485">
            <v>0</v>
          </cell>
          <cell r="DO485">
            <v>0</v>
          </cell>
          <cell r="DP485">
            <v>0</v>
          </cell>
          <cell r="DQ485">
            <v>0</v>
          </cell>
          <cell r="DT485">
            <v>0</v>
          </cell>
          <cell r="DU485">
            <v>0</v>
          </cell>
          <cell r="DV485">
            <v>0</v>
          </cell>
          <cell r="DW485">
            <v>0</v>
          </cell>
          <cell r="DX485">
            <v>0</v>
          </cell>
          <cell r="DY485">
            <v>0</v>
          </cell>
          <cell r="DZ485">
            <v>0</v>
          </cell>
          <cell r="EA485">
            <v>0</v>
          </cell>
          <cell r="ED485">
            <v>0</v>
          </cell>
          <cell r="EE485">
            <v>0</v>
          </cell>
          <cell r="EF485">
            <v>0</v>
          </cell>
          <cell r="EG485">
            <v>0</v>
          </cell>
          <cell r="EH485">
            <v>0</v>
          </cell>
          <cell r="EI485">
            <v>0</v>
          </cell>
          <cell r="EJ485">
            <v>0</v>
          </cell>
          <cell r="EK485">
            <v>0</v>
          </cell>
          <cell r="EN485">
            <v>0</v>
          </cell>
          <cell r="EO485">
            <v>0</v>
          </cell>
          <cell r="EP485">
            <v>0</v>
          </cell>
          <cell r="EQ485">
            <v>0</v>
          </cell>
          <cell r="ER485">
            <v>0</v>
          </cell>
          <cell r="ES485">
            <v>0</v>
          </cell>
          <cell r="ET485">
            <v>0</v>
          </cell>
          <cell r="EU485">
            <v>0</v>
          </cell>
          <cell r="EX485">
            <v>0</v>
          </cell>
          <cell r="EY485">
            <v>0</v>
          </cell>
          <cell r="EZ485">
            <v>0</v>
          </cell>
          <cell r="FA485">
            <v>0</v>
          </cell>
          <cell r="FB485">
            <v>0</v>
          </cell>
          <cell r="FC485">
            <v>0</v>
          </cell>
          <cell r="FD485">
            <v>0</v>
          </cell>
          <cell r="FE485">
            <v>0</v>
          </cell>
          <cell r="FH485">
            <v>0</v>
          </cell>
          <cell r="FI485">
            <v>0</v>
          </cell>
          <cell r="FJ485">
            <v>0</v>
          </cell>
          <cell r="FK485">
            <v>0</v>
          </cell>
          <cell r="FL485">
            <v>0</v>
          </cell>
          <cell r="FM485">
            <v>0</v>
          </cell>
          <cell r="FN485">
            <v>0</v>
          </cell>
          <cell r="FO485">
            <v>0</v>
          </cell>
          <cell r="FR485">
            <v>0</v>
          </cell>
          <cell r="FS485">
            <v>0</v>
          </cell>
          <cell r="FT485">
            <v>0</v>
          </cell>
          <cell r="FU485">
            <v>0</v>
          </cell>
          <cell r="FV485">
            <v>0</v>
          </cell>
          <cell r="FW485">
            <v>0</v>
          </cell>
          <cell r="FX485">
            <v>0</v>
          </cell>
          <cell r="FY485">
            <v>0</v>
          </cell>
          <cell r="GB485">
            <v>0</v>
          </cell>
          <cell r="GC485">
            <v>0</v>
          </cell>
          <cell r="GD485">
            <v>0</v>
          </cell>
          <cell r="GE485">
            <v>0</v>
          </cell>
          <cell r="GF485">
            <v>0</v>
          </cell>
          <cell r="GG485">
            <v>0</v>
          </cell>
          <cell r="GH485">
            <v>0</v>
          </cell>
          <cell r="GI485">
            <v>0</v>
          </cell>
          <cell r="GL485">
            <v>0</v>
          </cell>
          <cell r="GM485">
            <v>0</v>
          </cell>
          <cell r="GN485">
            <v>0</v>
          </cell>
          <cell r="GO485">
            <v>0</v>
          </cell>
          <cell r="GP485">
            <v>0</v>
          </cell>
          <cell r="GQ485">
            <v>0</v>
          </cell>
          <cell r="GR485">
            <v>0</v>
          </cell>
          <cell r="GS485">
            <v>0</v>
          </cell>
          <cell r="GU485" t="str">
            <v>Sauce Aux Cacahuètes _ Mnfc</v>
          </cell>
        </row>
        <row r="486">
          <cell r="E486" t="str">
            <v>Sauce Salade Claudia</v>
          </cell>
          <cell r="F486" t="str">
            <v>Pelez et coupez les pommes de terre en cubes.
Faites chauffer de l'huile de colza dans une poêle  puis faites brunir les pommes de terre et le jambon pendant environ 2 minutes.
Couvrez la poêle, réduisez à feu moyen et cuisez le contenu de la poêle pendan</v>
          </cell>
          <cell r="H486">
            <v>60.050000000000004</v>
          </cell>
          <cell r="I486">
            <v>2.0099999999999998</v>
          </cell>
          <cell r="J486">
            <v>5.1149999999999993</v>
          </cell>
          <cell r="K486">
            <v>0.67</v>
          </cell>
          <cell r="L486" t="str">
            <v>Lait Protéiné</v>
          </cell>
          <cell r="M486">
            <v>20</v>
          </cell>
          <cell r="N486">
            <v>7.8</v>
          </cell>
          <cell r="O486">
            <v>1.4</v>
          </cell>
          <cell r="P486">
            <v>0.02</v>
          </cell>
          <cell r="Q486">
            <v>0.5</v>
          </cell>
          <cell r="R486">
            <v>39</v>
          </cell>
          <cell r="S486">
            <v>7</v>
          </cell>
          <cell r="T486">
            <v>0.1</v>
          </cell>
          <cell r="U486">
            <v>2.5</v>
          </cell>
          <cell r="V486" t="str">
            <v>Huile D'Olive</v>
          </cell>
          <cell r="W486">
            <v>5</v>
          </cell>
          <cell r="X486">
            <v>40.450000000000003</v>
          </cell>
          <cell r="Y486">
            <v>0</v>
          </cell>
          <cell r="Z486">
            <v>4.4950000000000001</v>
          </cell>
          <cell r="AA486">
            <v>0</v>
          </cell>
          <cell r="AB486">
            <v>809</v>
          </cell>
          <cell r="AC486">
            <v>0</v>
          </cell>
          <cell r="AD486">
            <v>89.9</v>
          </cell>
          <cell r="AE486">
            <v>0</v>
          </cell>
          <cell r="AF486" t="str">
            <v>Vinaigre</v>
          </cell>
          <cell r="AG486">
            <v>10</v>
          </cell>
          <cell r="AH486">
            <v>2.2000000000000002</v>
          </cell>
          <cell r="AI486">
            <v>0.01</v>
          </cell>
          <cell r="AJ486">
            <v>0</v>
          </cell>
          <cell r="AK486">
            <v>7.0000000000000007E-2</v>
          </cell>
          <cell r="AL486">
            <v>22</v>
          </cell>
          <cell r="AM486">
            <v>0.1</v>
          </cell>
          <cell r="AN486">
            <v>0</v>
          </cell>
          <cell r="AO486">
            <v>0.7</v>
          </cell>
          <cell r="AP486" t="str">
            <v>Moutarde</v>
          </cell>
          <cell r="AQ486">
            <v>10</v>
          </cell>
          <cell r="AR486">
            <v>9.6</v>
          </cell>
          <cell r="AS486">
            <v>0.6</v>
          </cell>
          <cell r="AT486">
            <v>0.6</v>
          </cell>
          <cell r="AU486">
            <v>0.1</v>
          </cell>
          <cell r="AV486">
            <v>96</v>
          </cell>
          <cell r="AW486">
            <v>6</v>
          </cell>
          <cell r="AX486">
            <v>6</v>
          </cell>
          <cell r="AY486">
            <v>1</v>
          </cell>
          <cell r="AZ486" t="str">
            <v/>
          </cell>
          <cell r="BB486">
            <v>0</v>
          </cell>
          <cell r="BC486">
            <v>0</v>
          </cell>
          <cell r="BD486">
            <v>0</v>
          </cell>
          <cell r="BE486">
            <v>0</v>
          </cell>
          <cell r="BF486">
            <v>0</v>
          </cell>
          <cell r="BG486">
            <v>0</v>
          </cell>
          <cell r="BH486">
            <v>0</v>
          </cell>
          <cell r="BI486">
            <v>0</v>
          </cell>
          <cell r="BJ486" t="str">
            <v/>
          </cell>
          <cell r="BL486">
            <v>0</v>
          </cell>
          <cell r="BM486">
            <v>0</v>
          </cell>
          <cell r="BN486">
            <v>0</v>
          </cell>
          <cell r="BO486">
            <v>0</v>
          </cell>
          <cell r="BP486">
            <v>0</v>
          </cell>
          <cell r="BQ486">
            <v>0</v>
          </cell>
          <cell r="BR486">
            <v>0</v>
          </cell>
          <cell r="BS486">
            <v>0</v>
          </cell>
          <cell r="BT486" t="str">
            <v/>
          </cell>
          <cell r="BV486">
            <v>0</v>
          </cell>
          <cell r="BW486">
            <v>0</v>
          </cell>
          <cell r="BX486">
            <v>0</v>
          </cell>
          <cell r="BY486">
            <v>0</v>
          </cell>
          <cell r="BZ486">
            <v>0</v>
          </cell>
          <cell r="CA486">
            <v>0</v>
          </cell>
          <cell r="CB486">
            <v>0</v>
          </cell>
          <cell r="CC486">
            <v>0</v>
          </cell>
          <cell r="CD486" t="str">
            <v/>
          </cell>
          <cell r="CF486">
            <v>0</v>
          </cell>
          <cell r="CG486">
            <v>0</v>
          </cell>
          <cell r="CH486">
            <v>0</v>
          </cell>
          <cell r="CI486">
            <v>0</v>
          </cell>
          <cell r="CJ486">
            <v>0</v>
          </cell>
          <cell r="CK486">
            <v>0</v>
          </cell>
          <cell r="CL486">
            <v>0</v>
          </cell>
          <cell r="CM486">
            <v>0</v>
          </cell>
          <cell r="CN486" t="str">
            <v/>
          </cell>
          <cell r="CP486">
            <v>0</v>
          </cell>
          <cell r="CQ486">
            <v>0</v>
          </cell>
          <cell r="CR486">
            <v>0</v>
          </cell>
          <cell r="CS486">
            <v>0</v>
          </cell>
          <cell r="CT486">
            <v>0</v>
          </cell>
          <cell r="CU486">
            <v>0</v>
          </cell>
          <cell r="CV486">
            <v>0</v>
          </cell>
          <cell r="CW486">
            <v>0</v>
          </cell>
          <cell r="CX486" t="str">
            <v/>
          </cell>
          <cell r="CZ486">
            <v>0</v>
          </cell>
          <cell r="DA486">
            <v>0</v>
          </cell>
          <cell r="DB486">
            <v>0</v>
          </cell>
          <cell r="DC486">
            <v>0</v>
          </cell>
          <cell r="DD486">
            <v>0</v>
          </cell>
          <cell r="DE486">
            <v>0</v>
          </cell>
          <cell r="DF486">
            <v>0</v>
          </cell>
          <cell r="DG486">
            <v>0</v>
          </cell>
          <cell r="DH486" t="str">
            <v/>
          </cell>
          <cell r="DJ486">
            <v>0</v>
          </cell>
          <cell r="DK486">
            <v>0</v>
          </cell>
          <cell r="DL486">
            <v>0</v>
          </cell>
          <cell r="DM486">
            <v>0</v>
          </cell>
          <cell r="DN486">
            <v>0</v>
          </cell>
          <cell r="DO486">
            <v>0</v>
          </cell>
          <cell r="DP486">
            <v>0</v>
          </cell>
          <cell r="DQ486">
            <v>0</v>
          </cell>
          <cell r="DR486" t="str">
            <v/>
          </cell>
          <cell r="DT486">
            <v>0</v>
          </cell>
          <cell r="DU486">
            <v>0</v>
          </cell>
          <cell r="DV486">
            <v>0</v>
          </cell>
          <cell r="DW486">
            <v>0</v>
          </cell>
          <cell r="DX486">
            <v>0</v>
          </cell>
          <cell r="DY486">
            <v>0</v>
          </cell>
          <cell r="DZ486">
            <v>0</v>
          </cell>
          <cell r="EA486">
            <v>0</v>
          </cell>
          <cell r="EB486" t="str">
            <v/>
          </cell>
          <cell r="ED486">
            <v>0</v>
          </cell>
          <cell r="EE486">
            <v>0</v>
          </cell>
          <cell r="EF486">
            <v>0</v>
          </cell>
          <cell r="EG486">
            <v>0</v>
          </cell>
          <cell r="EH486">
            <v>0</v>
          </cell>
          <cell r="EI486">
            <v>0</v>
          </cell>
          <cell r="EJ486">
            <v>0</v>
          </cell>
          <cell r="EK486">
            <v>0</v>
          </cell>
          <cell r="EL486" t="str">
            <v/>
          </cell>
          <cell r="EN486">
            <v>0</v>
          </cell>
          <cell r="EO486">
            <v>0</v>
          </cell>
          <cell r="EP486">
            <v>0</v>
          </cell>
          <cell r="EQ486">
            <v>0</v>
          </cell>
          <cell r="ER486">
            <v>0</v>
          </cell>
          <cell r="ES486">
            <v>0</v>
          </cell>
          <cell r="ET486">
            <v>0</v>
          </cell>
          <cell r="EU486">
            <v>0</v>
          </cell>
          <cell r="EV486" t="str">
            <v/>
          </cell>
          <cell r="EX486">
            <v>0</v>
          </cell>
          <cell r="EY486">
            <v>0</v>
          </cell>
          <cell r="EZ486">
            <v>0</v>
          </cell>
          <cell r="FA486">
            <v>0</v>
          </cell>
          <cell r="FB486">
            <v>0</v>
          </cell>
          <cell r="FC486">
            <v>0</v>
          </cell>
          <cell r="FD486">
            <v>0</v>
          </cell>
          <cell r="FE486">
            <v>0</v>
          </cell>
          <cell r="FF486" t="str">
            <v/>
          </cell>
          <cell r="FH486">
            <v>0</v>
          </cell>
          <cell r="FI486">
            <v>0</v>
          </cell>
          <cell r="FJ486">
            <v>0</v>
          </cell>
          <cell r="FK486">
            <v>0</v>
          </cell>
          <cell r="FL486">
            <v>0</v>
          </cell>
          <cell r="FM486">
            <v>0</v>
          </cell>
          <cell r="FN486">
            <v>0</v>
          </cell>
          <cell r="FO486">
            <v>0</v>
          </cell>
          <cell r="FR486">
            <v>0</v>
          </cell>
          <cell r="FS486">
            <v>0</v>
          </cell>
          <cell r="FT486">
            <v>0</v>
          </cell>
          <cell r="FU486">
            <v>0</v>
          </cell>
          <cell r="FV486">
            <v>0</v>
          </cell>
          <cell r="FW486">
            <v>0</v>
          </cell>
          <cell r="FX486">
            <v>0</v>
          </cell>
          <cell r="FY486">
            <v>0</v>
          </cell>
          <cell r="GB486">
            <v>0</v>
          </cell>
          <cell r="GC486">
            <v>0</v>
          </cell>
          <cell r="GD486">
            <v>0</v>
          </cell>
          <cell r="GE486">
            <v>0</v>
          </cell>
          <cell r="GF486">
            <v>0</v>
          </cell>
          <cell r="GG486">
            <v>0</v>
          </cell>
          <cell r="GH486">
            <v>0</v>
          </cell>
          <cell r="GI486">
            <v>0</v>
          </cell>
          <cell r="GL486">
            <v>0</v>
          </cell>
          <cell r="GM486">
            <v>0</v>
          </cell>
          <cell r="GN486">
            <v>0</v>
          </cell>
          <cell r="GO486">
            <v>0</v>
          </cell>
          <cell r="GP486">
            <v>0</v>
          </cell>
          <cell r="GQ486">
            <v>0</v>
          </cell>
          <cell r="GR486">
            <v>0</v>
          </cell>
          <cell r="GS486">
            <v>0</v>
          </cell>
          <cell r="GU486" t="str">
            <v>Sauce Salade Claudia</v>
          </cell>
        </row>
        <row r="487">
          <cell r="E487" t="str">
            <v>Sauce Tomate Maison _ Mnfc</v>
          </cell>
          <cell r="F487" t="str">
            <v>Dans une casserole faites chauffer tous les ingrédients
Couvrez la casserole et laissez cuire 20 minutes.
à conserver au frigo pour la semaine.</v>
          </cell>
          <cell r="H487">
            <v>101.95</v>
          </cell>
          <cell r="I487">
            <v>2.25</v>
          </cell>
          <cell r="J487">
            <v>5.1950000000000003</v>
          </cell>
          <cell r="K487">
            <v>9.9</v>
          </cell>
          <cell r="L487" t="str">
            <v>tomate</v>
          </cell>
          <cell r="M487">
            <v>200</v>
          </cell>
          <cell r="N487">
            <v>42</v>
          </cell>
          <cell r="O487">
            <v>1.6</v>
          </cell>
          <cell r="P487">
            <v>0.6</v>
          </cell>
          <cell r="Q487">
            <v>6.4</v>
          </cell>
          <cell r="R487">
            <v>21</v>
          </cell>
          <cell r="S487">
            <v>0.8</v>
          </cell>
          <cell r="T487">
            <v>0.3</v>
          </cell>
          <cell r="U487">
            <v>3.2</v>
          </cell>
          <cell r="V487" t="str">
            <v>oignon</v>
          </cell>
          <cell r="W487">
            <v>50</v>
          </cell>
          <cell r="X487">
            <v>19.5</v>
          </cell>
          <cell r="Y487">
            <v>0.65</v>
          </cell>
          <cell r="Z487">
            <v>0.1</v>
          </cell>
          <cell r="AA487">
            <v>3.5</v>
          </cell>
          <cell r="AB487">
            <v>39</v>
          </cell>
          <cell r="AC487">
            <v>1.3</v>
          </cell>
          <cell r="AD487">
            <v>0.2</v>
          </cell>
          <cell r="AE487">
            <v>7</v>
          </cell>
          <cell r="AF487" t="str">
            <v>épices et condiments (ail poivre sel basilic...)</v>
          </cell>
          <cell r="AH487">
            <v>0</v>
          </cell>
          <cell r="AI487">
            <v>0</v>
          </cell>
          <cell r="AJ487">
            <v>0</v>
          </cell>
          <cell r="AK487">
            <v>0</v>
          </cell>
          <cell r="AL487">
            <v>0</v>
          </cell>
          <cell r="AM487">
            <v>0</v>
          </cell>
          <cell r="AN487">
            <v>0</v>
          </cell>
          <cell r="AO487">
            <v>0</v>
          </cell>
          <cell r="AP487" t="str">
            <v>huile d'olive</v>
          </cell>
          <cell r="AQ487">
            <v>5</v>
          </cell>
          <cell r="AR487">
            <v>40.450000000000003</v>
          </cell>
          <cell r="AS487">
            <v>0</v>
          </cell>
          <cell r="AT487">
            <v>4.4950000000000001</v>
          </cell>
          <cell r="AU487">
            <v>0</v>
          </cell>
          <cell r="AV487">
            <v>809</v>
          </cell>
          <cell r="AW487">
            <v>0</v>
          </cell>
          <cell r="AX487">
            <v>89.9</v>
          </cell>
          <cell r="AY487">
            <v>0</v>
          </cell>
          <cell r="BB487">
            <v>0</v>
          </cell>
          <cell r="BC487">
            <v>0</v>
          </cell>
          <cell r="BD487">
            <v>0</v>
          </cell>
          <cell r="BE487">
            <v>0</v>
          </cell>
          <cell r="BF487">
            <v>0</v>
          </cell>
          <cell r="BG487">
            <v>0</v>
          </cell>
          <cell r="BH487">
            <v>0</v>
          </cell>
          <cell r="BI487">
            <v>0</v>
          </cell>
          <cell r="BL487">
            <v>0</v>
          </cell>
          <cell r="BM487">
            <v>0</v>
          </cell>
          <cell r="BN487">
            <v>0</v>
          </cell>
          <cell r="BO487">
            <v>0</v>
          </cell>
          <cell r="BP487">
            <v>0</v>
          </cell>
          <cell r="BQ487">
            <v>0</v>
          </cell>
          <cell r="BR487">
            <v>0</v>
          </cell>
          <cell r="BS487">
            <v>0</v>
          </cell>
          <cell r="BV487">
            <v>0</v>
          </cell>
          <cell r="BW487">
            <v>0</v>
          </cell>
          <cell r="BX487">
            <v>0</v>
          </cell>
          <cell r="BY487">
            <v>0</v>
          </cell>
          <cell r="BZ487">
            <v>0</v>
          </cell>
          <cell r="CA487">
            <v>0</v>
          </cell>
          <cell r="CB487">
            <v>0</v>
          </cell>
          <cell r="CC487">
            <v>0</v>
          </cell>
          <cell r="CF487">
            <v>0</v>
          </cell>
          <cell r="CG487">
            <v>0</v>
          </cell>
          <cell r="CH487">
            <v>0</v>
          </cell>
          <cell r="CI487">
            <v>0</v>
          </cell>
          <cell r="CJ487">
            <v>0</v>
          </cell>
          <cell r="CK487">
            <v>0</v>
          </cell>
          <cell r="CL487">
            <v>0</v>
          </cell>
          <cell r="CM487">
            <v>0</v>
          </cell>
          <cell r="CP487">
            <v>0</v>
          </cell>
          <cell r="CQ487">
            <v>0</v>
          </cell>
          <cell r="CR487">
            <v>0</v>
          </cell>
          <cell r="CS487">
            <v>0</v>
          </cell>
          <cell r="CT487">
            <v>0</v>
          </cell>
          <cell r="CU487">
            <v>0</v>
          </cell>
          <cell r="CV487">
            <v>0</v>
          </cell>
          <cell r="CW487">
            <v>0</v>
          </cell>
          <cell r="CZ487">
            <v>0</v>
          </cell>
          <cell r="DA487">
            <v>0</v>
          </cell>
          <cell r="DB487">
            <v>0</v>
          </cell>
          <cell r="DC487">
            <v>0</v>
          </cell>
          <cell r="DD487">
            <v>0</v>
          </cell>
          <cell r="DE487">
            <v>0</v>
          </cell>
          <cell r="DF487">
            <v>0</v>
          </cell>
          <cell r="DG487">
            <v>0</v>
          </cell>
          <cell r="DJ487">
            <v>0</v>
          </cell>
          <cell r="DK487">
            <v>0</v>
          </cell>
          <cell r="DL487">
            <v>0</v>
          </cell>
          <cell r="DM487">
            <v>0</v>
          </cell>
          <cell r="DN487">
            <v>0</v>
          </cell>
          <cell r="DO487">
            <v>0</v>
          </cell>
          <cell r="DP487">
            <v>0</v>
          </cell>
          <cell r="DQ487">
            <v>0</v>
          </cell>
          <cell r="DT487">
            <v>0</v>
          </cell>
          <cell r="DU487">
            <v>0</v>
          </cell>
          <cell r="DV487">
            <v>0</v>
          </cell>
          <cell r="DW487">
            <v>0</v>
          </cell>
          <cell r="DX487">
            <v>0</v>
          </cell>
          <cell r="DY487">
            <v>0</v>
          </cell>
          <cell r="DZ487">
            <v>0</v>
          </cell>
          <cell r="EA487">
            <v>0</v>
          </cell>
          <cell r="ED487">
            <v>0</v>
          </cell>
          <cell r="EE487">
            <v>0</v>
          </cell>
          <cell r="EF487">
            <v>0</v>
          </cell>
          <cell r="EG487">
            <v>0</v>
          </cell>
          <cell r="EH487">
            <v>0</v>
          </cell>
          <cell r="EI487">
            <v>0</v>
          </cell>
          <cell r="EJ487">
            <v>0</v>
          </cell>
          <cell r="EK487">
            <v>0</v>
          </cell>
          <cell r="EN487">
            <v>0</v>
          </cell>
          <cell r="EO487">
            <v>0</v>
          </cell>
          <cell r="EP487">
            <v>0</v>
          </cell>
          <cell r="EQ487">
            <v>0</v>
          </cell>
          <cell r="ER487">
            <v>0</v>
          </cell>
          <cell r="ES487">
            <v>0</v>
          </cell>
          <cell r="ET487">
            <v>0</v>
          </cell>
          <cell r="EU487">
            <v>0</v>
          </cell>
          <cell r="EX487">
            <v>0</v>
          </cell>
          <cell r="EY487">
            <v>0</v>
          </cell>
          <cell r="EZ487">
            <v>0</v>
          </cell>
          <cell r="FA487">
            <v>0</v>
          </cell>
          <cell r="FB487">
            <v>0</v>
          </cell>
          <cell r="FC487">
            <v>0</v>
          </cell>
          <cell r="FD487">
            <v>0</v>
          </cell>
          <cell r="FE487">
            <v>0</v>
          </cell>
          <cell r="FH487">
            <v>0</v>
          </cell>
          <cell r="FI487">
            <v>0</v>
          </cell>
          <cell r="FJ487">
            <v>0</v>
          </cell>
          <cell r="FK487">
            <v>0</v>
          </cell>
          <cell r="FL487">
            <v>0</v>
          </cell>
          <cell r="FM487">
            <v>0</v>
          </cell>
          <cell r="FN487">
            <v>0</v>
          </cell>
          <cell r="FO487">
            <v>0</v>
          </cell>
          <cell r="FR487">
            <v>0</v>
          </cell>
          <cell r="FS487">
            <v>0</v>
          </cell>
          <cell r="FT487">
            <v>0</v>
          </cell>
          <cell r="FU487">
            <v>0</v>
          </cell>
          <cell r="FV487">
            <v>0</v>
          </cell>
          <cell r="FW487">
            <v>0</v>
          </cell>
          <cell r="FX487">
            <v>0</v>
          </cell>
          <cell r="FY487">
            <v>0</v>
          </cell>
          <cell r="GB487">
            <v>0</v>
          </cell>
          <cell r="GC487">
            <v>0</v>
          </cell>
          <cell r="GD487">
            <v>0</v>
          </cell>
          <cell r="GE487">
            <v>0</v>
          </cell>
          <cell r="GF487">
            <v>0</v>
          </cell>
          <cell r="GG487">
            <v>0</v>
          </cell>
          <cell r="GH487">
            <v>0</v>
          </cell>
          <cell r="GI487">
            <v>0</v>
          </cell>
          <cell r="GL487">
            <v>0</v>
          </cell>
          <cell r="GM487">
            <v>0</v>
          </cell>
          <cell r="GN487">
            <v>0</v>
          </cell>
          <cell r="GO487">
            <v>0</v>
          </cell>
          <cell r="GP487">
            <v>0</v>
          </cell>
          <cell r="GQ487">
            <v>0</v>
          </cell>
          <cell r="GR487">
            <v>0</v>
          </cell>
          <cell r="GS487">
            <v>0</v>
          </cell>
          <cell r="GU487" t="str">
            <v>Sauce Tomate Maison _ Mnfc</v>
          </cell>
        </row>
        <row r="488">
          <cell r="E488" t="str">
            <v>Sauce Vinaigrette _ Mnfc</v>
          </cell>
          <cell r="F488" t="str">
            <v>Mélangez tous les ingrédients ensemble</v>
          </cell>
          <cell r="H488">
            <v>97.600000000000009</v>
          </cell>
          <cell r="I488">
            <v>0.7</v>
          </cell>
          <cell r="J488">
            <v>10.39</v>
          </cell>
          <cell r="K488">
            <v>1</v>
          </cell>
          <cell r="L488" t="str">
            <v>Huile d'olive</v>
          </cell>
          <cell r="M488">
            <v>10</v>
          </cell>
          <cell r="N488">
            <v>80.900000000000006</v>
          </cell>
          <cell r="O488">
            <v>0</v>
          </cell>
          <cell r="P488">
            <v>8.99</v>
          </cell>
          <cell r="Q488">
            <v>0</v>
          </cell>
          <cell r="R488">
            <v>809</v>
          </cell>
          <cell r="S488">
            <v>0</v>
          </cell>
          <cell r="T488">
            <v>89.9</v>
          </cell>
          <cell r="U488">
            <v>0</v>
          </cell>
          <cell r="V488" t="str">
            <v>eau</v>
          </cell>
          <cell r="W488">
            <v>10</v>
          </cell>
          <cell r="X488">
            <v>0</v>
          </cell>
          <cell r="Y488">
            <v>0</v>
          </cell>
          <cell r="Z488">
            <v>0</v>
          </cell>
          <cell r="AA488">
            <v>0</v>
          </cell>
          <cell r="AB488">
            <v>0</v>
          </cell>
          <cell r="AC488">
            <v>0</v>
          </cell>
          <cell r="AD488">
            <v>0</v>
          </cell>
          <cell r="AE488">
            <v>0</v>
          </cell>
          <cell r="AF488" t="str">
            <v>vinaigre balsamique</v>
          </cell>
          <cell r="AG488">
            <v>10</v>
          </cell>
          <cell r="AH488">
            <v>1.2</v>
          </cell>
          <cell r="AI488">
            <v>0</v>
          </cell>
          <cell r="AJ488">
            <v>0</v>
          </cell>
          <cell r="AK488">
            <v>0.5</v>
          </cell>
          <cell r="AL488">
            <v>12</v>
          </cell>
          <cell r="AM488">
            <v>0</v>
          </cell>
          <cell r="AN488">
            <v>0</v>
          </cell>
          <cell r="AO488">
            <v>5</v>
          </cell>
          <cell r="AP488" t="str">
            <v xml:space="preserve">moutarde </v>
          </cell>
          <cell r="AQ488">
            <v>10</v>
          </cell>
          <cell r="AR488">
            <v>15.5</v>
          </cell>
          <cell r="AS488">
            <v>0.7</v>
          </cell>
          <cell r="AT488">
            <v>1.4</v>
          </cell>
          <cell r="AU488">
            <v>0.5</v>
          </cell>
          <cell r="AV488">
            <v>155</v>
          </cell>
          <cell r="AW488">
            <v>7</v>
          </cell>
          <cell r="AX488">
            <v>14</v>
          </cell>
          <cell r="AY488">
            <v>5</v>
          </cell>
          <cell r="AZ488" t="str">
            <v>Herbes fraîches : ciboulette persil...</v>
          </cell>
          <cell r="BB488">
            <v>0</v>
          </cell>
          <cell r="BC488">
            <v>0</v>
          </cell>
          <cell r="BD488">
            <v>0</v>
          </cell>
          <cell r="BE488">
            <v>0</v>
          </cell>
          <cell r="BF488">
            <v>0</v>
          </cell>
          <cell r="BG488">
            <v>0</v>
          </cell>
          <cell r="BH488">
            <v>0</v>
          </cell>
          <cell r="BI488">
            <v>0</v>
          </cell>
          <cell r="BJ488" t="str">
            <v>sel et poivre</v>
          </cell>
          <cell r="BL488">
            <v>0</v>
          </cell>
          <cell r="BM488">
            <v>0</v>
          </cell>
          <cell r="BN488">
            <v>0</v>
          </cell>
          <cell r="BO488">
            <v>0</v>
          </cell>
          <cell r="BP488">
            <v>0</v>
          </cell>
          <cell r="BQ488">
            <v>0</v>
          </cell>
          <cell r="BR488">
            <v>0</v>
          </cell>
          <cell r="BS488">
            <v>0</v>
          </cell>
          <cell r="BV488">
            <v>0</v>
          </cell>
          <cell r="BW488">
            <v>0</v>
          </cell>
          <cell r="BX488">
            <v>0</v>
          </cell>
          <cell r="BY488">
            <v>0</v>
          </cell>
          <cell r="BZ488">
            <v>0</v>
          </cell>
          <cell r="CA488">
            <v>0</v>
          </cell>
          <cell r="CB488">
            <v>0</v>
          </cell>
          <cell r="CC488">
            <v>0</v>
          </cell>
          <cell r="CF488">
            <v>0</v>
          </cell>
          <cell r="CG488">
            <v>0</v>
          </cell>
          <cell r="CH488">
            <v>0</v>
          </cell>
          <cell r="CI488">
            <v>0</v>
          </cell>
          <cell r="CJ488">
            <v>0</v>
          </cell>
          <cell r="CK488">
            <v>0</v>
          </cell>
          <cell r="CL488">
            <v>0</v>
          </cell>
          <cell r="CM488">
            <v>0</v>
          </cell>
          <cell r="CP488">
            <v>0</v>
          </cell>
          <cell r="CQ488">
            <v>0</v>
          </cell>
          <cell r="CR488">
            <v>0</v>
          </cell>
          <cell r="CS488">
            <v>0</v>
          </cell>
          <cell r="CT488">
            <v>0</v>
          </cell>
          <cell r="CU488">
            <v>0</v>
          </cell>
          <cell r="CV488">
            <v>0</v>
          </cell>
          <cell r="CW488">
            <v>0</v>
          </cell>
          <cell r="CZ488">
            <v>0</v>
          </cell>
          <cell r="DA488">
            <v>0</v>
          </cell>
          <cell r="DB488">
            <v>0</v>
          </cell>
          <cell r="DC488">
            <v>0</v>
          </cell>
          <cell r="DD488">
            <v>0</v>
          </cell>
          <cell r="DE488">
            <v>0</v>
          </cell>
          <cell r="DF488">
            <v>0</v>
          </cell>
          <cell r="DG488">
            <v>0</v>
          </cell>
          <cell r="DJ488">
            <v>0</v>
          </cell>
          <cell r="DK488">
            <v>0</v>
          </cell>
          <cell r="DL488">
            <v>0</v>
          </cell>
          <cell r="DM488">
            <v>0</v>
          </cell>
          <cell r="DN488">
            <v>0</v>
          </cell>
          <cell r="DO488">
            <v>0</v>
          </cell>
          <cell r="DP488">
            <v>0</v>
          </cell>
          <cell r="DQ488">
            <v>0</v>
          </cell>
          <cell r="DT488">
            <v>0</v>
          </cell>
          <cell r="DU488">
            <v>0</v>
          </cell>
          <cell r="DV488">
            <v>0</v>
          </cell>
          <cell r="DW488">
            <v>0</v>
          </cell>
          <cell r="DX488">
            <v>0</v>
          </cell>
          <cell r="DY488">
            <v>0</v>
          </cell>
          <cell r="DZ488">
            <v>0</v>
          </cell>
          <cell r="EA488">
            <v>0</v>
          </cell>
          <cell r="ED488">
            <v>0</v>
          </cell>
          <cell r="EE488">
            <v>0</v>
          </cell>
          <cell r="EF488">
            <v>0</v>
          </cell>
          <cell r="EG488">
            <v>0</v>
          </cell>
          <cell r="EH488">
            <v>0</v>
          </cell>
          <cell r="EI488">
            <v>0</v>
          </cell>
          <cell r="EJ488">
            <v>0</v>
          </cell>
          <cell r="EK488">
            <v>0</v>
          </cell>
          <cell r="EN488">
            <v>0</v>
          </cell>
          <cell r="EO488">
            <v>0</v>
          </cell>
          <cell r="EP488">
            <v>0</v>
          </cell>
          <cell r="EQ488">
            <v>0</v>
          </cell>
          <cell r="ER488">
            <v>0</v>
          </cell>
          <cell r="ES488">
            <v>0</v>
          </cell>
          <cell r="ET488">
            <v>0</v>
          </cell>
          <cell r="EU488">
            <v>0</v>
          </cell>
          <cell r="EX488">
            <v>0</v>
          </cell>
          <cell r="EY488">
            <v>0</v>
          </cell>
          <cell r="EZ488">
            <v>0</v>
          </cell>
          <cell r="FA488">
            <v>0</v>
          </cell>
          <cell r="FB488">
            <v>0</v>
          </cell>
          <cell r="FC488">
            <v>0</v>
          </cell>
          <cell r="FD488">
            <v>0</v>
          </cell>
          <cell r="FE488">
            <v>0</v>
          </cell>
          <cell r="FH488">
            <v>0</v>
          </cell>
          <cell r="FI488">
            <v>0</v>
          </cell>
          <cell r="FJ488">
            <v>0</v>
          </cell>
          <cell r="FK488">
            <v>0</v>
          </cell>
          <cell r="FL488">
            <v>0</v>
          </cell>
          <cell r="FM488">
            <v>0</v>
          </cell>
          <cell r="FN488">
            <v>0</v>
          </cell>
          <cell r="FO488">
            <v>0</v>
          </cell>
          <cell r="FR488">
            <v>0</v>
          </cell>
          <cell r="FS488">
            <v>0</v>
          </cell>
          <cell r="FT488">
            <v>0</v>
          </cell>
          <cell r="FU488">
            <v>0</v>
          </cell>
          <cell r="FV488">
            <v>0</v>
          </cell>
          <cell r="FW488">
            <v>0</v>
          </cell>
          <cell r="FX488">
            <v>0</v>
          </cell>
          <cell r="FY488">
            <v>0</v>
          </cell>
          <cell r="GB488">
            <v>0</v>
          </cell>
          <cell r="GC488">
            <v>0</v>
          </cell>
          <cell r="GD488">
            <v>0</v>
          </cell>
          <cell r="GE488">
            <v>0</v>
          </cell>
          <cell r="GF488">
            <v>0</v>
          </cell>
          <cell r="GG488">
            <v>0</v>
          </cell>
          <cell r="GH488">
            <v>0</v>
          </cell>
          <cell r="GI488">
            <v>0</v>
          </cell>
          <cell r="GL488">
            <v>0</v>
          </cell>
          <cell r="GM488">
            <v>0</v>
          </cell>
          <cell r="GN488">
            <v>0</v>
          </cell>
          <cell r="GO488">
            <v>0</v>
          </cell>
          <cell r="GP488">
            <v>0</v>
          </cell>
          <cell r="GQ488">
            <v>0</v>
          </cell>
          <cell r="GR488">
            <v>0</v>
          </cell>
          <cell r="GS488">
            <v>0</v>
          </cell>
          <cell r="GU488" t="str">
            <v>Sauce Vinaigrette _ Mnfc</v>
          </cell>
        </row>
        <row r="489">
          <cell r="E489" t="str">
            <v>Saumon &amp; Lentilles  &amp; Épinard Frais</v>
          </cell>
          <cell r="F489" t="str">
            <v>Faire chauffer l'huile. Faire revenir les dés de saumon. Rajouter les lentilles. Epicez à votre convenance. Ajoutez les épinards frais.</v>
          </cell>
          <cell r="G489" t="str">
            <v>Prendre des lentilles en boite</v>
          </cell>
          <cell r="H489">
            <v>425.45</v>
          </cell>
          <cell r="I489">
            <v>34.799999999999997</v>
          </cell>
          <cell r="J489">
            <v>19.045000000000002</v>
          </cell>
          <cell r="K489">
            <v>23.2</v>
          </cell>
          <cell r="L489" t="str">
            <v>Saumon</v>
          </cell>
          <cell r="M489">
            <v>100</v>
          </cell>
          <cell r="N489">
            <v>200</v>
          </cell>
          <cell r="O489">
            <v>19.899999999999999</v>
          </cell>
          <cell r="P489">
            <v>13.4</v>
          </cell>
          <cell r="Q489">
            <v>0</v>
          </cell>
          <cell r="R489">
            <v>200</v>
          </cell>
          <cell r="S489">
            <v>19.899999999999999</v>
          </cell>
          <cell r="T489">
            <v>13.4</v>
          </cell>
          <cell r="U489">
            <v>0</v>
          </cell>
          <cell r="V489" t="str">
            <v>Lentilles</v>
          </cell>
          <cell r="W489">
            <v>50</v>
          </cell>
          <cell r="X489">
            <v>162</v>
          </cell>
          <cell r="Y489">
            <v>12.2</v>
          </cell>
          <cell r="Z489">
            <v>0.75</v>
          </cell>
          <cell r="AA489">
            <v>22.4</v>
          </cell>
          <cell r="AB489">
            <v>324</v>
          </cell>
          <cell r="AC489">
            <v>24.4</v>
          </cell>
          <cell r="AD489">
            <v>1.5</v>
          </cell>
          <cell r="AE489">
            <v>44.8</v>
          </cell>
          <cell r="AF489" t="str">
            <v>Épinard</v>
          </cell>
          <cell r="AG489">
            <v>100</v>
          </cell>
          <cell r="AH489">
            <v>23</v>
          </cell>
          <cell r="AI489">
            <v>2.7</v>
          </cell>
          <cell r="AJ489">
            <v>0.4</v>
          </cell>
          <cell r="AK489">
            <v>0.8</v>
          </cell>
          <cell r="AL489">
            <v>23</v>
          </cell>
          <cell r="AM489">
            <v>2.7</v>
          </cell>
          <cell r="AN489">
            <v>0.4</v>
          </cell>
          <cell r="AO489">
            <v>0.8</v>
          </cell>
          <cell r="AP489" t="str">
            <v>Huile D'Olive</v>
          </cell>
          <cell r="AQ489">
            <v>5</v>
          </cell>
          <cell r="AR489">
            <v>40.450000000000003</v>
          </cell>
          <cell r="AS489">
            <v>0</v>
          </cell>
          <cell r="AT489">
            <v>4.4950000000000001</v>
          </cell>
          <cell r="AU489">
            <v>0</v>
          </cell>
          <cell r="AV489">
            <v>809</v>
          </cell>
          <cell r="AW489">
            <v>0</v>
          </cell>
          <cell r="AX489">
            <v>89.9</v>
          </cell>
          <cell r="AY489">
            <v>0</v>
          </cell>
          <cell r="AZ489" t="str">
            <v/>
          </cell>
          <cell r="BB489">
            <v>0</v>
          </cell>
          <cell r="BC489">
            <v>0</v>
          </cell>
          <cell r="BD489">
            <v>0</v>
          </cell>
          <cell r="BE489">
            <v>0</v>
          </cell>
          <cell r="BF489">
            <v>0</v>
          </cell>
          <cell r="BG489">
            <v>0</v>
          </cell>
          <cell r="BH489">
            <v>0</v>
          </cell>
          <cell r="BI489">
            <v>0</v>
          </cell>
          <cell r="BJ489" t="str">
            <v/>
          </cell>
          <cell r="BL489">
            <v>0</v>
          </cell>
          <cell r="BM489">
            <v>0</v>
          </cell>
          <cell r="BN489">
            <v>0</v>
          </cell>
          <cell r="BO489">
            <v>0</v>
          </cell>
          <cell r="BP489">
            <v>0</v>
          </cell>
          <cell r="BQ489">
            <v>0</v>
          </cell>
          <cell r="BR489">
            <v>0</v>
          </cell>
          <cell r="BS489">
            <v>0</v>
          </cell>
          <cell r="BT489" t="str">
            <v/>
          </cell>
          <cell r="BV489">
            <v>0</v>
          </cell>
          <cell r="BW489">
            <v>0</v>
          </cell>
          <cell r="BX489">
            <v>0</v>
          </cell>
          <cell r="BY489">
            <v>0</v>
          </cell>
          <cell r="BZ489">
            <v>0</v>
          </cell>
          <cell r="CA489">
            <v>0</v>
          </cell>
          <cell r="CB489">
            <v>0</v>
          </cell>
          <cell r="CC489">
            <v>0</v>
          </cell>
          <cell r="CD489" t="str">
            <v/>
          </cell>
          <cell r="CF489">
            <v>0</v>
          </cell>
          <cell r="CG489">
            <v>0</v>
          </cell>
          <cell r="CH489">
            <v>0</v>
          </cell>
          <cell r="CI489">
            <v>0</v>
          </cell>
          <cell r="CJ489">
            <v>0</v>
          </cell>
          <cell r="CK489">
            <v>0</v>
          </cell>
          <cell r="CL489">
            <v>0</v>
          </cell>
          <cell r="CM489">
            <v>0</v>
          </cell>
          <cell r="CN489" t="str">
            <v/>
          </cell>
          <cell r="CP489">
            <v>0</v>
          </cell>
          <cell r="CQ489">
            <v>0</v>
          </cell>
          <cell r="CR489">
            <v>0</v>
          </cell>
          <cell r="CS489">
            <v>0</v>
          </cell>
          <cell r="CT489">
            <v>0</v>
          </cell>
          <cell r="CU489">
            <v>0</v>
          </cell>
          <cell r="CV489">
            <v>0</v>
          </cell>
          <cell r="CW489">
            <v>0</v>
          </cell>
          <cell r="CX489" t="str">
            <v/>
          </cell>
          <cell r="CZ489">
            <v>0</v>
          </cell>
          <cell r="DA489">
            <v>0</v>
          </cell>
          <cell r="DB489">
            <v>0</v>
          </cell>
          <cell r="DC489">
            <v>0</v>
          </cell>
          <cell r="DD489">
            <v>0</v>
          </cell>
          <cell r="DE489">
            <v>0</v>
          </cell>
          <cell r="DF489">
            <v>0</v>
          </cell>
          <cell r="DG489">
            <v>0</v>
          </cell>
          <cell r="DH489" t="str">
            <v/>
          </cell>
          <cell r="DJ489">
            <v>0</v>
          </cell>
          <cell r="DK489">
            <v>0</v>
          </cell>
          <cell r="DL489">
            <v>0</v>
          </cell>
          <cell r="DM489">
            <v>0</v>
          </cell>
          <cell r="DN489">
            <v>0</v>
          </cell>
          <cell r="DO489">
            <v>0</v>
          </cell>
          <cell r="DP489">
            <v>0</v>
          </cell>
          <cell r="DQ489">
            <v>0</v>
          </cell>
          <cell r="DR489" t="str">
            <v/>
          </cell>
          <cell r="DT489">
            <v>0</v>
          </cell>
          <cell r="DU489">
            <v>0</v>
          </cell>
          <cell r="DV489">
            <v>0</v>
          </cell>
          <cell r="DW489">
            <v>0</v>
          </cell>
          <cell r="DX489">
            <v>0</v>
          </cell>
          <cell r="DY489">
            <v>0</v>
          </cell>
          <cell r="DZ489">
            <v>0</v>
          </cell>
          <cell r="EA489">
            <v>0</v>
          </cell>
          <cell r="EB489" t="str">
            <v/>
          </cell>
          <cell r="ED489">
            <v>0</v>
          </cell>
          <cell r="EE489">
            <v>0</v>
          </cell>
          <cell r="EF489">
            <v>0</v>
          </cell>
          <cell r="EG489">
            <v>0</v>
          </cell>
          <cell r="EH489">
            <v>0</v>
          </cell>
          <cell r="EI489">
            <v>0</v>
          </cell>
          <cell r="EJ489">
            <v>0</v>
          </cell>
          <cell r="EK489">
            <v>0</v>
          </cell>
          <cell r="EL489" t="str">
            <v/>
          </cell>
          <cell r="EN489">
            <v>0</v>
          </cell>
          <cell r="EO489">
            <v>0</v>
          </cell>
          <cell r="EP489">
            <v>0</v>
          </cell>
          <cell r="EQ489">
            <v>0</v>
          </cell>
          <cell r="ER489">
            <v>0</v>
          </cell>
          <cell r="ES489">
            <v>0</v>
          </cell>
          <cell r="ET489">
            <v>0</v>
          </cell>
          <cell r="EU489">
            <v>0</v>
          </cell>
          <cell r="EV489" t="str">
            <v/>
          </cell>
          <cell r="EX489">
            <v>0</v>
          </cell>
          <cell r="EY489">
            <v>0</v>
          </cell>
          <cell r="EZ489">
            <v>0</v>
          </cell>
          <cell r="FA489">
            <v>0</v>
          </cell>
          <cell r="FB489">
            <v>0</v>
          </cell>
          <cell r="FC489">
            <v>0</v>
          </cell>
          <cell r="FD489">
            <v>0</v>
          </cell>
          <cell r="FE489">
            <v>0</v>
          </cell>
          <cell r="FF489" t="str">
            <v/>
          </cell>
          <cell r="FH489">
            <v>0</v>
          </cell>
          <cell r="FI489">
            <v>0</v>
          </cell>
          <cell r="FJ489">
            <v>0</v>
          </cell>
          <cell r="FK489">
            <v>0</v>
          </cell>
          <cell r="FL489">
            <v>0</v>
          </cell>
          <cell r="FM489">
            <v>0</v>
          </cell>
          <cell r="FN489">
            <v>0</v>
          </cell>
          <cell r="FO489">
            <v>0</v>
          </cell>
          <cell r="FR489">
            <v>0</v>
          </cell>
          <cell r="FS489">
            <v>0</v>
          </cell>
          <cell r="FT489">
            <v>0</v>
          </cell>
          <cell r="FU489">
            <v>0</v>
          </cell>
          <cell r="FV489">
            <v>0</v>
          </cell>
          <cell r="FW489">
            <v>0</v>
          </cell>
          <cell r="FX489">
            <v>0</v>
          </cell>
          <cell r="FY489">
            <v>0</v>
          </cell>
          <cell r="GB489">
            <v>0</v>
          </cell>
          <cell r="GC489">
            <v>0</v>
          </cell>
          <cell r="GD489">
            <v>0</v>
          </cell>
          <cell r="GE489">
            <v>0</v>
          </cell>
          <cell r="GF489">
            <v>0</v>
          </cell>
          <cell r="GG489">
            <v>0</v>
          </cell>
          <cell r="GH489">
            <v>0</v>
          </cell>
          <cell r="GI489">
            <v>0</v>
          </cell>
          <cell r="GL489">
            <v>0</v>
          </cell>
          <cell r="GM489">
            <v>0</v>
          </cell>
          <cell r="GN489">
            <v>0</v>
          </cell>
          <cell r="GO489">
            <v>0</v>
          </cell>
          <cell r="GP489">
            <v>0</v>
          </cell>
          <cell r="GQ489">
            <v>0</v>
          </cell>
          <cell r="GR489">
            <v>0</v>
          </cell>
          <cell r="GS489">
            <v>0</v>
          </cell>
          <cell r="GU489" t="str">
            <v>Saumon &amp; Lentilles  &amp; Épinard Frais</v>
          </cell>
        </row>
        <row r="490">
          <cell r="E490" t="str">
            <v>Saumon &amp; Quinoa</v>
          </cell>
          <cell r="F490" t="str">
            <v>Pelez et émincez l’oignon et faites-le revenir avec l’huile d’olive. Ajoutez votre julienne de légumes. Faites cuire 20 minutes.
Dans une autre poêle, déposez les filets de saumon (sans matière grasse), ajoutez la sauce soja et laissez cuire quelques minutes à feu doux.
Parallèlement, faites cuire le quinoa.
Servir le saumon, salez, poivrez et parsemez de ciboulette.</v>
          </cell>
          <cell r="H490">
            <v>455.47999999999996</v>
          </cell>
          <cell r="I490">
            <v>34.17</v>
          </cell>
          <cell r="J490">
            <v>16.760000000000002</v>
          </cell>
          <cell r="K490">
            <v>37.089999999999996</v>
          </cell>
          <cell r="L490" t="str">
            <v>Saumon</v>
          </cell>
          <cell r="M490">
            <v>100</v>
          </cell>
          <cell r="N490">
            <v>200</v>
          </cell>
          <cell r="O490">
            <v>19.899999999999999</v>
          </cell>
          <cell r="P490">
            <v>13.4</v>
          </cell>
          <cell r="Q490">
            <v>0</v>
          </cell>
          <cell r="R490">
            <v>200</v>
          </cell>
          <cell r="S490">
            <v>19.899999999999999</v>
          </cell>
          <cell r="T490">
            <v>13.4</v>
          </cell>
          <cell r="U490">
            <v>0</v>
          </cell>
          <cell r="V490" t="str">
            <v>Brocoli</v>
          </cell>
          <cell r="W490">
            <v>200</v>
          </cell>
          <cell r="X490">
            <v>62</v>
          </cell>
          <cell r="Y490">
            <v>6</v>
          </cell>
          <cell r="Z490">
            <v>0.8</v>
          </cell>
          <cell r="AA490">
            <v>4.8</v>
          </cell>
          <cell r="AB490">
            <v>31</v>
          </cell>
          <cell r="AC490">
            <v>3</v>
          </cell>
          <cell r="AD490">
            <v>0.4</v>
          </cell>
          <cell r="AE490">
            <v>2.4</v>
          </cell>
          <cell r="AF490" t="str">
            <v>Quinoa</v>
          </cell>
          <cell r="AG490">
            <v>50</v>
          </cell>
          <cell r="AH490">
            <v>175.5</v>
          </cell>
          <cell r="AI490">
            <v>7</v>
          </cell>
          <cell r="AJ490">
            <v>2.5</v>
          </cell>
          <cell r="AK490">
            <v>29.5</v>
          </cell>
          <cell r="AL490">
            <v>351</v>
          </cell>
          <cell r="AM490">
            <v>14</v>
          </cell>
          <cell r="AN490">
            <v>5</v>
          </cell>
          <cell r="AO490">
            <v>59</v>
          </cell>
          <cell r="AP490" t="str">
            <v>Oignon</v>
          </cell>
          <cell r="AQ490">
            <v>30</v>
          </cell>
          <cell r="AR490">
            <v>11.7</v>
          </cell>
          <cell r="AS490">
            <v>0.39</v>
          </cell>
          <cell r="AT490">
            <v>0.06</v>
          </cell>
          <cell r="AU490">
            <v>2.1</v>
          </cell>
          <cell r="AV490">
            <v>39</v>
          </cell>
          <cell r="AW490">
            <v>1.3</v>
          </cell>
          <cell r="AX490">
            <v>0.2</v>
          </cell>
          <cell r="AY490">
            <v>7</v>
          </cell>
          <cell r="AZ490" t="str">
            <v>Sauce De Soja</v>
          </cell>
          <cell r="BA490">
            <v>10</v>
          </cell>
          <cell r="BB490">
            <v>6.28</v>
          </cell>
          <cell r="BC490">
            <v>0.88</v>
          </cell>
          <cell r="BD490">
            <v>0</v>
          </cell>
          <cell r="BE490">
            <v>0.69</v>
          </cell>
          <cell r="BF490">
            <v>62.8</v>
          </cell>
          <cell r="BG490">
            <v>8.8000000000000007</v>
          </cell>
          <cell r="BH490">
            <v>0</v>
          </cell>
          <cell r="BI490">
            <v>6.9</v>
          </cell>
          <cell r="BJ490" t="str">
            <v/>
          </cell>
          <cell r="BL490">
            <v>0</v>
          </cell>
          <cell r="BM490">
            <v>0</v>
          </cell>
          <cell r="BN490">
            <v>0</v>
          </cell>
          <cell r="BO490">
            <v>0</v>
          </cell>
          <cell r="BP490">
            <v>0</v>
          </cell>
          <cell r="BQ490">
            <v>0</v>
          </cell>
          <cell r="BR490">
            <v>0</v>
          </cell>
          <cell r="BS490">
            <v>0</v>
          </cell>
          <cell r="BT490" t="str">
            <v/>
          </cell>
          <cell r="BV490">
            <v>0</v>
          </cell>
          <cell r="BW490">
            <v>0</v>
          </cell>
          <cell r="BX490">
            <v>0</v>
          </cell>
          <cell r="BY490">
            <v>0</v>
          </cell>
          <cell r="BZ490">
            <v>0</v>
          </cell>
          <cell r="CA490">
            <v>0</v>
          </cell>
          <cell r="CB490">
            <v>0</v>
          </cell>
          <cell r="CC490">
            <v>0</v>
          </cell>
          <cell r="CD490" t="str">
            <v/>
          </cell>
          <cell r="CF490">
            <v>0</v>
          </cell>
          <cell r="CG490">
            <v>0</v>
          </cell>
          <cell r="CH490">
            <v>0</v>
          </cell>
          <cell r="CI490">
            <v>0</v>
          </cell>
          <cell r="CJ490">
            <v>0</v>
          </cell>
          <cell r="CK490">
            <v>0</v>
          </cell>
          <cell r="CL490">
            <v>0</v>
          </cell>
          <cell r="CM490">
            <v>0</v>
          </cell>
          <cell r="CN490" t="str">
            <v/>
          </cell>
          <cell r="CP490">
            <v>0</v>
          </cell>
          <cell r="CQ490">
            <v>0</v>
          </cell>
          <cell r="CR490">
            <v>0</v>
          </cell>
          <cell r="CS490">
            <v>0</v>
          </cell>
          <cell r="CT490">
            <v>0</v>
          </cell>
          <cell r="CU490">
            <v>0</v>
          </cell>
          <cell r="CV490">
            <v>0</v>
          </cell>
          <cell r="CW490">
            <v>0</v>
          </cell>
          <cell r="CX490" t="str">
            <v/>
          </cell>
          <cell r="CZ490">
            <v>0</v>
          </cell>
          <cell r="DA490">
            <v>0</v>
          </cell>
          <cell r="DB490">
            <v>0</v>
          </cell>
          <cell r="DC490">
            <v>0</v>
          </cell>
          <cell r="DD490">
            <v>0</v>
          </cell>
          <cell r="DE490">
            <v>0</v>
          </cell>
          <cell r="DF490">
            <v>0</v>
          </cell>
          <cell r="DG490">
            <v>0</v>
          </cell>
          <cell r="DH490" t="str">
            <v/>
          </cell>
          <cell r="DJ490">
            <v>0</v>
          </cell>
          <cell r="DK490">
            <v>0</v>
          </cell>
          <cell r="DL490">
            <v>0</v>
          </cell>
          <cell r="DM490">
            <v>0</v>
          </cell>
          <cell r="DN490">
            <v>0</v>
          </cell>
          <cell r="DO490">
            <v>0</v>
          </cell>
          <cell r="DP490">
            <v>0</v>
          </cell>
          <cell r="DQ490">
            <v>0</v>
          </cell>
          <cell r="DR490" t="str">
            <v/>
          </cell>
          <cell r="DT490">
            <v>0</v>
          </cell>
          <cell r="DU490">
            <v>0</v>
          </cell>
          <cell r="DV490">
            <v>0</v>
          </cell>
          <cell r="DW490">
            <v>0</v>
          </cell>
          <cell r="DX490">
            <v>0</v>
          </cell>
          <cell r="DY490">
            <v>0</v>
          </cell>
          <cell r="DZ490">
            <v>0</v>
          </cell>
          <cell r="EA490">
            <v>0</v>
          </cell>
          <cell r="EB490" t="str">
            <v/>
          </cell>
          <cell r="ED490">
            <v>0</v>
          </cell>
          <cell r="EE490">
            <v>0</v>
          </cell>
          <cell r="EF490">
            <v>0</v>
          </cell>
          <cell r="EG490">
            <v>0</v>
          </cell>
          <cell r="EH490">
            <v>0</v>
          </cell>
          <cell r="EI490">
            <v>0</v>
          </cell>
          <cell r="EJ490">
            <v>0</v>
          </cell>
          <cell r="EK490">
            <v>0</v>
          </cell>
          <cell r="EL490" t="str">
            <v/>
          </cell>
          <cell r="EN490">
            <v>0</v>
          </cell>
          <cell r="EO490">
            <v>0</v>
          </cell>
          <cell r="EP490">
            <v>0</v>
          </cell>
          <cell r="EQ490">
            <v>0</v>
          </cell>
          <cell r="ER490">
            <v>0</v>
          </cell>
          <cell r="ES490">
            <v>0</v>
          </cell>
          <cell r="ET490">
            <v>0</v>
          </cell>
          <cell r="EU490">
            <v>0</v>
          </cell>
          <cell r="EV490" t="str">
            <v/>
          </cell>
          <cell r="EX490">
            <v>0</v>
          </cell>
          <cell r="EY490">
            <v>0</v>
          </cell>
          <cell r="EZ490">
            <v>0</v>
          </cell>
          <cell r="FA490">
            <v>0</v>
          </cell>
          <cell r="FB490">
            <v>0</v>
          </cell>
          <cell r="FC490">
            <v>0</v>
          </cell>
          <cell r="FD490">
            <v>0</v>
          </cell>
          <cell r="FE490">
            <v>0</v>
          </cell>
          <cell r="FF490" t="str">
            <v/>
          </cell>
          <cell r="FH490">
            <v>0</v>
          </cell>
          <cell r="FI490">
            <v>0</v>
          </cell>
          <cell r="FJ490">
            <v>0</v>
          </cell>
          <cell r="FK490">
            <v>0</v>
          </cell>
          <cell r="FL490">
            <v>0</v>
          </cell>
          <cell r="FM490">
            <v>0</v>
          </cell>
          <cell r="FN490">
            <v>0</v>
          </cell>
          <cell r="FO490">
            <v>0</v>
          </cell>
          <cell r="FR490">
            <v>0</v>
          </cell>
          <cell r="FS490">
            <v>0</v>
          </cell>
          <cell r="FT490">
            <v>0</v>
          </cell>
          <cell r="FU490">
            <v>0</v>
          </cell>
          <cell r="FV490">
            <v>0</v>
          </cell>
          <cell r="FW490">
            <v>0</v>
          </cell>
          <cell r="FX490">
            <v>0</v>
          </cell>
          <cell r="FY490">
            <v>0</v>
          </cell>
          <cell r="GB490">
            <v>0</v>
          </cell>
          <cell r="GC490">
            <v>0</v>
          </cell>
          <cell r="GD490">
            <v>0</v>
          </cell>
          <cell r="GE490">
            <v>0</v>
          </cell>
          <cell r="GF490">
            <v>0</v>
          </cell>
          <cell r="GG490">
            <v>0</v>
          </cell>
          <cell r="GH490">
            <v>0</v>
          </cell>
          <cell r="GI490">
            <v>0</v>
          </cell>
          <cell r="GL490">
            <v>0</v>
          </cell>
          <cell r="GM490">
            <v>0</v>
          </cell>
          <cell r="GN490">
            <v>0</v>
          </cell>
          <cell r="GO490">
            <v>0</v>
          </cell>
          <cell r="GP490">
            <v>0</v>
          </cell>
          <cell r="GQ490">
            <v>0</v>
          </cell>
          <cell r="GR490">
            <v>0</v>
          </cell>
          <cell r="GS490">
            <v>0</v>
          </cell>
          <cell r="GU490" t="str">
            <v>Saumon &amp; Quinoa</v>
          </cell>
        </row>
        <row r="491">
          <cell r="E491" t="str">
            <v>Saumon À La Poêle Et Riz Aux Brocolis</v>
          </cell>
          <cell r="F491" t="str">
            <v>Préparez le riz en fonction des instructions de l'emballage.
Découpez les brocolis en fleurets, lavez-les et placez-les dans une marmite d'eau bouillante.
Laissez cuire les brocolis pendant 4 minutes, puis rincez-les à l'eau froide.
Pendant la cuisson des brocolis, émincez finement l'ail et le piment, et faites-les revenir dans une grande poêle dans un peu d'huile d'olive.
Coupez les oignons verts en rondelles et ajoutez-les à la poêle ainsi que les brocolis. Laissez cuire pendant 3 minutes.
Coupez les tomates en deux, ajoutez-les à la poêle et mélangez pendant la cuisson des ingrédients.
Cassez le saumon en morceaux à l'aide d'une fourchette, ajoutez-le à la poêle et faites-le brièvement dorer. Salez et poivrez.
Incorporez de la sauce soja à la poêle, puis servez.</v>
          </cell>
          <cell r="H491">
            <v>541.41</v>
          </cell>
          <cell r="I491">
            <v>38.706000000000003</v>
          </cell>
          <cell r="J491">
            <v>30.018000000000001</v>
          </cell>
          <cell r="K491">
            <v>26.843000000000004</v>
          </cell>
          <cell r="L491" t="str">
            <v>Riz Basmati</v>
          </cell>
          <cell r="M491">
            <v>25</v>
          </cell>
          <cell r="N491">
            <v>86.75</v>
          </cell>
          <cell r="O491">
            <v>2.5</v>
          </cell>
          <cell r="P491">
            <v>0.125</v>
          </cell>
          <cell r="Q491">
            <v>18.75</v>
          </cell>
          <cell r="R491">
            <v>347</v>
          </cell>
          <cell r="S491">
            <v>10</v>
          </cell>
          <cell r="T491">
            <v>0.5</v>
          </cell>
          <cell r="U491">
            <v>75</v>
          </cell>
          <cell r="V491" t="str">
            <v>Brocoli</v>
          </cell>
          <cell r="W491">
            <v>150</v>
          </cell>
          <cell r="X491">
            <v>46.5</v>
          </cell>
          <cell r="Y491">
            <v>4.5</v>
          </cell>
          <cell r="Z491">
            <v>0.6</v>
          </cell>
          <cell r="AA491">
            <v>3.6</v>
          </cell>
          <cell r="AB491">
            <v>31</v>
          </cell>
          <cell r="AC491">
            <v>3</v>
          </cell>
          <cell r="AD491">
            <v>0.4</v>
          </cell>
          <cell r="AE491">
            <v>2.4</v>
          </cell>
          <cell r="AF491" t="str">
            <v>Ail</v>
          </cell>
          <cell r="AG491">
            <v>3</v>
          </cell>
          <cell r="AH491">
            <v>4.08</v>
          </cell>
          <cell r="AI491">
            <v>0.21</v>
          </cell>
          <cell r="AJ491">
            <v>1.4999999999999999E-2</v>
          </cell>
          <cell r="AK491">
            <v>0.73499999999999999</v>
          </cell>
          <cell r="AL491">
            <v>136</v>
          </cell>
          <cell r="AM491">
            <v>7</v>
          </cell>
          <cell r="AN491">
            <v>0.5</v>
          </cell>
          <cell r="AO491">
            <v>24.5</v>
          </cell>
          <cell r="AP491" t="str">
            <v>Piment</v>
          </cell>
          <cell r="AR491">
            <v>0</v>
          </cell>
          <cell r="AS491">
            <v>0</v>
          </cell>
          <cell r="AT491">
            <v>0</v>
          </cell>
          <cell r="AU491">
            <v>0</v>
          </cell>
          <cell r="AV491">
            <v>0</v>
          </cell>
          <cell r="AW491">
            <v>0</v>
          </cell>
          <cell r="AX491">
            <v>0</v>
          </cell>
          <cell r="AY491">
            <v>0</v>
          </cell>
          <cell r="AZ491" t="str">
            <v>Huile D'Olive</v>
          </cell>
          <cell r="BA491">
            <v>10</v>
          </cell>
          <cell r="BB491">
            <v>80.900000000000006</v>
          </cell>
          <cell r="BC491">
            <v>0</v>
          </cell>
          <cell r="BD491">
            <v>8.99</v>
          </cell>
          <cell r="BE491">
            <v>0</v>
          </cell>
          <cell r="BF491">
            <v>809</v>
          </cell>
          <cell r="BG491">
            <v>0</v>
          </cell>
          <cell r="BH491">
            <v>89.9</v>
          </cell>
          <cell r="BI491">
            <v>0</v>
          </cell>
          <cell r="BJ491" t="str">
            <v>Oignons Verts</v>
          </cell>
          <cell r="BK491">
            <v>20</v>
          </cell>
          <cell r="BL491">
            <v>6.4</v>
          </cell>
          <cell r="BM491">
            <v>0.36599999999999999</v>
          </cell>
          <cell r="BN491">
            <v>3.7999999999999999E-2</v>
          </cell>
          <cell r="BO491">
            <v>1.4680000000000002</v>
          </cell>
          <cell r="BP491">
            <v>32</v>
          </cell>
          <cell r="BQ491">
            <v>1.83</v>
          </cell>
          <cell r="BR491">
            <v>0.19</v>
          </cell>
          <cell r="BS491">
            <v>7.34</v>
          </cell>
          <cell r="BT491" t="str">
            <v>Tomate</v>
          </cell>
          <cell r="BU491">
            <v>50</v>
          </cell>
          <cell r="BV491">
            <v>10.5</v>
          </cell>
          <cell r="BW491">
            <v>0.4</v>
          </cell>
          <cell r="BX491">
            <v>0.15</v>
          </cell>
          <cell r="BY491">
            <v>1.6</v>
          </cell>
          <cell r="BZ491">
            <v>21</v>
          </cell>
          <cell r="CA491">
            <v>0.8</v>
          </cell>
          <cell r="CB491">
            <v>0.3</v>
          </cell>
          <cell r="CC491">
            <v>3.2</v>
          </cell>
          <cell r="CD491" t="str">
            <v>Saumon</v>
          </cell>
          <cell r="CE491">
            <v>150</v>
          </cell>
          <cell r="CF491">
            <v>300</v>
          </cell>
          <cell r="CG491">
            <v>29.85</v>
          </cell>
          <cell r="CH491">
            <v>20.100000000000001</v>
          </cell>
          <cell r="CI491">
            <v>0</v>
          </cell>
          <cell r="CJ491">
            <v>200</v>
          </cell>
          <cell r="CK491">
            <v>19.899999999999999</v>
          </cell>
          <cell r="CL491">
            <v>13.4</v>
          </cell>
          <cell r="CM491">
            <v>0</v>
          </cell>
          <cell r="CN491" t="str">
            <v>Sel Et Poivre (À Votre Convenance)</v>
          </cell>
          <cell r="CP491">
            <v>0</v>
          </cell>
          <cell r="CQ491">
            <v>0</v>
          </cell>
          <cell r="CR491">
            <v>0</v>
          </cell>
          <cell r="CS491">
            <v>0</v>
          </cell>
          <cell r="CT491">
            <v>0</v>
          </cell>
          <cell r="CU491">
            <v>0</v>
          </cell>
          <cell r="CV491">
            <v>0</v>
          </cell>
          <cell r="CW491">
            <v>0</v>
          </cell>
          <cell r="CX491" t="str">
            <v>Sauce De Soja</v>
          </cell>
          <cell r="CY491">
            <v>10</v>
          </cell>
          <cell r="CZ491">
            <v>6.28</v>
          </cell>
          <cell r="DA491">
            <v>0.88</v>
          </cell>
          <cell r="DB491">
            <v>0</v>
          </cell>
          <cell r="DC491">
            <v>0.69</v>
          </cell>
          <cell r="DD491">
            <v>62.8</v>
          </cell>
          <cell r="DE491">
            <v>8.8000000000000007</v>
          </cell>
          <cell r="DF491">
            <v>0</v>
          </cell>
          <cell r="DG491">
            <v>6.9</v>
          </cell>
          <cell r="DH491" t="str">
            <v/>
          </cell>
          <cell r="DJ491">
            <v>0</v>
          </cell>
          <cell r="DK491">
            <v>0</v>
          </cell>
          <cell r="DL491">
            <v>0</v>
          </cell>
          <cell r="DM491">
            <v>0</v>
          </cell>
          <cell r="DN491">
            <v>0</v>
          </cell>
          <cell r="DO491">
            <v>0</v>
          </cell>
          <cell r="DP491">
            <v>0</v>
          </cell>
          <cell r="DQ491">
            <v>0</v>
          </cell>
          <cell r="DR491" t="str">
            <v/>
          </cell>
          <cell r="DT491">
            <v>0</v>
          </cell>
          <cell r="DU491">
            <v>0</v>
          </cell>
          <cell r="DV491">
            <v>0</v>
          </cell>
          <cell r="DW491">
            <v>0</v>
          </cell>
          <cell r="DX491">
            <v>0</v>
          </cell>
          <cell r="DY491">
            <v>0</v>
          </cell>
          <cell r="DZ491">
            <v>0</v>
          </cell>
          <cell r="EA491">
            <v>0</v>
          </cell>
          <cell r="EB491" t="str">
            <v/>
          </cell>
          <cell r="ED491">
            <v>0</v>
          </cell>
          <cell r="EE491">
            <v>0</v>
          </cell>
          <cell r="EF491">
            <v>0</v>
          </cell>
          <cell r="EG491">
            <v>0</v>
          </cell>
          <cell r="EH491">
            <v>0</v>
          </cell>
          <cell r="EI491">
            <v>0</v>
          </cell>
          <cell r="EJ491">
            <v>0</v>
          </cell>
          <cell r="EK491">
            <v>0</v>
          </cell>
          <cell r="EL491" t="str">
            <v/>
          </cell>
          <cell r="EN491">
            <v>0</v>
          </cell>
          <cell r="EO491">
            <v>0</v>
          </cell>
          <cell r="EP491">
            <v>0</v>
          </cell>
          <cell r="EQ491">
            <v>0</v>
          </cell>
          <cell r="ER491">
            <v>0</v>
          </cell>
          <cell r="ES491">
            <v>0</v>
          </cell>
          <cell r="ET491">
            <v>0</v>
          </cell>
          <cell r="EU491">
            <v>0</v>
          </cell>
          <cell r="EV491" t="str">
            <v/>
          </cell>
          <cell r="EX491">
            <v>0</v>
          </cell>
          <cell r="EY491">
            <v>0</v>
          </cell>
          <cell r="EZ491">
            <v>0</v>
          </cell>
          <cell r="FA491">
            <v>0</v>
          </cell>
          <cell r="FB491">
            <v>0</v>
          </cell>
          <cell r="FC491">
            <v>0</v>
          </cell>
          <cell r="FD491">
            <v>0</v>
          </cell>
          <cell r="FE491">
            <v>0</v>
          </cell>
          <cell r="FF491" t="str">
            <v/>
          </cell>
          <cell r="FH491">
            <v>0</v>
          </cell>
          <cell r="FI491">
            <v>0</v>
          </cell>
          <cell r="FJ491">
            <v>0</v>
          </cell>
          <cell r="FK491">
            <v>0</v>
          </cell>
          <cell r="FL491">
            <v>0</v>
          </cell>
          <cell r="FM491">
            <v>0</v>
          </cell>
          <cell r="FN491">
            <v>0</v>
          </cell>
          <cell r="FO491">
            <v>0</v>
          </cell>
          <cell r="FR491">
            <v>0</v>
          </cell>
          <cell r="FS491">
            <v>0</v>
          </cell>
          <cell r="FT491">
            <v>0</v>
          </cell>
          <cell r="FU491">
            <v>0</v>
          </cell>
          <cell r="FV491">
            <v>0</v>
          </cell>
          <cell r="FW491">
            <v>0</v>
          </cell>
          <cell r="FX491">
            <v>0</v>
          </cell>
          <cell r="FY491">
            <v>0</v>
          </cell>
          <cell r="GB491">
            <v>0</v>
          </cell>
          <cell r="GC491">
            <v>0</v>
          </cell>
          <cell r="GD491">
            <v>0</v>
          </cell>
          <cell r="GE491">
            <v>0</v>
          </cell>
          <cell r="GF491">
            <v>0</v>
          </cell>
          <cell r="GG491">
            <v>0</v>
          </cell>
          <cell r="GH491">
            <v>0</v>
          </cell>
          <cell r="GI491">
            <v>0</v>
          </cell>
          <cell r="GL491">
            <v>0</v>
          </cell>
          <cell r="GM491">
            <v>0</v>
          </cell>
          <cell r="GN491">
            <v>0</v>
          </cell>
          <cell r="GO491">
            <v>0</v>
          </cell>
          <cell r="GP491">
            <v>0</v>
          </cell>
          <cell r="GQ491">
            <v>0</v>
          </cell>
          <cell r="GR491">
            <v>0</v>
          </cell>
          <cell r="GS491">
            <v>0</v>
          </cell>
          <cell r="GU491" t="str">
            <v>Saumon À La Poêle Et Riz Aux Brocolis</v>
          </cell>
        </row>
        <row r="492">
          <cell r="E492" t="str">
            <v>Saumon Aux Sésames &amp; velouté de Radis</v>
          </cell>
          <cell r="F492" t="str">
            <v xml:space="preserve"> Dans une poêle avec l’huile de coco faites cuire votre saumon 2 minutes de chaque côté jusqu’à ce qu’il soit mi-cuit.
 Ajoutez la sauce soja, le sésame
 Mixez vos radis, fromages blanc, sel poivre et laissez refroidir au frigo quelques minutes.</v>
          </cell>
          <cell r="H492">
            <v>476.78999999999996</v>
          </cell>
          <cell r="I492">
            <v>35.844999999999999</v>
          </cell>
          <cell r="J492">
            <v>31.685000000000002</v>
          </cell>
          <cell r="K492">
            <v>10.335000000000001</v>
          </cell>
          <cell r="L492" t="str">
            <v>Saumon</v>
          </cell>
          <cell r="M492">
            <v>125</v>
          </cell>
          <cell r="N492">
            <v>250</v>
          </cell>
          <cell r="O492">
            <v>24.875</v>
          </cell>
          <cell r="P492">
            <v>16.75</v>
          </cell>
          <cell r="Q492">
            <v>0</v>
          </cell>
          <cell r="R492">
            <v>200</v>
          </cell>
          <cell r="S492">
            <v>19.899999999999999</v>
          </cell>
          <cell r="T492">
            <v>13.4</v>
          </cell>
          <cell r="U492">
            <v>0</v>
          </cell>
          <cell r="V492" t="str">
            <v>Graine de sésame</v>
          </cell>
          <cell r="W492">
            <v>10</v>
          </cell>
          <cell r="X492">
            <v>58.9</v>
          </cell>
          <cell r="Y492">
            <v>1.77</v>
          </cell>
          <cell r="Z492">
            <v>4.9800000000000004</v>
          </cell>
          <cell r="AA492">
            <v>1.17</v>
          </cell>
          <cell r="AB492">
            <v>589</v>
          </cell>
          <cell r="AC492">
            <v>17.7</v>
          </cell>
          <cell r="AD492">
            <v>49.8</v>
          </cell>
          <cell r="AE492">
            <v>11.7</v>
          </cell>
          <cell r="AF492" t="str">
            <v>huile de coco</v>
          </cell>
          <cell r="AG492">
            <v>5</v>
          </cell>
          <cell r="AH492">
            <v>44.7</v>
          </cell>
          <cell r="AI492">
            <v>0.04</v>
          </cell>
          <cell r="AJ492">
            <v>4.95</v>
          </cell>
          <cell r="AK492">
            <v>0</v>
          </cell>
          <cell r="AL492">
            <v>894</v>
          </cell>
          <cell r="AM492">
            <v>0.8</v>
          </cell>
          <cell r="AN492">
            <v>99</v>
          </cell>
          <cell r="AO492">
            <v>0</v>
          </cell>
          <cell r="AP492" t="str">
            <v>huile d'olive</v>
          </cell>
          <cell r="AQ492">
            <v>5</v>
          </cell>
          <cell r="AR492">
            <v>40.450000000000003</v>
          </cell>
          <cell r="AS492">
            <v>0</v>
          </cell>
          <cell r="AT492">
            <v>4.4950000000000001</v>
          </cell>
          <cell r="AU492">
            <v>0</v>
          </cell>
          <cell r="AV492">
            <v>809</v>
          </cell>
          <cell r="AW492">
            <v>0</v>
          </cell>
          <cell r="AX492">
            <v>89.9</v>
          </cell>
          <cell r="AY492">
            <v>0</v>
          </cell>
          <cell r="AZ492" t="str">
            <v>fromage blanc 0%</v>
          </cell>
          <cell r="BA492">
            <v>100</v>
          </cell>
          <cell r="BB492">
            <v>49</v>
          </cell>
          <cell r="BC492">
            <v>7.7</v>
          </cell>
          <cell r="BD492">
            <v>0</v>
          </cell>
          <cell r="BE492">
            <v>4.4000000000000004</v>
          </cell>
          <cell r="BF492">
            <v>49</v>
          </cell>
          <cell r="BG492">
            <v>7.7</v>
          </cell>
          <cell r="BH492">
            <v>0</v>
          </cell>
          <cell r="BI492">
            <v>4.4000000000000004</v>
          </cell>
          <cell r="BJ492" t="str">
            <v>sel et Poivre</v>
          </cell>
          <cell r="BL492">
            <v>0</v>
          </cell>
          <cell r="BM492">
            <v>0</v>
          </cell>
          <cell r="BN492">
            <v>0</v>
          </cell>
          <cell r="BO492">
            <v>0</v>
          </cell>
          <cell r="BP492">
            <v>0</v>
          </cell>
          <cell r="BQ492">
            <v>0</v>
          </cell>
          <cell r="BR492">
            <v>0</v>
          </cell>
          <cell r="BS492">
            <v>0</v>
          </cell>
          <cell r="BT492" t="str">
            <v xml:space="preserve">Vinaigre balsamique </v>
          </cell>
          <cell r="BV492">
            <v>0</v>
          </cell>
          <cell r="BW492">
            <v>0</v>
          </cell>
          <cell r="BX492">
            <v>0</v>
          </cell>
          <cell r="BY492">
            <v>0</v>
          </cell>
          <cell r="BZ492">
            <v>0</v>
          </cell>
          <cell r="CA492">
            <v>0</v>
          </cell>
          <cell r="CB492">
            <v>0</v>
          </cell>
          <cell r="CC492">
            <v>0</v>
          </cell>
          <cell r="CD492" t="str">
            <v>radis</v>
          </cell>
          <cell r="CE492">
            <v>170</v>
          </cell>
          <cell r="CF492">
            <v>30.6</v>
          </cell>
          <cell r="CG492">
            <v>1.02</v>
          </cell>
          <cell r="CH492">
            <v>0.51</v>
          </cell>
          <cell r="CI492">
            <v>4.42</v>
          </cell>
          <cell r="CJ492">
            <v>18</v>
          </cell>
          <cell r="CK492">
            <v>0.6</v>
          </cell>
          <cell r="CL492">
            <v>0.3</v>
          </cell>
          <cell r="CM492">
            <v>2.6</v>
          </cell>
          <cell r="CN492" t="str">
            <v>sauce soja</v>
          </cell>
          <cell r="CO492">
            <v>5</v>
          </cell>
          <cell r="CP492">
            <v>3.14</v>
          </cell>
          <cell r="CQ492">
            <v>0.44</v>
          </cell>
          <cell r="CR492">
            <v>0</v>
          </cell>
          <cell r="CS492">
            <v>0.34499999999999997</v>
          </cell>
          <cell r="CT492">
            <v>62.8</v>
          </cell>
          <cell r="CU492">
            <v>8.8000000000000007</v>
          </cell>
          <cell r="CV492">
            <v>0</v>
          </cell>
          <cell r="CW492">
            <v>6.9</v>
          </cell>
          <cell r="CZ492">
            <v>0</v>
          </cell>
          <cell r="DA492">
            <v>0</v>
          </cell>
          <cell r="DB492">
            <v>0</v>
          </cell>
          <cell r="DC492">
            <v>0</v>
          </cell>
          <cell r="DD492">
            <v>0</v>
          </cell>
          <cell r="DE492">
            <v>0</v>
          </cell>
          <cell r="DF492">
            <v>0</v>
          </cell>
          <cell r="DG492">
            <v>0</v>
          </cell>
          <cell r="DJ492">
            <v>0</v>
          </cell>
          <cell r="DK492">
            <v>0</v>
          </cell>
          <cell r="DL492">
            <v>0</v>
          </cell>
          <cell r="DM492">
            <v>0</v>
          </cell>
          <cell r="DN492">
            <v>0</v>
          </cell>
          <cell r="DO492">
            <v>0</v>
          </cell>
          <cell r="DP492">
            <v>0</v>
          </cell>
          <cell r="DQ492">
            <v>0</v>
          </cell>
          <cell r="DT492">
            <v>0</v>
          </cell>
          <cell r="DU492">
            <v>0</v>
          </cell>
          <cell r="DV492">
            <v>0</v>
          </cell>
          <cell r="DW492">
            <v>0</v>
          </cell>
          <cell r="DX492">
            <v>0</v>
          </cell>
          <cell r="DY492">
            <v>0</v>
          </cell>
          <cell r="DZ492">
            <v>0</v>
          </cell>
          <cell r="EA492">
            <v>0</v>
          </cell>
          <cell r="ED492">
            <v>0</v>
          </cell>
          <cell r="EE492">
            <v>0</v>
          </cell>
          <cell r="EF492">
            <v>0</v>
          </cell>
          <cell r="EG492">
            <v>0</v>
          </cell>
          <cell r="EH492">
            <v>0</v>
          </cell>
          <cell r="EI492">
            <v>0</v>
          </cell>
          <cell r="EJ492">
            <v>0</v>
          </cell>
          <cell r="EK492">
            <v>0</v>
          </cell>
          <cell r="EN492">
            <v>0</v>
          </cell>
          <cell r="EO492">
            <v>0</v>
          </cell>
          <cell r="EP492">
            <v>0</v>
          </cell>
          <cell r="EQ492">
            <v>0</v>
          </cell>
          <cell r="ER492">
            <v>0</v>
          </cell>
          <cell r="ES492">
            <v>0</v>
          </cell>
          <cell r="ET492">
            <v>0</v>
          </cell>
          <cell r="EU492">
            <v>0</v>
          </cell>
          <cell r="EX492">
            <v>0</v>
          </cell>
          <cell r="EY492">
            <v>0</v>
          </cell>
          <cell r="EZ492">
            <v>0</v>
          </cell>
          <cell r="FA492">
            <v>0</v>
          </cell>
          <cell r="FB492">
            <v>0</v>
          </cell>
          <cell r="FC492">
            <v>0</v>
          </cell>
          <cell r="FD492">
            <v>0</v>
          </cell>
          <cell r="FE492">
            <v>0</v>
          </cell>
          <cell r="FH492">
            <v>0</v>
          </cell>
          <cell r="FI492">
            <v>0</v>
          </cell>
          <cell r="FJ492">
            <v>0</v>
          </cell>
          <cell r="FK492">
            <v>0</v>
          </cell>
          <cell r="FL492">
            <v>0</v>
          </cell>
          <cell r="FM492">
            <v>0</v>
          </cell>
          <cell r="FN492">
            <v>0</v>
          </cell>
          <cell r="FO492">
            <v>0</v>
          </cell>
          <cell r="FR492">
            <v>0</v>
          </cell>
          <cell r="FS492">
            <v>0</v>
          </cell>
          <cell r="FT492">
            <v>0</v>
          </cell>
          <cell r="FU492">
            <v>0</v>
          </cell>
          <cell r="FV492">
            <v>0</v>
          </cell>
          <cell r="FW492">
            <v>0</v>
          </cell>
          <cell r="FX492">
            <v>0</v>
          </cell>
          <cell r="FY492">
            <v>0</v>
          </cell>
          <cell r="GB492">
            <v>0</v>
          </cell>
          <cell r="GC492">
            <v>0</v>
          </cell>
          <cell r="GD492">
            <v>0</v>
          </cell>
          <cell r="GE492">
            <v>0</v>
          </cell>
          <cell r="GF492">
            <v>0</v>
          </cell>
          <cell r="GG492">
            <v>0</v>
          </cell>
          <cell r="GH492">
            <v>0</v>
          </cell>
          <cell r="GI492">
            <v>0</v>
          </cell>
          <cell r="GL492">
            <v>0</v>
          </cell>
          <cell r="GM492">
            <v>0</v>
          </cell>
          <cell r="GN492">
            <v>0</v>
          </cell>
          <cell r="GO492">
            <v>0</v>
          </cell>
          <cell r="GP492">
            <v>0</v>
          </cell>
          <cell r="GQ492">
            <v>0</v>
          </cell>
          <cell r="GR492">
            <v>0</v>
          </cell>
          <cell r="GS492">
            <v>0</v>
          </cell>
          <cell r="GU492" t="str">
            <v>Saumon Aux Sésames &amp; Velouté De Radis</v>
          </cell>
        </row>
        <row r="493">
          <cell r="E493" t="str">
            <v>Saumon En Croûte De Noix</v>
          </cell>
          <cell r="F493" t="str">
            <v xml:space="preserve">Préchauffez le four à 100°.
Déposez le pavé de saumon sur une assiette allant au four.
Moudre les noisettes et le pain, puis couvrez le saumon de ce mélange.
Cuire le saumon en centre du four pendant 30  minutes ; puis vérifiez la cuisson à l’aide d’une fourchette (la chair est cuite si elle n’adhère pas aux fourchons).
N’oubliez pas d’épicer le saumon et servez-le </v>
          </cell>
          <cell r="H493">
            <v>584.25</v>
          </cell>
          <cell r="I493">
            <v>37.355000000000004</v>
          </cell>
          <cell r="J493">
            <v>29.675000000000001</v>
          </cell>
          <cell r="K493">
            <v>36.234999999999999</v>
          </cell>
          <cell r="L493" t="str">
            <v>Saumon</v>
          </cell>
          <cell r="M493">
            <v>125</v>
          </cell>
          <cell r="N493">
            <v>250</v>
          </cell>
          <cell r="O493">
            <v>24.875</v>
          </cell>
          <cell r="P493">
            <v>16.75</v>
          </cell>
          <cell r="Q493">
            <v>0</v>
          </cell>
          <cell r="R493">
            <v>200</v>
          </cell>
          <cell r="S493">
            <v>19.899999999999999</v>
          </cell>
          <cell r="T493">
            <v>13.4</v>
          </cell>
          <cell r="U493">
            <v>0</v>
          </cell>
          <cell r="V493" t="str">
            <v>Noisette</v>
          </cell>
          <cell r="W493">
            <v>15</v>
          </cell>
          <cell r="X493">
            <v>96.45</v>
          </cell>
          <cell r="Y493">
            <v>2.2799999999999998</v>
          </cell>
          <cell r="Z493">
            <v>8.9250000000000007</v>
          </cell>
          <cell r="AA493">
            <v>1.0349999999999999</v>
          </cell>
          <cell r="AB493">
            <v>643</v>
          </cell>
          <cell r="AC493">
            <v>15.2</v>
          </cell>
          <cell r="AD493">
            <v>59.5</v>
          </cell>
          <cell r="AE493">
            <v>6.9</v>
          </cell>
          <cell r="AF493" t="str">
            <v>Pain Protéiné</v>
          </cell>
          <cell r="AG493">
            <v>20</v>
          </cell>
          <cell r="AH493">
            <v>57.8</v>
          </cell>
          <cell r="AI493">
            <v>2.2000000000000002</v>
          </cell>
          <cell r="AJ493">
            <v>3</v>
          </cell>
          <cell r="AK493">
            <v>1.2</v>
          </cell>
          <cell r="AL493">
            <v>289</v>
          </cell>
          <cell r="AM493">
            <v>11</v>
          </cell>
          <cell r="AN493">
            <v>15</v>
          </cell>
          <cell r="AO493">
            <v>6</v>
          </cell>
          <cell r="AR493">
            <v>0</v>
          </cell>
          <cell r="AS493">
            <v>0</v>
          </cell>
          <cell r="AT493">
            <v>0</v>
          </cell>
          <cell r="AU493">
            <v>0</v>
          </cell>
          <cell r="AV493">
            <v>0</v>
          </cell>
          <cell r="AW493">
            <v>0</v>
          </cell>
          <cell r="AX493">
            <v>0</v>
          </cell>
          <cell r="AY493">
            <v>0</v>
          </cell>
          <cell r="AZ493" t="str">
            <v>Epices  Poivre Ciboulette Oignon À Volonté</v>
          </cell>
          <cell r="BB493">
            <v>0</v>
          </cell>
          <cell r="BC493">
            <v>0</v>
          </cell>
          <cell r="BD493">
            <v>0</v>
          </cell>
          <cell r="BE493">
            <v>0</v>
          </cell>
          <cell r="BF493">
            <v>0</v>
          </cell>
          <cell r="BG493">
            <v>0</v>
          </cell>
          <cell r="BH493">
            <v>0</v>
          </cell>
          <cell r="BI493">
            <v>0</v>
          </cell>
          <cell r="BJ493" t="str">
            <v>Pâtes À L'Épeautre</v>
          </cell>
          <cell r="BK493">
            <v>50</v>
          </cell>
          <cell r="BL493">
            <v>180</v>
          </cell>
          <cell r="BM493">
            <v>8</v>
          </cell>
          <cell r="BN493">
            <v>1</v>
          </cell>
          <cell r="BO493">
            <v>34</v>
          </cell>
          <cell r="BP493">
            <v>360</v>
          </cell>
          <cell r="BQ493">
            <v>16</v>
          </cell>
          <cell r="BR493">
            <v>2</v>
          </cell>
          <cell r="BS493">
            <v>68</v>
          </cell>
          <cell r="BT493" t="str">
            <v/>
          </cell>
          <cell r="BV493">
            <v>0</v>
          </cell>
          <cell r="BW493">
            <v>0</v>
          </cell>
          <cell r="BX493">
            <v>0</v>
          </cell>
          <cell r="BY493">
            <v>0</v>
          </cell>
          <cell r="BZ493">
            <v>0</v>
          </cell>
          <cell r="CA493">
            <v>0</v>
          </cell>
          <cell r="CB493">
            <v>0</v>
          </cell>
          <cell r="CC493">
            <v>0</v>
          </cell>
          <cell r="CD493" t="str">
            <v/>
          </cell>
          <cell r="CF493">
            <v>0</v>
          </cell>
          <cell r="CG493">
            <v>0</v>
          </cell>
          <cell r="CH493">
            <v>0</v>
          </cell>
          <cell r="CI493">
            <v>0</v>
          </cell>
          <cell r="CJ493">
            <v>0</v>
          </cell>
          <cell r="CK493">
            <v>0</v>
          </cell>
          <cell r="CL493">
            <v>0</v>
          </cell>
          <cell r="CM493">
            <v>0</v>
          </cell>
          <cell r="CN493" t="str">
            <v/>
          </cell>
          <cell r="CP493">
            <v>0</v>
          </cell>
          <cell r="CQ493">
            <v>0</v>
          </cell>
          <cell r="CR493">
            <v>0</v>
          </cell>
          <cell r="CS493">
            <v>0</v>
          </cell>
          <cell r="CT493">
            <v>0</v>
          </cell>
          <cell r="CU493">
            <v>0</v>
          </cell>
          <cell r="CV493">
            <v>0</v>
          </cell>
          <cell r="CW493">
            <v>0</v>
          </cell>
          <cell r="CX493" t="str">
            <v/>
          </cell>
          <cell r="CZ493">
            <v>0</v>
          </cell>
          <cell r="DA493">
            <v>0</v>
          </cell>
          <cell r="DB493">
            <v>0</v>
          </cell>
          <cell r="DC493">
            <v>0</v>
          </cell>
          <cell r="DD493">
            <v>0</v>
          </cell>
          <cell r="DE493">
            <v>0</v>
          </cell>
          <cell r="DF493">
            <v>0</v>
          </cell>
          <cell r="DG493">
            <v>0</v>
          </cell>
          <cell r="DH493" t="str">
            <v/>
          </cell>
          <cell r="DJ493">
            <v>0</v>
          </cell>
          <cell r="DK493">
            <v>0</v>
          </cell>
          <cell r="DL493">
            <v>0</v>
          </cell>
          <cell r="DM493">
            <v>0</v>
          </cell>
          <cell r="DN493">
            <v>0</v>
          </cell>
          <cell r="DO493">
            <v>0</v>
          </cell>
          <cell r="DP493">
            <v>0</v>
          </cell>
          <cell r="DQ493">
            <v>0</v>
          </cell>
          <cell r="DR493" t="str">
            <v/>
          </cell>
          <cell r="DT493">
            <v>0</v>
          </cell>
          <cell r="DU493">
            <v>0</v>
          </cell>
          <cell r="DV493">
            <v>0</v>
          </cell>
          <cell r="DW493">
            <v>0</v>
          </cell>
          <cell r="DX493">
            <v>0</v>
          </cell>
          <cell r="DY493">
            <v>0</v>
          </cell>
          <cell r="DZ493">
            <v>0</v>
          </cell>
          <cell r="EA493">
            <v>0</v>
          </cell>
          <cell r="EB493" t="str">
            <v/>
          </cell>
          <cell r="ED493">
            <v>0</v>
          </cell>
          <cell r="EE493">
            <v>0</v>
          </cell>
          <cell r="EF493">
            <v>0</v>
          </cell>
          <cell r="EG493">
            <v>0</v>
          </cell>
          <cell r="EH493">
            <v>0</v>
          </cell>
          <cell r="EI493">
            <v>0</v>
          </cell>
          <cell r="EJ493">
            <v>0</v>
          </cell>
          <cell r="EK493">
            <v>0</v>
          </cell>
          <cell r="EL493" t="str">
            <v/>
          </cell>
          <cell r="EN493">
            <v>0</v>
          </cell>
          <cell r="EO493">
            <v>0</v>
          </cell>
          <cell r="EP493">
            <v>0</v>
          </cell>
          <cell r="EQ493">
            <v>0</v>
          </cell>
          <cell r="ER493">
            <v>0</v>
          </cell>
          <cell r="ES493">
            <v>0</v>
          </cell>
          <cell r="ET493">
            <v>0</v>
          </cell>
          <cell r="EU493">
            <v>0</v>
          </cell>
          <cell r="EV493" t="str">
            <v/>
          </cell>
          <cell r="EX493">
            <v>0</v>
          </cell>
          <cell r="EY493">
            <v>0</v>
          </cell>
          <cell r="EZ493">
            <v>0</v>
          </cell>
          <cell r="FA493">
            <v>0</v>
          </cell>
          <cell r="FB493">
            <v>0</v>
          </cell>
          <cell r="FC493">
            <v>0</v>
          </cell>
          <cell r="FD493">
            <v>0</v>
          </cell>
          <cell r="FE493">
            <v>0</v>
          </cell>
          <cell r="FF493" t="str">
            <v/>
          </cell>
          <cell r="FH493">
            <v>0</v>
          </cell>
          <cell r="FI493">
            <v>0</v>
          </cell>
          <cell r="FJ493">
            <v>0</v>
          </cell>
          <cell r="FK493">
            <v>0</v>
          </cell>
          <cell r="FL493">
            <v>0</v>
          </cell>
          <cell r="FM493">
            <v>0</v>
          </cell>
          <cell r="FN493">
            <v>0</v>
          </cell>
          <cell r="FO493">
            <v>0</v>
          </cell>
          <cell r="FR493">
            <v>0</v>
          </cell>
          <cell r="FS493">
            <v>0</v>
          </cell>
          <cell r="FT493">
            <v>0</v>
          </cell>
          <cell r="FU493">
            <v>0</v>
          </cell>
          <cell r="FV493">
            <v>0</v>
          </cell>
          <cell r="FW493">
            <v>0</v>
          </cell>
          <cell r="FX493">
            <v>0</v>
          </cell>
          <cell r="FY493">
            <v>0</v>
          </cell>
          <cell r="GB493">
            <v>0</v>
          </cell>
          <cell r="GC493">
            <v>0</v>
          </cell>
          <cell r="GD493">
            <v>0</v>
          </cell>
          <cell r="GE493">
            <v>0</v>
          </cell>
          <cell r="GF493">
            <v>0</v>
          </cell>
          <cell r="GG493">
            <v>0</v>
          </cell>
          <cell r="GH493">
            <v>0</v>
          </cell>
          <cell r="GI493">
            <v>0</v>
          </cell>
          <cell r="GL493">
            <v>0</v>
          </cell>
          <cell r="GM493">
            <v>0</v>
          </cell>
          <cell r="GN493">
            <v>0</v>
          </cell>
          <cell r="GO493">
            <v>0</v>
          </cell>
          <cell r="GP493">
            <v>0</v>
          </cell>
          <cell r="GQ493">
            <v>0</v>
          </cell>
          <cell r="GR493">
            <v>0</v>
          </cell>
          <cell r="GS493">
            <v>0</v>
          </cell>
          <cell r="GU493" t="str">
            <v>Saumon En Croûte De Noix</v>
          </cell>
        </row>
        <row r="494">
          <cell r="E494" t="str">
            <v>Saumon Et Haricots Verts</v>
          </cell>
          <cell r="F494" t="str">
            <v>Cuire le saumon dans une poêle avec un filet d’huile d’olive.
Dans une autre poêle, fais chauffer le beurre et ajoutez-y ensuite l’ail, que vous laisserez revenir quelques instants.
Ajoutez ensuite les haricots verts et cuisez-les jusqu’à ce qu’ils soient tendres.</v>
          </cell>
          <cell r="H494">
            <v>506.95000000000005</v>
          </cell>
          <cell r="I494">
            <v>30.395000000000003</v>
          </cell>
          <cell r="J494">
            <v>29.849999999999998</v>
          </cell>
          <cell r="K494">
            <v>27.395</v>
          </cell>
          <cell r="L494" t="str">
            <v>Saumon</v>
          </cell>
          <cell r="M494">
            <v>125</v>
          </cell>
          <cell r="N494">
            <v>250</v>
          </cell>
          <cell r="O494">
            <v>24.875</v>
          </cell>
          <cell r="P494">
            <v>16.75</v>
          </cell>
          <cell r="Q494">
            <v>0</v>
          </cell>
          <cell r="R494">
            <v>200</v>
          </cell>
          <cell r="S494">
            <v>19.899999999999999</v>
          </cell>
          <cell r="T494">
            <v>13.4</v>
          </cell>
          <cell r="U494">
            <v>0</v>
          </cell>
          <cell r="V494" t="str">
            <v>Huile D'Olive</v>
          </cell>
          <cell r="W494">
            <v>5</v>
          </cell>
          <cell r="X494">
            <v>40.450000000000003</v>
          </cell>
          <cell r="Y494">
            <v>0</v>
          </cell>
          <cell r="Z494">
            <v>4.4950000000000001</v>
          </cell>
          <cell r="AA494">
            <v>0</v>
          </cell>
          <cell r="AB494">
            <v>809</v>
          </cell>
          <cell r="AC494">
            <v>0</v>
          </cell>
          <cell r="AD494">
            <v>89.9</v>
          </cell>
          <cell r="AE494">
            <v>0</v>
          </cell>
          <cell r="AF494" t="str">
            <v>Haricot Vert</v>
          </cell>
          <cell r="AG494">
            <v>100</v>
          </cell>
          <cell r="AH494">
            <v>31</v>
          </cell>
          <cell r="AI494">
            <v>2.1</v>
          </cell>
          <cell r="AJ494">
            <v>0.2</v>
          </cell>
          <cell r="AK494">
            <v>3.6</v>
          </cell>
          <cell r="AL494">
            <v>31</v>
          </cell>
          <cell r="AM494">
            <v>2.1</v>
          </cell>
          <cell r="AN494">
            <v>0.2</v>
          </cell>
          <cell r="AO494">
            <v>3.6</v>
          </cell>
          <cell r="AP494" t="str">
            <v>Ail</v>
          </cell>
          <cell r="AQ494">
            <v>5</v>
          </cell>
          <cell r="AR494">
            <v>6.8</v>
          </cell>
          <cell r="AS494">
            <v>0.35</v>
          </cell>
          <cell r="AT494">
            <v>2.5000000000000001E-2</v>
          </cell>
          <cell r="AU494">
            <v>1.2250000000000001</v>
          </cell>
          <cell r="AV494">
            <v>136</v>
          </cell>
          <cell r="AW494">
            <v>7</v>
          </cell>
          <cell r="AX494">
            <v>0.5</v>
          </cell>
          <cell r="AY494">
            <v>24.5</v>
          </cell>
          <cell r="AZ494" t="str">
            <v>Beurre</v>
          </cell>
          <cell r="BA494">
            <v>10</v>
          </cell>
          <cell r="BB494">
            <v>74.599999999999994</v>
          </cell>
          <cell r="BC494">
            <v>7.0000000000000007E-2</v>
          </cell>
          <cell r="BD494">
            <v>8.23</v>
          </cell>
          <cell r="BE494">
            <v>7.0000000000000007E-2</v>
          </cell>
          <cell r="BF494">
            <v>746</v>
          </cell>
          <cell r="BG494">
            <v>0.7</v>
          </cell>
          <cell r="BH494">
            <v>82.3</v>
          </cell>
          <cell r="BI494">
            <v>0.7</v>
          </cell>
          <cell r="BJ494" t="str">
            <v>Epices : Ail Oignon Aneth À Volonté</v>
          </cell>
          <cell r="BL494">
            <v>0</v>
          </cell>
          <cell r="BM494">
            <v>0</v>
          </cell>
          <cell r="BN494">
            <v>0</v>
          </cell>
          <cell r="BO494">
            <v>0</v>
          </cell>
          <cell r="BP494">
            <v>0</v>
          </cell>
          <cell r="BQ494">
            <v>0</v>
          </cell>
          <cell r="BR494">
            <v>0</v>
          </cell>
          <cell r="BS494">
            <v>0</v>
          </cell>
          <cell r="BT494" t="str">
            <v>Riz Basmati</v>
          </cell>
          <cell r="BU494">
            <v>30</v>
          </cell>
          <cell r="BV494">
            <v>104.1</v>
          </cell>
          <cell r="BW494">
            <v>3</v>
          </cell>
          <cell r="BX494">
            <v>0.15</v>
          </cell>
          <cell r="BY494">
            <v>22.5</v>
          </cell>
          <cell r="BZ494">
            <v>347</v>
          </cell>
          <cell r="CA494">
            <v>10</v>
          </cell>
          <cell r="CB494">
            <v>0.5</v>
          </cell>
          <cell r="CC494">
            <v>75</v>
          </cell>
          <cell r="CD494" t="str">
            <v>Poivre</v>
          </cell>
          <cell r="CF494">
            <v>0</v>
          </cell>
          <cell r="CG494">
            <v>0</v>
          </cell>
          <cell r="CH494">
            <v>0</v>
          </cell>
          <cell r="CI494">
            <v>0</v>
          </cell>
          <cell r="CJ494">
            <v>0</v>
          </cell>
          <cell r="CK494">
            <v>0</v>
          </cell>
          <cell r="CL494">
            <v>0</v>
          </cell>
          <cell r="CM494">
            <v>0</v>
          </cell>
          <cell r="CN494" t="str">
            <v/>
          </cell>
          <cell r="CP494">
            <v>0</v>
          </cell>
          <cell r="CQ494">
            <v>0</v>
          </cell>
          <cell r="CR494">
            <v>0</v>
          </cell>
          <cell r="CS494">
            <v>0</v>
          </cell>
          <cell r="CT494">
            <v>0</v>
          </cell>
          <cell r="CU494">
            <v>0</v>
          </cell>
          <cell r="CV494">
            <v>0</v>
          </cell>
          <cell r="CW494">
            <v>0</v>
          </cell>
          <cell r="CX494" t="str">
            <v/>
          </cell>
          <cell r="CZ494">
            <v>0</v>
          </cell>
          <cell r="DA494">
            <v>0</v>
          </cell>
          <cell r="DB494">
            <v>0</v>
          </cell>
          <cell r="DC494">
            <v>0</v>
          </cell>
          <cell r="DD494">
            <v>0</v>
          </cell>
          <cell r="DE494">
            <v>0</v>
          </cell>
          <cell r="DF494">
            <v>0</v>
          </cell>
          <cell r="DG494">
            <v>0</v>
          </cell>
          <cell r="DH494" t="str">
            <v/>
          </cell>
          <cell r="DJ494">
            <v>0</v>
          </cell>
          <cell r="DK494">
            <v>0</v>
          </cell>
          <cell r="DL494">
            <v>0</v>
          </cell>
          <cell r="DM494">
            <v>0</v>
          </cell>
          <cell r="DN494">
            <v>0</v>
          </cell>
          <cell r="DO494">
            <v>0</v>
          </cell>
          <cell r="DP494">
            <v>0</v>
          </cell>
          <cell r="DQ494">
            <v>0</v>
          </cell>
          <cell r="DR494" t="str">
            <v/>
          </cell>
          <cell r="DT494">
            <v>0</v>
          </cell>
          <cell r="DU494">
            <v>0</v>
          </cell>
          <cell r="DV494">
            <v>0</v>
          </cell>
          <cell r="DW494">
            <v>0</v>
          </cell>
          <cell r="DX494">
            <v>0</v>
          </cell>
          <cell r="DY494">
            <v>0</v>
          </cell>
          <cell r="DZ494">
            <v>0</v>
          </cell>
          <cell r="EA494">
            <v>0</v>
          </cell>
          <cell r="EB494" t="str">
            <v/>
          </cell>
          <cell r="ED494">
            <v>0</v>
          </cell>
          <cell r="EE494">
            <v>0</v>
          </cell>
          <cell r="EF494">
            <v>0</v>
          </cell>
          <cell r="EG494">
            <v>0</v>
          </cell>
          <cell r="EH494">
            <v>0</v>
          </cell>
          <cell r="EI494">
            <v>0</v>
          </cell>
          <cell r="EJ494">
            <v>0</v>
          </cell>
          <cell r="EK494">
            <v>0</v>
          </cell>
          <cell r="EL494" t="str">
            <v/>
          </cell>
          <cell r="EN494">
            <v>0</v>
          </cell>
          <cell r="EO494">
            <v>0</v>
          </cell>
          <cell r="EP494">
            <v>0</v>
          </cell>
          <cell r="EQ494">
            <v>0</v>
          </cell>
          <cell r="ER494">
            <v>0</v>
          </cell>
          <cell r="ES494">
            <v>0</v>
          </cell>
          <cell r="ET494">
            <v>0</v>
          </cell>
          <cell r="EU494">
            <v>0</v>
          </cell>
          <cell r="EV494" t="str">
            <v/>
          </cell>
          <cell r="EX494">
            <v>0</v>
          </cell>
          <cell r="EY494">
            <v>0</v>
          </cell>
          <cell r="EZ494">
            <v>0</v>
          </cell>
          <cell r="FA494">
            <v>0</v>
          </cell>
          <cell r="FB494">
            <v>0</v>
          </cell>
          <cell r="FC494">
            <v>0</v>
          </cell>
          <cell r="FD494">
            <v>0</v>
          </cell>
          <cell r="FE494">
            <v>0</v>
          </cell>
          <cell r="FF494" t="str">
            <v/>
          </cell>
          <cell r="FH494">
            <v>0</v>
          </cell>
          <cell r="FI494">
            <v>0</v>
          </cell>
          <cell r="FJ494">
            <v>0</v>
          </cell>
          <cell r="FK494">
            <v>0</v>
          </cell>
          <cell r="FL494">
            <v>0</v>
          </cell>
          <cell r="FM494">
            <v>0</v>
          </cell>
          <cell r="FN494">
            <v>0</v>
          </cell>
          <cell r="FO494">
            <v>0</v>
          </cell>
          <cell r="FR494">
            <v>0</v>
          </cell>
          <cell r="FS494">
            <v>0</v>
          </cell>
          <cell r="FT494">
            <v>0</v>
          </cell>
          <cell r="FU494">
            <v>0</v>
          </cell>
          <cell r="FV494">
            <v>0</v>
          </cell>
          <cell r="FW494">
            <v>0</v>
          </cell>
          <cell r="FX494">
            <v>0</v>
          </cell>
          <cell r="FY494">
            <v>0</v>
          </cell>
          <cell r="GB494">
            <v>0</v>
          </cell>
          <cell r="GC494">
            <v>0</v>
          </cell>
          <cell r="GD494">
            <v>0</v>
          </cell>
          <cell r="GE494">
            <v>0</v>
          </cell>
          <cell r="GF494">
            <v>0</v>
          </cell>
          <cell r="GG494">
            <v>0</v>
          </cell>
          <cell r="GH494">
            <v>0</v>
          </cell>
          <cell r="GI494">
            <v>0</v>
          </cell>
          <cell r="GL494">
            <v>0</v>
          </cell>
          <cell r="GM494">
            <v>0</v>
          </cell>
          <cell r="GN494">
            <v>0</v>
          </cell>
          <cell r="GO494">
            <v>0</v>
          </cell>
          <cell r="GP494">
            <v>0</v>
          </cell>
          <cell r="GQ494">
            <v>0</v>
          </cell>
          <cell r="GR494">
            <v>0</v>
          </cell>
          <cell r="GS494">
            <v>0</v>
          </cell>
          <cell r="GU494" t="str">
            <v>Saumon Et Haricots Verts</v>
          </cell>
        </row>
        <row r="495">
          <cell r="E495" t="str">
            <v>Saumon Pesto Épinards</v>
          </cell>
          <cell r="F495" t="str">
            <v>Préchauffez le four à 200°.
Beurrez un petit plat allant au four avec la moitié du beurre.
Epicez le filet de saumon et placez-le dans le plat, sa peau vers le bas.
Mélangez la mayonnaise, le pesto et le parmesan, puis « tartine » le saumon de cette préparation.
Enfournez le tout une vingtaine de minutes, jusqu’à ce que le saumon soit bien tendre.
Pendant que le saumon cuit, faites sauter les épinards dans une poêle avec le beurre restant, jusqu’à ce qu’ils aient bien réduit.</v>
          </cell>
          <cell r="H495">
            <v>537.6</v>
          </cell>
          <cell r="I495">
            <v>39.195</v>
          </cell>
          <cell r="J495">
            <v>32.61</v>
          </cell>
          <cell r="K495">
            <v>0.95</v>
          </cell>
          <cell r="L495" t="str">
            <v>Saumon</v>
          </cell>
          <cell r="M495">
            <v>150</v>
          </cell>
          <cell r="N495">
            <v>300</v>
          </cell>
          <cell r="O495">
            <v>29.85</v>
          </cell>
          <cell r="P495">
            <v>20.100000000000001</v>
          </cell>
          <cell r="Q495">
            <v>0</v>
          </cell>
          <cell r="R495">
            <v>200</v>
          </cell>
          <cell r="S495">
            <v>19.899999999999999</v>
          </cell>
          <cell r="T495">
            <v>13.4</v>
          </cell>
          <cell r="U495">
            <v>0</v>
          </cell>
          <cell r="V495" t="str">
            <v>Mayonnaise Light</v>
          </cell>
          <cell r="W495">
            <v>20</v>
          </cell>
          <cell r="X495">
            <v>62.2</v>
          </cell>
          <cell r="Y495">
            <v>0.78</v>
          </cell>
          <cell r="Z495">
            <v>0</v>
          </cell>
          <cell r="AA495">
            <v>0</v>
          </cell>
          <cell r="AB495">
            <v>311</v>
          </cell>
          <cell r="AC495">
            <v>3.9</v>
          </cell>
          <cell r="AD495">
            <v>0</v>
          </cell>
          <cell r="AE495">
            <v>0</v>
          </cell>
          <cell r="AF495" t="str">
            <v>Pesto Verde</v>
          </cell>
          <cell r="AG495">
            <v>5</v>
          </cell>
          <cell r="AH495">
            <v>19.399999999999999</v>
          </cell>
          <cell r="AI495">
            <v>0.125</v>
          </cell>
          <cell r="AJ495">
            <v>0</v>
          </cell>
          <cell r="AK495">
            <v>0</v>
          </cell>
          <cell r="AL495">
            <v>388</v>
          </cell>
          <cell r="AM495">
            <v>2.5</v>
          </cell>
          <cell r="AN495">
            <v>0</v>
          </cell>
          <cell r="AO495">
            <v>0</v>
          </cell>
          <cell r="AP495" t="str">
            <v>Parmesan</v>
          </cell>
          <cell r="AQ495">
            <v>15</v>
          </cell>
          <cell r="AR495">
            <v>56.1</v>
          </cell>
          <cell r="AS495">
            <v>5.4</v>
          </cell>
          <cell r="AT495">
            <v>3.84</v>
          </cell>
          <cell r="AU495">
            <v>0</v>
          </cell>
          <cell r="AV495">
            <v>374</v>
          </cell>
          <cell r="AW495">
            <v>36</v>
          </cell>
          <cell r="AX495">
            <v>25.6</v>
          </cell>
          <cell r="AY495">
            <v>0</v>
          </cell>
          <cell r="AZ495" t="str">
            <v>Épinard Frais</v>
          </cell>
          <cell r="BA495">
            <v>110</v>
          </cell>
          <cell r="BB495">
            <v>25.3</v>
          </cell>
          <cell r="BC495">
            <v>2.97</v>
          </cell>
          <cell r="BD495">
            <v>0.44</v>
          </cell>
          <cell r="BE495">
            <v>0.88</v>
          </cell>
          <cell r="BF495">
            <v>23</v>
          </cell>
          <cell r="BG495">
            <v>2.7</v>
          </cell>
          <cell r="BH495">
            <v>0.4</v>
          </cell>
          <cell r="BI495">
            <v>0.8</v>
          </cell>
          <cell r="BJ495" t="str">
            <v>Beurre</v>
          </cell>
          <cell r="BK495">
            <v>10</v>
          </cell>
          <cell r="BL495">
            <v>74.599999999999994</v>
          </cell>
          <cell r="BM495">
            <v>7.0000000000000007E-2</v>
          </cell>
          <cell r="BN495">
            <v>8.23</v>
          </cell>
          <cell r="BO495">
            <v>7.0000000000000007E-2</v>
          </cell>
          <cell r="BP495">
            <v>746</v>
          </cell>
          <cell r="BQ495">
            <v>0.7</v>
          </cell>
          <cell r="BR495">
            <v>82.3</v>
          </cell>
          <cell r="BS495">
            <v>0.7</v>
          </cell>
          <cell r="BT495" t="str">
            <v>Epices: Poivre Ail À Volonté</v>
          </cell>
          <cell r="BV495">
            <v>0</v>
          </cell>
          <cell r="BW495">
            <v>0</v>
          </cell>
          <cell r="BX495">
            <v>0</v>
          </cell>
          <cell r="BY495">
            <v>0</v>
          </cell>
          <cell r="BZ495">
            <v>0</v>
          </cell>
          <cell r="CA495">
            <v>0</v>
          </cell>
          <cell r="CB495">
            <v>0</v>
          </cell>
          <cell r="CC495">
            <v>0</v>
          </cell>
          <cell r="CD495" t="str">
            <v/>
          </cell>
          <cell r="CF495">
            <v>0</v>
          </cell>
          <cell r="CG495">
            <v>0</v>
          </cell>
          <cell r="CH495">
            <v>0</v>
          </cell>
          <cell r="CI495">
            <v>0</v>
          </cell>
          <cell r="CJ495">
            <v>0</v>
          </cell>
          <cell r="CK495">
            <v>0</v>
          </cell>
          <cell r="CL495">
            <v>0</v>
          </cell>
          <cell r="CM495">
            <v>0</v>
          </cell>
          <cell r="CN495" t="str">
            <v/>
          </cell>
          <cell r="CP495">
            <v>0</v>
          </cell>
          <cell r="CQ495">
            <v>0</v>
          </cell>
          <cell r="CR495">
            <v>0</v>
          </cell>
          <cell r="CS495">
            <v>0</v>
          </cell>
          <cell r="CT495">
            <v>0</v>
          </cell>
          <cell r="CU495">
            <v>0</v>
          </cell>
          <cell r="CV495">
            <v>0</v>
          </cell>
          <cell r="CW495">
            <v>0</v>
          </cell>
          <cell r="CX495" t="str">
            <v/>
          </cell>
          <cell r="CZ495">
            <v>0</v>
          </cell>
          <cell r="DA495">
            <v>0</v>
          </cell>
          <cell r="DB495">
            <v>0</v>
          </cell>
          <cell r="DC495">
            <v>0</v>
          </cell>
          <cell r="DD495">
            <v>0</v>
          </cell>
          <cell r="DE495">
            <v>0</v>
          </cell>
          <cell r="DF495">
            <v>0</v>
          </cell>
          <cell r="DG495">
            <v>0</v>
          </cell>
          <cell r="DH495" t="str">
            <v/>
          </cell>
          <cell r="DJ495">
            <v>0</v>
          </cell>
          <cell r="DK495">
            <v>0</v>
          </cell>
          <cell r="DL495">
            <v>0</v>
          </cell>
          <cell r="DM495">
            <v>0</v>
          </cell>
          <cell r="DN495">
            <v>0</v>
          </cell>
          <cell r="DO495">
            <v>0</v>
          </cell>
          <cell r="DP495">
            <v>0</v>
          </cell>
          <cell r="DQ495">
            <v>0</v>
          </cell>
          <cell r="DR495" t="str">
            <v/>
          </cell>
          <cell r="DT495">
            <v>0</v>
          </cell>
          <cell r="DU495">
            <v>0</v>
          </cell>
          <cell r="DV495">
            <v>0</v>
          </cell>
          <cell r="DW495">
            <v>0</v>
          </cell>
          <cell r="DX495">
            <v>0</v>
          </cell>
          <cell r="DY495">
            <v>0</v>
          </cell>
          <cell r="DZ495">
            <v>0</v>
          </cell>
          <cell r="EA495">
            <v>0</v>
          </cell>
          <cell r="EB495" t="str">
            <v/>
          </cell>
          <cell r="ED495">
            <v>0</v>
          </cell>
          <cell r="EE495">
            <v>0</v>
          </cell>
          <cell r="EF495">
            <v>0</v>
          </cell>
          <cell r="EG495">
            <v>0</v>
          </cell>
          <cell r="EH495">
            <v>0</v>
          </cell>
          <cell r="EI495">
            <v>0</v>
          </cell>
          <cell r="EJ495">
            <v>0</v>
          </cell>
          <cell r="EK495">
            <v>0</v>
          </cell>
          <cell r="EL495" t="str">
            <v/>
          </cell>
          <cell r="EN495">
            <v>0</v>
          </cell>
          <cell r="EO495">
            <v>0</v>
          </cell>
          <cell r="EP495">
            <v>0</v>
          </cell>
          <cell r="EQ495">
            <v>0</v>
          </cell>
          <cell r="ER495">
            <v>0</v>
          </cell>
          <cell r="ES495">
            <v>0</v>
          </cell>
          <cell r="ET495">
            <v>0</v>
          </cell>
          <cell r="EU495">
            <v>0</v>
          </cell>
          <cell r="EV495" t="str">
            <v/>
          </cell>
          <cell r="EX495">
            <v>0</v>
          </cell>
          <cell r="EY495">
            <v>0</v>
          </cell>
          <cell r="EZ495">
            <v>0</v>
          </cell>
          <cell r="FA495">
            <v>0</v>
          </cell>
          <cell r="FB495">
            <v>0</v>
          </cell>
          <cell r="FC495">
            <v>0</v>
          </cell>
          <cell r="FD495">
            <v>0</v>
          </cell>
          <cell r="FE495">
            <v>0</v>
          </cell>
          <cell r="FF495" t="str">
            <v/>
          </cell>
          <cell r="FH495">
            <v>0</v>
          </cell>
          <cell r="FI495">
            <v>0</v>
          </cell>
          <cell r="FJ495">
            <v>0</v>
          </cell>
          <cell r="FK495">
            <v>0</v>
          </cell>
          <cell r="FL495">
            <v>0</v>
          </cell>
          <cell r="FM495">
            <v>0</v>
          </cell>
          <cell r="FN495">
            <v>0</v>
          </cell>
          <cell r="FO495">
            <v>0</v>
          </cell>
          <cell r="FR495">
            <v>0</v>
          </cell>
          <cell r="FS495">
            <v>0</v>
          </cell>
          <cell r="FT495">
            <v>0</v>
          </cell>
          <cell r="FU495">
            <v>0</v>
          </cell>
          <cell r="FV495">
            <v>0</v>
          </cell>
          <cell r="FW495">
            <v>0</v>
          </cell>
          <cell r="FX495">
            <v>0</v>
          </cell>
          <cell r="FY495">
            <v>0</v>
          </cell>
          <cell r="GB495">
            <v>0</v>
          </cell>
          <cell r="GC495">
            <v>0</v>
          </cell>
          <cell r="GD495">
            <v>0</v>
          </cell>
          <cell r="GE495">
            <v>0</v>
          </cell>
          <cell r="GF495">
            <v>0</v>
          </cell>
          <cell r="GG495">
            <v>0</v>
          </cell>
          <cell r="GH495">
            <v>0</v>
          </cell>
          <cell r="GI495">
            <v>0</v>
          </cell>
          <cell r="GL495">
            <v>0</v>
          </cell>
          <cell r="GM495">
            <v>0</v>
          </cell>
          <cell r="GN495">
            <v>0</v>
          </cell>
          <cell r="GO495">
            <v>0</v>
          </cell>
          <cell r="GP495">
            <v>0</v>
          </cell>
          <cell r="GQ495">
            <v>0</v>
          </cell>
          <cell r="GR495">
            <v>0</v>
          </cell>
          <cell r="GS495">
            <v>0</v>
          </cell>
          <cell r="GU495" t="str">
            <v>Saumon Pesto Épinards</v>
          </cell>
        </row>
        <row r="496">
          <cell r="E496" t="str">
            <v>Séré &amp; Beurre De Cacahuète</v>
          </cell>
          <cell r="F496" t="str">
            <v>Pas de recettes</v>
          </cell>
          <cell r="H496">
            <v>202.25</v>
          </cell>
          <cell r="I496">
            <v>24.35</v>
          </cell>
          <cell r="J496">
            <v>7.75</v>
          </cell>
          <cell r="K496">
            <v>10.200000000000001</v>
          </cell>
          <cell r="L496" t="str">
            <v>Séré Maigre</v>
          </cell>
          <cell r="M496">
            <v>200</v>
          </cell>
          <cell r="N496">
            <v>110</v>
          </cell>
          <cell r="O496">
            <v>20</v>
          </cell>
          <cell r="P496">
            <v>0.4</v>
          </cell>
          <cell r="Q496">
            <v>8.4</v>
          </cell>
          <cell r="R496">
            <v>55</v>
          </cell>
          <cell r="S496">
            <v>10</v>
          </cell>
          <cell r="T496">
            <v>0.2</v>
          </cell>
          <cell r="U496">
            <v>4.2</v>
          </cell>
          <cell r="V496" t="str">
            <v>Beurre De Cacahuète</v>
          </cell>
          <cell r="W496">
            <v>15</v>
          </cell>
          <cell r="X496">
            <v>92.25</v>
          </cell>
          <cell r="Y496">
            <v>4.3499999999999996</v>
          </cell>
          <cell r="Z496">
            <v>7.35</v>
          </cell>
          <cell r="AA496">
            <v>1.8</v>
          </cell>
          <cell r="AB496">
            <v>615</v>
          </cell>
          <cell r="AC496">
            <v>29</v>
          </cell>
          <cell r="AD496">
            <v>49</v>
          </cell>
          <cell r="AE496">
            <v>12</v>
          </cell>
          <cell r="AF496" t="str">
            <v/>
          </cell>
          <cell r="AH496">
            <v>0</v>
          </cell>
          <cell r="AI496">
            <v>0</v>
          </cell>
          <cell r="AJ496">
            <v>0</v>
          </cell>
          <cell r="AK496">
            <v>0</v>
          </cell>
          <cell r="AL496">
            <v>0</v>
          </cell>
          <cell r="AM496">
            <v>0</v>
          </cell>
          <cell r="AN496">
            <v>0</v>
          </cell>
          <cell r="AO496">
            <v>0</v>
          </cell>
          <cell r="AP496" t="str">
            <v/>
          </cell>
          <cell r="AR496">
            <v>0</v>
          </cell>
          <cell r="AS496">
            <v>0</v>
          </cell>
          <cell r="AT496">
            <v>0</v>
          </cell>
          <cell r="AU496">
            <v>0</v>
          </cell>
          <cell r="AV496">
            <v>0</v>
          </cell>
          <cell r="AW496">
            <v>0</v>
          </cell>
          <cell r="AX496">
            <v>0</v>
          </cell>
          <cell r="AY496">
            <v>0</v>
          </cell>
          <cell r="AZ496" t="str">
            <v/>
          </cell>
          <cell r="BB496">
            <v>0</v>
          </cell>
          <cell r="BC496">
            <v>0</v>
          </cell>
          <cell r="BD496">
            <v>0</v>
          </cell>
          <cell r="BE496">
            <v>0</v>
          </cell>
          <cell r="BF496">
            <v>0</v>
          </cell>
          <cell r="BG496">
            <v>0</v>
          </cell>
          <cell r="BH496">
            <v>0</v>
          </cell>
          <cell r="BI496">
            <v>0</v>
          </cell>
          <cell r="BJ496" t="str">
            <v/>
          </cell>
          <cell r="BL496">
            <v>0</v>
          </cell>
          <cell r="BM496">
            <v>0</v>
          </cell>
          <cell r="BN496">
            <v>0</v>
          </cell>
          <cell r="BO496">
            <v>0</v>
          </cell>
          <cell r="BP496">
            <v>0</v>
          </cell>
          <cell r="BQ496">
            <v>0</v>
          </cell>
          <cell r="BR496">
            <v>0</v>
          </cell>
          <cell r="BS496">
            <v>0</v>
          </cell>
          <cell r="BT496" t="str">
            <v/>
          </cell>
          <cell r="BV496">
            <v>0</v>
          </cell>
          <cell r="BW496">
            <v>0</v>
          </cell>
          <cell r="BX496">
            <v>0</v>
          </cell>
          <cell r="BY496">
            <v>0</v>
          </cell>
          <cell r="BZ496">
            <v>0</v>
          </cell>
          <cell r="CA496">
            <v>0</v>
          </cell>
          <cell r="CB496">
            <v>0</v>
          </cell>
          <cell r="CC496">
            <v>0</v>
          </cell>
          <cell r="CD496" t="str">
            <v/>
          </cell>
          <cell r="CF496">
            <v>0</v>
          </cell>
          <cell r="CG496">
            <v>0</v>
          </cell>
          <cell r="CH496">
            <v>0</v>
          </cell>
          <cell r="CI496">
            <v>0</v>
          </cell>
          <cell r="CJ496">
            <v>0</v>
          </cell>
          <cell r="CK496">
            <v>0</v>
          </cell>
          <cell r="CL496">
            <v>0</v>
          </cell>
          <cell r="CM496">
            <v>0</v>
          </cell>
          <cell r="CN496" t="str">
            <v/>
          </cell>
          <cell r="CP496">
            <v>0</v>
          </cell>
          <cell r="CQ496">
            <v>0</v>
          </cell>
          <cell r="CR496">
            <v>0</v>
          </cell>
          <cell r="CS496">
            <v>0</v>
          </cell>
          <cell r="CT496">
            <v>0</v>
          </cell>
          <cell r="CU496">
            <v>0</v>
          </cell>
          <cell r="CV496">
            <v>0</v>
          </cell>
          <cell r="CW496">
            <v>0</v>
          </cell>
          <cell r="CX496" t="str">
            <v/>
          </cell>
          <cell r="CZ496">
            <v>0</v>
          </cell>
          <cell r="DA496">
            <v>0</v>
          </cell>
          <cell r="DB496">
            <v>0</v>
          </cell>
          <cell r="DC496">
            <v>0</v>
          </cell>
          <cell r="DD496">
            <v>0</v>
          </cell>
          <cell r="DE496">
            <v>0</v>
          </cell>
          <cell r="DF496">
            <v>0</v>
          </cell>
          <cell r="DG496">
            <v>0</v>
          </cell>
          <cell r="DH496" t="str">
            <v/>
          </cell>
          <cell r="DJ496">
            <v>0</v>
          </cell>
          <cell r="DK496">
            <v>0</v>
          </cell>
          <cell r="DL496">
            <v>0</v>
          </cell>
          <cell r="DM496">
            <v>0</v>
          </cell>
          <cell r="DN496">
            <v>0</v>
          </cell>
          <cell r="DO496">
            <v>0</v>
          </cell>
          <cell r="DP496">
            <v>0</v>
          </cell>
          <cell r="DQ496">
            <v>0</v>
          </cell>
          <cell r="DR496" t="str">
            <v/>
          </cell>
          <cell r="DT496">
            <v>0</v>
          </cell>
          <cell r="DU496">
            <v>0</v>
          </cell>
          <cell r="DV496">
            <v>0</v>
          </cell>
          <cell r="DW496">
            <v>0</v>
          </cell>
          <cell r="DX496">
            <v>0</v>
          </cell>
          <cell r="DY496">
            <v>0</v>
          </cell>
          <cell r="DZ496">
            <v>0</v>
          </cell>
          <cell r="EA496">
            <v>0</v>
          </cell>
          <cell r="EB496" t="str">
            <v/>
          </cell>
          <cell r="ED496">
            <v>0</v>
          </cell>
          <cell r="EE496">
            <v>0</v>
          </cell>
          <cell r="EF496">
            <v>0</v>
          </cell>
          <cell r="EG496">
            <v>0</v>
          </cell>
          <cell r="EH496">
            <v>0</v>
          </cell>
          <cell r="EI496">
            <v>0</v>
          </cell>
          <cell r="EJ496">
            <v>0</v>
          </cell>
          <cell r="EK496">
            <v>0</v>
          </cell>
          <cell r="EL496" t="str">
            <v/>
          </cell>
          <cell r="EN496">
            <v>0</v>
          </cell>
          <cell r="EO496">
            <v>0</v>
          </cell>
          <cell r="EP496">
            <v>0</v>
          </cell>
          <cell r="EQ496">
            <v>0</v>
          </cell>
          <cell r="ER496">
            <v>0</v>
          </cell>
          <cell r="ES496">
            <v>0</v>
          </cell>
          <cell r="ET496">
            <v>0</v>
          </cell>
          <cell r="EU496">
            <v>0</v>
          </cell>
          <cell r="EV496" t="str">
            <v/>
          </cell>
          <cell r="EX496">
            <v>0</v>
          </cell>
          <cell r="EY496">
            <v>0</v>
          </cell>
          <cell r="EZ496">
            <v>0</v>
          </cell>
          <cell r="FA496">
            <v>0</v>
          </cell>
          <cell r="FB496">
            <v>0</v>
          </cell>
          <cell r="FC496">
            <v>0</v>
          </cell>
          <cell r="FD496">
            <v>0</v>
          </cell>
          <cell r="FE496">
            <v>0</v>
          </cell>
          <cell r="FF496" t="str">
            <v/>
          </cell>
          <cell r="FH496">
            <v>0</v>
          </cell>
          <cell r="FI496">
            <v>0</v>
          </cell>
          <cell r="FJ496">
            <v>0</v>
          </cell>
          <cell r="FK496">
            <v>0</v>
          </cell>
          <cell r="FL496">
            <v>0</v>
          </cell>
          <cell r="FM496">
            <v>0</v>
          </cell>
          <cell r="FN496">
            <v>0</v>
          </cell>
          <cell r="FO496">
            <v>0</v>
          </cell>
          <cell r="FR496">
            <v>0</v>
          </cell>
          <cell r="FS496">
            <v>0</v>
          </cell>
          <cell r="FT496">
            <v>0</v>
          </cell>
          <cell r="FU496">
            <v>0</v>
          </cell>
          <cell r="FV496">
            <v>0</v>
          </cell>
          <cell r="FW496">
            <v>0</v>
          </cell>
          <cell r="FX496">
            <v>0</v>
          </cell>
          <cell r="FY496">
            <v>0</v>
          </cell>
          <cell r="GB496">
            <v>0</v>
          </cell>
          <cell r="GC496">
            <v>0</v>
          </cell>
          <cell r="GD496">
            <v>0</v>
          </cell>
          <cell r="GE496">
            <v>0</v>
          </cell>
          <cell r="GF496">
            <v>0</v>
          </cell>
          <cell r="GG496">
            <v>0</v>
          </cell>
          <cell r="GH496">
            <v>0</v>
          </cell>
          <cell r="GI496">
            <v>0</v>
          </cell>
          <cell r="GL496">
            <v>0</v>
          </cell>
          <cell r="GM496">
            <v>0</v>
          </cell>
          <cell r="GN496">
            <v>0</v>
          </cell>
          <cell r="GO496">
            <v>0</v>
          </cell>
          <cell r="GP496">
            <v>0</v>
          </cell>
          <cell r="GQ496">
            <v>0</v>
          </cell>
          <cell r="GR496">
            <v>0</v>
          </cell>
          <cell r="GS496">
            <v>0</v>
          </cell>
          <cell r="GU496" t="str">
            <v>Séré &amp; Beurre De Cacahuète</v>
          </cell>
        </row>
        <row r="497">
          <cell r="E497" t="str">
            <v>Séré &amp; Choco</v>
          </cell>
          <cell r="F497" t="str">
            <v>Cassez le chocolat noir en morceau et mélangez dans le séré maigre</v>
          </cell>
          <cell r="H497">
            <v>195.7</v>
          </cell>
          <cell r="I497">
            <v>16.899999999999999</v>
          </cell>
          <cell r="J497">
            <v>8.5</v>
          </cell>
          <cell r="K497">
            <v>13.1</v>
          </cell>
          <cell r="L497" t="str">
            <v xml:space="preserve">Chocolat Noir 70% </v>
          </cell>
          <cell r="M497">
            <v>20</v>
          </cell>
          <cell r="N497">
            <v>113.2</v>
          </cell>
          <cell r="O497">
            <v>1.9</v>
          </cell>
          <cell r="P497">
            <v>8.1999999999999993</v>
          </cell>
          <cell r="Q497">
            <v>6.8</v>
          </cell>
          <cell r="R497">
            <v>566</v>
          </cell>
          <cell r="S497">
            <v>9.5</v>
          </cell>
          <cell r="T497">
            <v>41</v>
          </cell>
          <cell r="U497">
            <v>34</v>
          </cell>
          <cell r="V497" t="str">
            <v>Séré Maigre</v>
          </cell>
          <cell r="W497">
            <v>150</v>
          </cell>
          <cell r="X497">
            <v>82.5</v>
          </cell>
          <cell r="Y497">
            <v>15</v>
          </cell>
          <cell r="Z497">
            <v>0.3</v>
          </cell>
          <cell r="AA497">
            <v>6.3</v>
          </cell>
          <cell r="AB497">
            <v>55</v>
          </cell>
          <cell r="AC497">
            <v>10</v>
          </cell>
          <cell r="AD497">
            <v>0.2</v>
          </cell>
          <cell r="AE497">
            <v>4.2</v>
          </cell>
          <cell r="AF497" t="str">
            <v/>
          </cell>
          <cell r="AH497">
            <v>0</v>
          </cell>
          <cell r="AI497">
            <v>0</v>
          </cell>
          <cell r="AJ497">
            <v>0</v>
          </cell>
          <cell r="AK497">
            <v>0</v>
          </cell>
          <cell r="AL497">
            <v>0</v>
          </cell>
          <cell r="AM497">
            <v>0</v>
          </cell>
          <cell r="AN497">
            <v>0</v>
          </cell>
          <cell r="AO497">
            <v>0</v>
          </cell>
          <cell r="AP497" t="str">
            <v/>
          </cell>
          <cell r="AR497">
            <v>0</v>
          </cell>
          <cell r="AS497">
            <v>0</v>
          </cell>
          <cell r="AT497">
            <v>0</v>
          </cell>
          <cell r="AU497">
            <v>0</v>
          </cell>
          <cell r="AV497">
            <v>0</v>
          </cell>
          <cell r="AW497">
            <v>0</v>
          </cell>
          <cell r="AX497">
            <v>0</v>
          </cell>
          <cell r="AY497">
            <v>0</v>
          </cell>
          <cell r="AZ497" t="str">
            <v/>
          </cell>
          <cell r="BB497">
            <v>0</v>
          </cell>
          <cell r="BC497">
            <v>0</v>
          </cell>
          <cell r="BD497">
            <v>0</v>
          </cell>
          <cell r="BE497">
            <v>0</v>
          </cell>
          <cell r="BF497">
            <v>0</v>
          </cell>
          <cell r="BG497">
            <v>0</v>
          </cell>
          <cell r="BH497">
            <v>0</v>
          </cell>
          <cell r="BI497">
            <v>0</v>
          </cell>
          <cell r="BJ497" t="str">
            <v/>
          </cell>
          <cell r="BL497">
            <v>0</v>
          </cell>
          <cell r="BM497">
            <v>0</v>
          </cell>
          <cell r="BN497">
            <v>0</v>
          </cell>
          <cell r="BO497">
            <v>0</v>
          </cell>
          <cell r="BP497">
            <v>0</v>
          </cell>
          <cell r="BQ497">
            <v>0</v>
          </cell>
          <cell r="BR497">
            <v>0</v>
          </cell>
          <cell r="BS497">
            <v>0</v>
          </cell>
          <cell r="BT497" t="str">
            <v/>
          </cell>
          <cell r="BV497">
            <v>0</v>
          </cell>
          <cell r="BW497">
            <v>0</v>
          </cell>
          <cell r="BX497">
            <v>0</v>
          </cell>
          <cell r="BY497">
            <v>0</v>
          </cell>
          <cell r="BZ497">
            <v>0</v>
          </cell>
          <cell r="CA497">
            <v>0</v>
          </cell>
          <cell r="CB497">
            <v>0</v>
          </cell>
          <cell r="CC497">
            <v>0</v>
          </cell>
          <cell r="CD497" t="str">
            <v/>
          </cell>
          <cell r="CF497">
            <v>0</v>
          </cell>
          <cell r="CG497">
            <v>0</v>
          </cell>
          <cell r="CH497">
            <v>0</v>
          </cell>
          <cell r="CI497">
            <v>0</v>
          </cell>
          <cell r="CJ497">
            <v>0</v>
          </cell>
          <cell r="CK497">
            <v>0</v>
          </cell>
          <cell r="CL497">
            <v>0</v>
          </cell>
          <cell r="CM497">
            <v>0</v>
          </cell>
          <cell r="CN497" t="str">
            <v/>
          </cell>
          <cell r="CP497">
            <v>0</v>
          </cell>
          <cell r="CQ497">
            <v>0</v>
          </cell>
          <cell r="CR497">
            <v>0</v>
          </cell>
          <cell r="CS497">
            <v>0</v>
          </cell>
          <cell r="CT497">
            <v>0</v>
          </cell>
          <cell r="CU497">
            <v>0</v>
          </cell>
          <cell r="CV497">
            <v>0</v>
          </cell>
          <cell r="CW497">
            <v>0</v>
          </cell>
          <cell r="CX497" t="str">
            <v/>
          </cell>
          <cell r="CZ497">
            <v>0</v>
          </cell>
          <cell r="DA497">
            <v>0</v>
          </cell>
          <cell r="DB497">
            <v>0</v>
          </cell>
          <cell r="DC497">
            <v>0</v>
          </cell>
          <cell r="DD497">
            <v>0</v>
          </cell>
          <cell r="DE497">
            <v>0</v>
          </cell>
          <cell r="DF497">
            <v>0</v>
          </cell>
          <cell r="DG497">
            <v>0</v>
          </cell>
          <cell r="DH497" t="str">
            <v/>
          </cell>
          <cell r="DJ497">
            <v>0</v>
          </cell>
          <cell r="DK497">
            <v>0</v>
          </cell>
          <cell r="DL497">
            <v>0</v>
          </cell>
          <cell r="DM497">
            <v>0</v>
          </cell>
          <cell r="DN497">
            <v>0</v>
          </cell>
          <cell r="DO497">
            <v>0</v>
          </cell>
          <cell r="DP497">
            <v>0</v>
          </cell>
          <cell r="DQ497">
            <v>0</v>
          </cell>
          <cell r="DR497" t="str">
            <v/>
          </cell>
          <cell r="DT497">
            <v>0</v>
          </cell>
          <cell r="DU497">
            <v>0</v>
          </cell>
          <cell r="DV497">
            <v>0</v>
          </cell>
          <cell r="DW497">
            <v>0</v>
          </cell>
          <cell r="DX497">
            <v>0</v>
          </cell>
          <cell r="DY497">
            <v>0</v>
          </cell>
          <cell r="DZ497">
            <v>0</v>
          </cell>
          <cell r="EA497">
            <v>0</v>
          </cell>
          <cell r="EB497" t="str">
            <v/>
          </cell>
          <cell r="ED497">
            <v>0</v>
          </cell>
          <cell r="EE497">
            <v>0</v>
          </cell>
          <cell r="EF497">
            <v>0</v>
          </cell>
          <cell r="EG497">
            <v>0</v>
          </cell>
          <cell r="EH497">
            <v>0</v>
          </cell>
          <cell r="EI497">
            <v>0</v>
          </cell>
          <cell r="EJ497">
            <v>0</v>
          </cell>
          <cell r="EK497">
            <v>0</v>
          </cell>
          <cell r="EL497" t="str">
            <v/>
          </cell>
          <cell r="EN497">
            <v>0</v>
          </cell>
          <cell r="EO497">
            <v>0</v>
          </cell>
          <cell r="EP497">
            <v>0</v>
          </cell>
          <cell r="EQ497">
            <v>0</v>
          </cell>
          <cell r="ER497">
            <v>0</v>
          </cell>
          <cell r="ES497">
            <v>0</v>
          </cell>
          <cell r="ET497">
            <v>0</v>
          </cell>
          <cell r="EU497">
            <v>0</v>
          </cell>
          <cell r="EV497" t="str">
            <v/>
          </cell>
          <cell r="EX497">
            <v>0</v>
          </cell>
          <cell r="EY497">
            <v>0</v>
          </cell>
          <cell r="EZ497">
            <v>0</v>
          </cell>
          <cell r="FA497">
            <v>0</v>
          </cell>
          <cell r="FB497">
            <v>0</v>
          </cell>
          <cell r="FC497">
            <v>0</v>
          </cell>
          <cell r="FD497">
            <v>0</v>
          </cell>
          <cell r="FE497">
            <v>0</v>
          </cell>
          <cell r="FF497" t="str">
            <v/>
          </cell>
          <cell r="FH497">
            <v>0</v>
          </cell>
          <cell r="FI497">
            <v>0</v>
          </cell>
          <cell r="FJ497">
            <v>0</v>
          </cell>
          <cell r="FK497">
            <v>0</v>
          </cell>
          <cell r="FL497">
            <v>0</v>
          </cell>
          <cell r="FM497">
            <v>0</v>
          </cell>
          <cell r="FN497">
            <v>0</v>
          </cell>
          <cell r="FO497">
            <v>0</v>
          </cell>
          <cell r="FR497">
            <v>0</v>
          </cell>
          <cell r="FS497">
            <v>0</v>
          </cell>
          <cell r="FT497">
            <v>0</v>
          </cell>
          <cell r="FU497">
            <v>0</v>
          </cell>
          <cell r="FV497">
            <v>0</v>
          </cell>
          <cell r="FW497">
            <v>0</v>
          </cell>
          <cell r="FX497">
            <v>0</v>
          </cell>
          <cell r="FY497">
            <v>0</v>
          </cell>
          <cell r="GB497">
            <v>0</v>
          </cell>
          <cell r="GC497">
            <v>0</v>
          </cell>
          <cell r="GD497">
            <v>0</v>
          </cell>
          <cell r="GE497">
            <v>0</v>
          </cell>
          <cell r="GF497">
            <v>0</v>
          </cell>
          <cell r="GG497">
            <v>0</v>
          </cell>
          <cell r="GH497">
            <v>0</v>
          </cell>
          <cell r="GI497">
            <v>0</v>
          </cell>
          <cell r="GL497">
            <v>0</v>
          </cell>
          <cell r="GM497">
            <v>0</v>
          </cell>
          <cell r="GN497">
            <v>0</v>
          </cell>
          <cell r="GO497">
            <v>0</v>
          </cell>
          <cell r="GP497">
            <v>0</v>
          </cell>
          <cell r="GQ497">
            <v>0</v>
          </cell>
          <cell r="GR497">
            <v>0</v>
          </cell>
          <cell r="GS497">
            <v>0</v>
          </cell>
          <cell r="GU497" t="str">
            <v>Séré &amp; Choco</v>
          </cell>
        </row>
        <row r="498">
          <cell r="E498" t="str">
            <v>Séré &amp; Miel</v>
          </cell>
          <cell r="F498" t="str">
            <v>Pas de recettes</v>
          </cell>
          <cell r="H498">
            <v>114.7</v>
          </cell>
          <cell r="I498">
            <v>15.05</v>
          </cell>
          <cell r="J498">
            <v>0.3</v>
          </cell>
          <cell r="K498">
            <v>14.3</v>
          </cell>
          <cell r="L498" t="str">
            <v>Séré Maigre</v>
          </cell>
          <cell r="M498">
            <v>150</v>
          </cell>
          <cell r="N498">
            <v>82.5</v>
          </cell>
          <cell r="O498">
            <v>15</v>
          </cell>
          <cell r="P498">
            <v>0.3</v>
          </cell>
          <cell r="Q498">
            <v>6.3</v>
          </cell>
          <cell r="R498">
            <v>55</v>
          </cell>
          <cell r="S498">
            <v>10</v>
          </cell>
          <cell r="T498">
            <v>0.2</v>
          </cell>
          <cell r="U498">
            <v>4.2</v>
          </cell>
          <cell r="V498" t="str">
            <v>Miel</v>
          </cell>
          <cell r="W498">
            <v>10</v>
          </cell>
          <cell r="X498">
            <v>32.200000000000003</v>
          </cell>
          <cell r="Y498">
            <v>0.05</v>
          </cell>
          <cell r="Z498">
            <v>0</v>
          </cell>
          <cell r="AA498">
            <v>8</v>
          </cell>
          <cell r="AB498">
            <v>322</v>
          </cell>
          <cell r="AC498">
            <v>0.5</v>
          </cell>
          <cell r="AD498">
            <v>0</v>
          </cell>
          <cell r="AE498">
            <v>80</v>
          </cell>
          <cell r="AF498" t="str">
            <v/>
          </cell>
          <cell r="AH498">
            <v>0</v>
          </cell>
          <cell r="AI498">
            <v>0</v>
          </cell>
          <cell r="AJ498">
            <v>0</v>
          </cell>
          <cell r="AK498">
            <v>0</v>
          </cell>
          <cell r="AL498">
            <v>0</v>
          </cell>
          <cell r="AM498">
            <v>0</v>
          </cell>
          <cell r="AN498">
            <v>0</v>
          </cell>
          <cell r="AO498">
            <v>0</v>
          </cell>
          <cell r="AP498" t="str">
            <v/>
          </cell>
          <cell r="AR498">
            <v>0</v>
          </cell>
          <cell r="AS498">
            <v>0</v>
          </cell>
          <cell r="AT498">
            <v>0</v>
          </cell>
          <cell r="AU498">
            <v>0</v>
          </cell>
          <cell r="AV498">
            <v>0</v>
          </cell>
          <cell r="AW498">
            <v>0</v>
          </cell>
          <cell r="AX498">
            <v>0</v>
          </cell>
          <cell r="AY498">
            <v>0</v>
          </cell>
          <cell r="AZ498" t="str">
            <v/>
          </cell>
          <cell r="BB498">
            <v>0</v>
          </cell>
          <cell r="BC498">
            <v>0</v>
          </cell>
          <cell r="BD498">
            <v>0</v>
          </cell>
          <cell r="BE498">
            <v>0</v>
          </cell>
          <cell r="BF498">
            <v>0</v>
          </cell>
          <cell r="BG498">
            <v>0</v>
          </cell>
          <cell r="BH498">
            <v>0</v>
          </cell>
          <cell r="BI498">
            <v>0</v>
          </cell>
          <cell r="BJ498" t="str">
            <v/>
          </cell>
          <cell r="BL498">
            <v>0</v>
          </cell>
          <cell r="BM498">
            <v>0</v>
          </cell>
          <cell r="BN498">
            <v>0</v>
          </cell>
          <cell r="BO498">
            <v>0</v>
          </cell>
          <cell r="BP498">
            <v>0</v>
          </cell>
          <cell r="BQ498">
            <v>0</v>
          </cell>
          <cell r="BR498">
            <v>0</v>
          </cell>
          <cell r="BS498">
            <v>0</v>
          </cell>
          <cell r="BT498" t="str">
            <v/>
          </cell>
          <cell r="BV498">
            <v>0</v>
          </cell>
          <cell r="BW498">
            <v>0</v>
          </cell>
          <cell r="BX498">
            <v>0</v>
          </cell>
          <cell r="BY498">
            <v>0</v>
          </cell>
          <cell r="BZ498">
            <v>0</v>
          </cell>
          <cell r="CA498">
            <v>0</v>
          </cell>
          <cell r="CB498">
            <v>0</v>
          </cell>
          <cell r="CC498">
            <v>0</v>
          </cell>
          <cell r="CD498" t="str">
            <v/>
          </cell>
          <cell r="CF498">
            <v>0</v>
          </cell>
          <cell r="CG498">
            <v>0</v>
          </cell>
          <cell r="CH498">
            <v>0</v>
          </cell>
          <cell r="CI498">
            <v>0</v>
          </cell>
          <cell r="CJ498">
            <v>0</v>
          </cell>
          <cell r="CK498">
            <v>0</v>
          </cell>
          <cell r="CL498">
            <v>0</v>
          </cell>
          <cell r="CM498">
            <v>0</v>
          </cell>
          <cell r="CN498" t="str">
            <v/>
          </cell>
          <cell r="CP498">
            <v>0</v>
          </cell>
          <cell r="CQ498">
            <v>0</v>
          </cell>
          <cell r="CR498">
            <v>0</v>
          </cell>
          <cell r="CS498">
            <v>0</v>
          </cell>
          <cell r="CT498">
            <v>0</v>
          </cell>
          <cell r="CU498">
            <v>0</v>
          </cell>
          <cell r="CV498">
            <v>0</v>
          </cell>
          <cell r="CW498">
            <v>0</v>
          </cell>
          <cell r="CX498" t="str">
            <v/>
          </cell>
          <cell r="CZ498">
            <v>0</v>
          </cell>
          <cell r="DA498">
            <v>0</v>
          </cell>
          <cell r="DB498">
            <v>0</v>
          </cell>
          <cell r="DC498">
            <v>0</v>
          </cell>
          <cell r="DD498">
            <v>0</v>
          </cell>
          <cell r="DE498">
            <v>0</v>
          </cell>
          <cell r="DF498">
            <v>0</v>
          </cell>
          <cell r="DG498">
            <v>0</v>
          </cell>
          <cell r="DH498" t="str">
            <v/>
          </cell>
          <cell r="DJ498">
            <v>0</v>
          </cell>
          <cell r="DK498">
            <v>0</v>
          </cell>
          <cell r="DL498">
            <v>0</v>
          </cell>
          <cell r="DM498">
            <v>0</v>
          </cell>
          <cell r="DN498">
            <v>0</v>
          </cell>
          <cell r="DO498">
            <v>0</v>
          </cell>
          <cell r="DP498">
            <v>0</v>
          </cell>
          <cell r="DQ498">
            <v>0</v>
          </cell>
          <cell r="DR498" t="str">
            <v/>
          </cell>
          <cell r="DT498">
            <v>0</v>
          </cell>
          <cell r="DU498">
            <v>0</v>
          </cell>
          <cell r="DV498">
            <v>0</v>
          </cell>
          <cell r="DW498">
            <v>0</v>
          </cell>
          <cell r="DX498">
            <v>0</v>
          </cell>
          <cell r="DY498">
            <v>0</v>
          </cell>
          <cell r="DZ498">
            <v>0</v>
          </cell>
          <cell r="EA498">
            <v>0</v>
          </cell>
          <cell r="EB498" t="str">
            <v/>
          </cell>
          <cell r="ED498">
            <v>0</v>
          </cell>
          <cell r="EE498">
            <v>0</v>
          </cell>
          <cell r="EF498">
            <v>0</v>
          </cell>
          <cell r="EG498">
            <v>0</v>
          </cell>
          <cell r="EH498">
            <v>0</v>
          </cell>
          <cell r="EI498">
            <v>0</v>
          </cell>
          <cell r="EJ498">
            <v>0</v>
          </cell>
          <cell r="EK498">
            <v>0</v>
          </cell>
          <cell r="EL498" t="str">
            <v/>
          </cell>
          <cell r="EN498">
            <v>0</v>
          </cell>
          <cell r="EO498">
            <v>0</v>
          </cell>
          <cell r="EP498">
            <v>0</v>
          </cell>
          <cell r="EQ498">
            <v>0</v>
          </cell>
          <cell r="ER498">
            <v>0</v>
          </cell>
          <cell r="ES498">
            <v>0</v>
          </cell>
          <cell r="ET498">
            <v>0</v>
          </cell>
          <cell r="EU498">
            <v>0</v>
          </cell>
          <cell r="EV498" t="str">
            <v/>
          </cell>
          <cell r="EX498">
            <v>0</v>
          </cell>
          <cell r="EY498">
            <v>0</v>
          </cell>
          <cell r="EZ498">
            <v>0</v>
          </cell>
          <cell r="FA498">
            <v>0</v>
          </cell>
          <cell r="FB498">
            <v>0</v>
          </cell>
          <cell r="FC498">
            <v>0</v>
          </cell>
          <cell r="FD498">
            <v>0</v>
          </cell>
          <cell r="FE498">
            <v>0</v>
          </cell>
          <cell r="FF498" t="str">
            <v/>
          </cell>
          <cell r="FH498">
            <v>0</v>
          </cell>
          <cell r="FI498">
            <v>0</v>
          </cell>
          <cell r="FJ498">
            <v>0</v>
          </cell>
          <cell r="FK498">
            <v>0</v>
          </cell>
          <cell r="FL498">
            <v>0</v>
          </cell>
          <cell r="FM498">
            <v>0</v>
          </cell>
          <cell r="FN498">
            <v>0</v>
          </cell>
          <cell r="FO498">
            <v>0</v>
          </cell>
          <cell r="FR498">
            <v>0</v>
          </cell>
          <cell r="FS498">
            <v>0</v>
          </cell>
          <cell r="FT498">
            <v>0</v>
          </cell>
          <cell r="FU498">
            <v>0</v>
          </cell>
          <cell r="FV498">
            <v>0</v>
          </cell>
          <cell r="FW498">
            <v>0</v>
          </cell>
          <cell r="FX498">
            <v>0</v>
          </cell>
          <cell r="FY498">
            <v>0</v>
          </cell>
          <cell r="GB498">
            <v>0</v>
          </cell>
          <cell r="GC498">
            <v>0</v>
          </cell>
          <cell r="GD498">
            <v>0</v>
          </cell>
          <cell r="GE498">
            <v>0</v>
          </cell>
          <cell r="GF498">
            <v>0</v>
          </cell>
          <cell r="GG498">
            <v>0</v>
          </cell>
          <cell r="GH498">
            <v>0</v>
          </cell>
          <cell r="GI498">
            <v>0</v>
          </cell>
          <cell r="GL498">
            <v>0</v>
          </cell>
          <cell r="GM498">
            <v>0</v>
          </cell>
          <cell r="GN498">
            <v>0</v>
          </cell>
          <cell r="GO498">
            <v>0</v>
          </cell>
          <cell r="GP498">
            <v>0</v>
          </cell>
          <cell r="GQ498">
            <v>0</v>
          </cell>
          <cell r="GR498">
            <v>0</v>
          </cell>
          <cell r="GS498">
            <v>0</v>
          </cell>
          <cell r="GU498" t="str">
            <v>Séré &amp; Miel</v>
          </cell>
        </row>
        <row r="499">
          <cell r="E499" t="str">
            <v>Séré &amp; Sandwich</v>
          </cell>
          <cell r="F499" t="str">
            <v>Pas de recettes</v>
          </cell>
          <cell r="H499">
            <v>222.25</v>
          </cell>
          <cell r="I499">
            <v>20.5</v>
          </cell>
          <cell r="J499">
            <v>7.95</v>
          </cell>
          <cell r="K499">
            <v>7.3250000000000002</v>
          </cell>
          <cell r="L499" t="str">
            <v>Séré Maigre</v>
          </cell>
          <cell r="M499">
            <v>100</v>
          </cell>
          <cell r="N499">
            <v>55</v>
          </cell>
          <cell r="O499">
            <v>10</v>
          </cell>
          <cell r="P499">
            <v>0.2</v>
          </cell>
          <cell r="Q499">
            <v>4.2</v>
          </cell>
          <cell r="R499">
            <v>55</v>
          </cell>
          <cell r="S499">
            <v>10</v>
          </cell>
          <cell r="T499">
            <v>0.2</v>
          </cell>
          <cell r="U499">
            <v>4.2</v>
          </cell>
          <cell r="V499" t="str">
            <v>Pain Protéiné</v>
          </cell>
          <cell r="W499">
            <v>50</v>
          </cell>
          <cell r="X499">
            <v>144.5</v>
          </cell>
          <cell r="Y499">
            <v>5.5</v>
          </cell>
          <cell r="Z499">
            <v>7.5</v>
          </cell>
          <cell r="AA499">
            <v>3</v>
          </cell>
          <cell r="AB499">
            <v>289</v>
          </cell>
          <cell r="AC499">
            <v>11</v>
          </cell>
          <cell r="AD499">
            <v>15</v>
          </cell>
          <cell r="AE499">
            <v>6</v>
          </cell>
          <cell r="AF499" t="str">
            <v>Poitrine De Dinde</v>
          </cell>
          <cell r="AG499">
            <v>25</v>
          </cell>
          <cell r="AH499">
            <v>22.75</v>
          </cell>
          <cell r="AI499">
            <v>5</v>
          </cell>
          <cell r="AJ499">
            <v>0.25</v>
          </cell>
          <cell r="AK499">
            <v>0.125</v>
          </cell>
          <cell r="AL499">
            <v>91</v>
          </cell>
          <cell r="AM499">
            <v>20</v>
          </cell>
          <cell r="AN499">
            <v>1</v>
          </cell>
          <cell r="AO499">
            <v>0.5</v>
          </cell>
          <cell r="AP499" t="str">
            <v/>
          </cell>
          <cell r="AR499">
            <v>0</v>
          </cell>
          <cell r="AS499">
            <v>0</v>
          </cell>
          <cell r="AT499">
            <v>0</v>
          </cell>
          <cell r="AU499">
            <v>0</v>
          </cell>
          <cell r="AV499">
            <v>0</v>
          </cell>
          <cell r="AW499">
            <v>0</v>
          </cell>
          <cell r="AX499">
            <v>0</v>
          </cell>
          <cell r="AY499">
            <v>0</v>
          </cell>
          <cell r="AZ499" t="str">
            <v/>
          </cell>
          <cell r="BB499">
            <v>0</v>
          </cell>
          <cell r="BC499">
            <v>0</v>
          </cell>
          <cell r="BD499">
            <v>0</v>
          </cell>
          <cell r="BE499">
            <v>0</v>
          </cell>
          <cell r="BF499">
            <v>0</v>
          </cell>
          <cell r="BG499">
            <v>0</v>
          </cell>
          <cell r="BH499">
            <v>0</v>
          </cell>
          <cell r="BI499">
            <v>0</v>
          </cell>
          <cell r="BJ499" t="str">
            <v/>
          </cell>
          <cell r="BL499">
            <v>0</v>
          </cell>
          <cell r="BM499">
            <v>0</v>
          </cell>
          <cell r="BN499">
            <v>0</v>
          </cell>
          <cell r="BO499">
            <v>0</v>
          </cell>
          <cell r="BP499">
            <v>0</v>
          </cell>
          <cell r="BQ499">
            <v>0</v>
          </cell>
          <cell r="BR499">
            <v>0</v>
          </cell>
          <cell r="BS499">
            <v>0</v>
          </cell>
          <cell r="BT499" t="str">
            <v/>
          </cell>
          <cell r="BV499">
            <v>0</v>
          </cell>
          <cell r="BW499">
            <v>0</v>
          </cell>
          <cell r="BX499">
            <v>0</v>
          </cell>
          <cell r="BY499">
            <v>0</v>
          </cell>
          <cell r="BZ499">
            <v>0</v>
          </cell>
          <cell r="CA499">
            <v>0</v>
          </cell>
          <cell r="CB499">
            <v>0</v>
          </cell>
          <cell r="CC499">
            <v>0</v>
          </cell>
          <cell r="CD499" t="str">
            <v/>
          </cell>
          <cell r="CF499">
            <v>0</v>
          </cell>
          <cell r="CG499">
            <v>0</v>
          </cell>
          <cell r="CH499">
            <v>0</v>
          </cell>
          <cell r="CI499">
            <v>0</v>
          </cell>
          <cell r="CJ499">
            <v>0</v>
          </cell>
          <cell r="CK499">
            <v>0</v>
          </cell>
          <cell r="CL499">
            <v>0</v>
          </cell>
          <cell r="CM499">
            <v>0</v>
          </cell>
          <cell r="CN499" t="str">
            <v/>
          </cell>
          <cell r="CP499">
            <v>0</v>
          </cell>
          <cell r="CQ499">
            <v>0</v>
          </cell>
          <cell r="CR499">
            <v>0</v>
          </cell>
          <cell r="CS499">
            <v>0</v>
          </cell>
          <cell r="CT499">
            <v>0</v>
          </cell>
          <cell r="CU499">
            <v>0</v>
          </cell>
          <cell r="CV499">
            <v>0</v>
          </cell>
          <cell r="CW499">
            <v>0</v>
          </cell>
          <cell r="CX499" t="str">
            <v/>
          </cell>
          <cell r="CZ499">
            <v>0</v>
          </cell>
          <cell r="DA499">
            <v>0</v>
          </cell>
          <cell r="DB499">
            <v>0</v>
          </cell>
          <cell r="DC499">
            <v>0</v>
          </cell>
          <cell r="DD499">
            <v>0</v>
          </cell>
          <cell r="DE499">
            <v>0</v>
          </cell>
          <cell r="DF499">
            <v>0</v>
          </cell>
          <cell r="DG499">
            <v>0</v>
          </cell>
          <cell r="DH499" t="str">
            <v/>
          </cell>
          <cell r="DJ499">
            <v>0</v>
          </cell>
          <cell r="DK499">
            <v>0</v>
          </cell>
          <cell r="DL499">
            <v>0</v>
          </cell>
          <cell r="DM499">
            <v>0</v>
          </cell>
          <cell r="DN499">
            <v>0</v>
          </cell>
          <cell r="DO499">
            <v>0</v>
          </cell>
          <cell r="DP499">
            <v>0</v>
          </cell>
          <cell r="DQ499">
            <v>0</v>
          </cell>
          <cell r="DR499" t="str">
            <v/>
          </cell>
          <cell r="DT499">
            <v>0</v>
          </cell>
          <cell r="DU499">
            <v>0</v>
          </cell>
          <cell r="DV499">
            <v>0</v>
          </cell>
          <cell r="DW499">
            <v>0</v>
          </cell>
          <cell r="DX499">
            <v>0</v>
          </cell>
          <cell r="DY499">
            <v>0</v>
          </cell>
          <cell r="DZ499">
            <v>0</v>
          </cell>
          <cell r="EA499">
            <v>0</v>
          </cell>
          <cell r="EB499" t="str">
            <v/>
          </cell>
          <cell r="ED499">
            <v>0</v>
          </cell>
          <cell r="EE499">
            <v>0</v>
          </cell>
          <cell r="EF499">
            <v>0</v>
          </cell>
          <cell r="EG499">
            <v>0</v>
          </cell>
          <cell r="EH499">
            <v>0</v>
          </cell>
          <cell r="EI499">
            <v>0</v>
          </cell>
          <cell r="EJ499">
            <v>0</v>
          </cell>
          <cell r="EK499">
            <v>0</v>
          </cell>
          <cell r="EL499" t="str">
            <v/>
          </cell>
          <cell r="EN499">
            <v>0</v>
          </cell>
          <cell r="EO499">
            <v>0</v>
          </cell>
          <cell r="EP499">
            <v>0</v>
          </cell>
          <cell r="EQ499">
            <v>0</v>
          </cell>
          <cell r="ER499">
            <v>0</v>
          </cell>
          <cell r="ES499">
            <v>0</v>
          </cell>
          <cell r="ET499">
            <v>0</v>
          </cell>
          <cell r="EU499">
            <v>0</v>
          </cell>
          <cell r="EV499" t="str">
            <v/>
          </cell>
          <cell r="EX499">
            <v>0</v>
          </cell>
          <cell r="EY499">
            <v>0</v>
          </cell>
          <cell r="EZ499">
            <v>0</v>
          </cell>
          <cell r="FA499">
            <v>0</v>
          </cell>
          <cell r="FB499">
            <v>0</v>
          </cell>
          <cell r="FC499">
            <v>0</v>
          </cell>
          <cell r="FD499">
            <v>0</v>
          </cell>
          <cell r="FE499">
            <v>0</v>
          </cell>
          <cell r="FF499" t="str">
            <v/>
          </cell>
          <cell r="FH499">
            <v>0</v>
          </cell>
          <cell r="FI499">
            <v>0</v>
          </cell>
          <cell r="FJ499">
            <v>0</v>
          </cell>
          <cell r="FK499">
            <v>0</v>
          </cell>
          <cell r="FL499">
            <v>0</v>
          </cell>
          <cell r="FM499">
            <v>0</v>
          </cell>
          <cell r="FN499">
            <v>0</v>
          </cell>
          <cell r="FO499">
            <v>0</v>
          </cell>
          <cell r="FR499">
            <v>0</v>
          </cell>
          <cell r="FS499">
            <v>0</v>
          </cell>
          <cell r="FT499">
            <v>0</v>
          </cell>
          <cell r="FU499">
            <v>0</v>
          </cell>
          <cell r="FV499">
            <v>0</v>
          </cell>
          <cell r="FW499">
            <v>0</v>
          </cell>
          <cell r="FX499">
            <v>0</v>
          </cell>
          <cell r="FY499">
            <v>0</v>
          </cell>
          <cell r="GB499">
            <v>0</v>
          </cell>
          <cell r="GC499">
            <v>0</v>
          </cell>
          <cell r="GD499">
            <v>0</v>
          </cell>
          <cell r="GE499">
            <v>0</v>
          </cell>
          <cell r="GF499">
            <v>0</v>
          </cell>
          <cell r="GG499">
            <v>0</v>
          </cell>
          <cell r="GH499">
            <v>0</v>
          </cell>
          <cell r="GI499">
            <v>0</v>
          </cell>
          <cell r="GL499">
            <v>0</v>
          </cell>
          <cell r="GM499">
            <v>0</v>
          </cell>
          <cell r="GN499">
            <v>0</v>
          </cell>
          <cell r="GO499">
            <v>0</v>
          </cell>
          <cell r="GP499">
            <v>0</v>
          </cell>
          <cell r="GQ499">
            <v>0</v>
          </cell>
          <cell r="GR499">
            <v>0</v>
          </cell>
          <cell r="GS499">
            <v>0</v>
          </cell>
          <cell r="GU499" t="str">
            <v>Séré &amp; Sandwich</v>
          </cell>
        </row>
        <row r="500">
          <cell r="E500" t="str">
            <v>Séré À La Fraise</v>
          </cell>
          <cell r="F500" t="str">
            <v xml:space="preserve">Mélanger le yogourt et la vanille en poudre, répartir dans un bol. 
Répartir les fraises dessus, arroser d’un filet de miel, parsemer de pistaches. </v>
          </cell>
          <cell r="H500">
            <v>335.7</v>
          </cell>
          <cell r="I500">
            <v>29.984999999999999</v>
          </cell>
          <cell r="J500">
            <v>10.205</v>
          </cell>
          <cell r="K500">
            <v>30.77</v>
          </cell>
          <cell r="L500" t="str">
            <v>Séré Maigre</v>
          </cell>
          <cell r="M500">
            <v>250</v>
          </cell>
          <cell r="N500">
            <v>137.5</v>
          </cell>
          <cell r="O500">
            <v>25</v>
          </cell>
          <cell r="P500">
            <v>0.5</v>
          </cell>
          <cell r="Q500">
            <v>10.5</v>
          </cell>
          <cell r="R500">
            <v>55</v>
          </cell>
          <cell r="S500">
            <v>10</v>
          </cell>
          <cell r="T500">
            <v>0.2</v>
          </cell>
          <cell r="U500">
            <v>4.2</v>
          </cell>
          <cell r="V500" t="str">
            <v>Vanille</v>
          </cell>
          <cell r="W500">
            <v>10</v>
          </cell>
          <cell r="X500">
            <v>0</v>
          </cell>
          <cell r="Y500">
            <v>0</v>
          </cell>
          <cell r="Z500">
            <v>0</v>
          </cell>
          <cell r="AA500">
            <v>0</v>
          </cell>
          <cell r="AB500">
            <v>0</v>
          </cell>
          <cell r="AC500">
            <v>0</v>
          </cell>
          <cell r="AD500">
            <v>0</v>
          </cell>
          <cell r="AE500">
            <v>0</v>
          </cell>
          <cell r="AF500" t="str">
            <v>Fraise</v>
          </cell>
          <cell r="AG500">
            <v>125</v>
          </cell>
          <cell r="AH500">
            <v>50</v>
          </cell>
          <cell r="AI500">
            <v>0.875</v>
          </cell>
          <cell r="AJ500">
            <v>0.625</v>
          </cell>
          <cell r="AK500">
            <v>8.75</v>
          </cell>
          <cell r="AL500">
            <v>40</v>
          </cell>
          <cell r="AM500">
            <v>0.7</v>
          </cell>
          <cell r="AN500">
            <v>0.5</v>
          </cell>
          <cell r="AO500">
            <v>7</v>
          </cell>
          <cell r="AP500" t="str">
            <v>Miel</v>
          </cell>
          <cell r="AQ500">
            <v>10</v>
          </cell>
          <cell r="AR500">
            <v>32.200000000000003</v>
          </cell>
          <cell r="AS500">
            <v>0.05</v>
          </cell>
          <cell r="AT500">
            <v>0</v>
          </cell>
          <cell r="AU500">
            <v>8</v>
          </cell>
          <cell r="AV500">
            <v>322</v>
          </cell>
          <cell r="AW500">
            <v>0.5</v>
          </cell>
          <cell r="AX500">
            <v>0</v>
          </cell>
          <cell r="AY500">
            <v>80</v>
          </cell>
          <cell r="AZ500" t="str">
            <v>Pistache</v>
          </cell>
          <cell r="BA500">
            <v>20</v>
          </cell>
          <cell r="BB500">
            <v>116</v>
          </cell>
          <cell r="BC500">
            <v>4.0599999999999996</v>
          </cell>
          <cell r="BD500">
            <v>9.08</v>
          </cell>
          <cell r="BE500">
            <v>3.52</v>
          </cell>
          <cell r="BF500">
            <v>580</v>
          </cell>
          <cell r="BG500">
            <v>20.3</v>
          </cell>
          <cell r="BH500">
            <v>45.4</v>
          </cell>
          <cell r="BI500">
            <v>17.600000000000001</v>
          </cell>
          <cell r="BJ500" t="str">
            <v/>
          </cell>
          <cell r="BL500">
            <v>0</v>
          </cell>
          <cell r="BM500">
            <v>0</v>
          </cell>
          <cell r="BN500">
            <v>0</v>
          </cell>
          <cell r="BO500">
            <v>0</v>
          </cell>
          <cell r="BP500">
            <v>0</v>
          </cell>
          <cell r="BQ500">
            <v>0</v>
          </cell>
          <cell r="BR500">
            <v>0</v>
          </cell>
          <cell r="BS500">
            <v>0</v>
          </cell>
          <cell r="BT500" t="str">
            <v/>
          </cell>
          <cell r="BV500">
            <v>0</v>
          </cell>
          <cell r="BW500">
            <v>0</v>
          </cell>
          <cell r="BX500">
            <v>0</v>
          </cell>
          <cell r="BY500">
            <v>0</v>
          </cell>
          <cell r="BZ500">
            <v>0</v>
          </cell>
          <cell r="CA500">
            <v>0</v>
          </cell>
          <cell r="CB500">
            <v>0</v>
          </cell>
          <cell r="CC500">
            <v>0</v>
          </cell>
          <cell r="CD500" t="str">
            <v/>
          </cell>
          <cell r="CF500">
            <v>0</v>
          </cell>
          <cell r="CG500">
            <v>0</v>
          </cell>
          <cell r="CH500">
            <v>0</v>
          </cell>
          <cell r="CI500">
            <v>0</v>
          </cell>
          <cell r="CJ500">
            <v>0</v>
          </cell>
          <cell r="CK500">
            <v>0</v>
          </cell>
          <cell r="CL500">
            <v>0</v>
          </cell>
          <cell r="CM500">
            <v>0</v>
          </cell>
          <cell r="CN500" t="str">
            <v/>
          </cell>
          <cell r="CP500">
            <v>0</v>
          </cell>
          <cell r="CQ500">
            <v>0</v>
          </cell>
          <cell r="CR500">
            <v>0</v>
          </cell>
          <cell r="CS500">
            <v>0</v>
          </cell>
          <cell r="CT500">
            <v>0</v>
          </cell>
          <cell r="CU500">
            <v>0</v>
          </cell>
          <cell r="CV500">
            <v>0</v>
          </cell>
          <cell r="CW500">
            <v>0</v>
          </cell>
          <cell r="CX500" t="str">
            <v/>
          </cell>
          <cell r="CZ500">
            <v>0</v>
          </cell>
          <cell r="DA500">
            <v>0</v>
          </cell>
          <cell r="DB500">
            <v>0</v>
          </cell>
          <cell r="DC500">
            <v>0</v>
          </cell>
          <cell r="DD500">
            <v>0</v>
          </cell>
          <cell r="DE500">
            <v>0</v>
          </cell>
          <cell r="DF500">
            <v>0</v>
          </cell>
          <cell r="DG500">
            <v>0</v>
          </cell>
          <cell r="DH500" t="str">
            <v/>
          </cell>
          <cell r="DJ500">
            <v>0</v>
          </cell>
          <cell r="DK500">
            <v>0</v>
          </cell>
          <cell r="DL500">
            <v>0</v>
          </cell>
          <cell r="DM500">
            <v>0</v>
          </cell>
          <cell r="DN500">
            <v>0</v>
          </cell>
          <cell r="DO500">
            <v>0</v>
          </cell>
          <cell r="DP500">
            <v>0</v>
          </cell>
          <cell r="DQ500">
            <v>0</v>
          </cell>
          <cell r="DR500" t="str">
            <v/>
          </cell>
          <cell r="DT500">
            <v>0</v>
          </cell>
          <cell r="DU500">
            <v>0</v>
          </cell>
          <cell r="DV500">
            <v>0</v>
          </cell>
          <cell r="DW500">
            <v>0</v>
          </cell>
          <cell r="DX500">
            <v>0</v>
          </cell>
          <cell r="DY500">
            <v>0</v>
          </cell>
          <cell r="DZ500">
            <v>0</v>
          </cell>
          <cell r="EA500">
            <v>0</v>
          </cell>
          <cell r="EB500" t="str">
            <v/>
          </cell>
          <cell r="ED500">
            <v>0</v>
          </cell>
          <cell r="EE500">
            <v>0</v>
          </cell>
          <cell r="EF500">
            <v>0</v>
          </cell>
          <cell r="EG500">
            <v>0</v>
          </cell>
          <cell r="EH500">
            <v>0</v>
          </cell>
          <cell r="EI500">
            <v>0</v>
          </cell>
          <cell r="EJ500">
            <v>0</v>
          </cell>
          <cell r="EK500">
            <v>0</v>
          </cell>
          <cell r="EL500" t="str">
            <v/>
          </cell>
          <cell r="EN500">
            <v>0</v>
          </cell>
          <cell r="EO500">
            <v>0</v>
          </cell>
          <cell r="EP500">
            <v>0</v>
          </cell>
          <cell r="EQ500">
            <v>0</v>
          </cell>
          <cell r="ER500">
            <v>0</v>
          </cell>
          <cell r="ES500">
            <v>0</v>
          </cell>
          <cell r="ET500">
            <v>0</v>
          </cell>
          <cell r="EU500">
            <v>0</v>
          </cell>
          <cell r="EV500" t="str">
            <v/>
          </cell>
          <cell r="EX500">
            <v>0</v>
          </cell>
          <cell r="EY500">
            <v>0</v>
          </cell>
          <cell r="EZ500">
            <v>0</v>
          </cell>
          <cell r="FA500">
            <v>0</v>
          </cell>
          <cell r="FB500">
            <v>0</v>
          </cell>
          <cell r="FC500">
            <v>0</v>
          </cell>
          <cell r="FD500">
            <v>0</v>
          </cell>
          <cell r="FE500">
            <v>0</v>
          </cell>
          <cell r="FF500" t="str">
            <v/>
          </cell>
          <cell r="FH500">
            <v>0</v>
          </cell>
          <cell r="FI500">
            <v>0</v>
          </cell>
          <cell r="FJ500">
            <v>0</v>
          </cell>
          <cell r="FK500">
            <v>0</v>
          </cell>
          <cell r="FL500">
            <v>0</v>
          </cell>
          <cell r="FM500">
            <v>0</v>
          </cell>
          <cell r="FN500">
            <v>0</v>
          </cell>
          <cell r="FO500">
            <v>0</v>
          </cell>
          <cell r="FR500">
            <v>0</v>
          </cell>
          <cell r="FS500">
            <v>0</v>
          </cell>
          <cell r="FT500">
            <v>0</v>
          </cell>
          <cell r="FU500">
            <v>0</v>
          </cell>
          <cell r="FV500">
            <v>0</v>
          </cell>
          <cell r="FW500">
            <v>0</v>
          </cell>
          <cell r="FX500">
            <v>0</v>
          </cell>
          <cell r="FY500">
            <v>0</v>
          </cell>
          <cell r="GB500">
            <v>0</v>
          </cell>
          <cell r="GC500">
            <v>0</v>
          </cell>
          <cell r="GD500">
            <v>0</v>
          </cell>
          <cell r="GE500">
            <v>0</v>
          </cell>
          <cell r="GF500">
            <v>0</v>
          </cell>
          <cell r="GG500">
            <v>0</v>
          </cell>
          <cell r="GH500">
            <v>0</v>
          </cell>
          <cell r="GI500">
            <v>0</v>
          </cell>
          <cell r="GL500">
            <v>0</v>
          </cell>
          <cell r="GM500">
            <v>0</v>
          </cell>
          <cell r="GN500">
            <v>0</v>
          </cell>
          <cell r="GO500">
            <v>0</v>
          </cell>
          <cell r="GP500">
            <v>0</v>
          </cell>
          <cell r="GQ500">
            <v>0</v>
          </cell>
          <cell r="GR500">
            <v>0</v>
          </cell>
          <cell r="GS500">
            <v>0</v>
          </cell>
          <cell r="GT500" t="str">
            <v>C:\\Users\\kenou\\OneDrive\\2019_MNFC_Recettes\\Image\\bolfraisfruitsdété.jpeg</v>
          </cell>
          <cell r="GU500" t="str">
            <v>Séré À La Fraise</v>
          </cell>
        </row>
        <row r="501">
          <cell r="E501" t="str">
            <v>Séré Coco</v>
          </cell>
          <cell r="F501" t="str">
            <v>Pas de recettes</v>
          </cell>
          <cell r="H501">
            <v>132.19999999999999</v>
          </cell>
          <cell r="I501">
            <v>15.89</v>
          </cell>
          <cell r="J501">
            <v>4.5</v>
          </cell>
          <cell r="K501">
            <v>7.9</v>
          </cell>
          <cell r="L501" t="str">
            <v>Séré Maigre</v>
          </cell>
          <cell r="M501">
            <v>150</v>
          </cell>
          <cell r="N501">
            <v>82.5</v>
          </cell>
          <cell r="O501">
            <v>15</v>
          </cell>
          <cell r="P501">
            <v>0.3</v>
          </cell>
          <cell r="Q501">
            <v>6.3</v>
          </cell>
          <cell r="R501">
            <v>55</v>
          </cell>
          <cell r="S501">
            <v>10</v>
          </cell>
          <cell r="T501">
            <v>0.2</v>
          </cell>
          <cell r="U501">
            <v>4.2</v>
          </cell>
          <cell r="V501" t="str">
            <v>Noix De Coco</v>
          </cell>
          <cell r="W501">
            <v>10</v>
          </cell>
          <cell r="X501">
            <v>49.7</v>
          </cell>
          <cell r="Y501">
            <v>0.89</v>
          </cell>
          <cell r="Z501">
            <v>4.2</v>
          </cell>
          <cell r="AA501">
            <v>1.6</v>
          </cell>
          <cell r="AB501">
            <v>497</v>
          </cell>
          <cell r="AC501">
            <v>8.9</v>
          </cell>
          <cell r="AD501">
            <v>42</v>
          </cell>
          <cell r="AE501">
            <v>16</v>
          </cell>
          <cell r="AF501" t="str">
            <v/>
          </cell>
          <cell r="AH501">
            <v>0</v>
          </cell>
          <cell r="AI501">
            <v>0</v>
          </cell>
          <cell r="AJ501">
            <v>0</v>
          </cell>
          <cell r="AK501">
            <v>0</v>
          </cell>
          <cell r="AL501">
            <v>0</v>
          </cell>
          <cell r="AM501">
            <v>0</v>
          </cell>
          <cell r="AN501">
            <v>0</v>
          </cell>
          <cell r="AO501">
            <v>0</v>
          </cell>
          <cell r="AP501" t="str">
            <v/>
          </cell>
          <cell r="AR501">
            <v>0</v>
          </cell>
          <cell r="AS501">
            <v>0</v>
          </cell>
          <cell r="AT501">
            <v>0</v>
          </cell>
          <cell r="AU501">
            <v>0</v>
          </cell>
          <cell r="AV501">
            <v>0</v>
          </cell>
          <cell r="AW501">
            <v>0</v>
          </cell>
          <cell r="AX501">
            <v>0</v>
          </cell>
          <cell r="AY501">
            <v>0</v>
          </cell>
          <cell r="AZ501" t="str">
            <v/>
          </cell>
          <cell r="BB501">
            <v>0</v>
          </cell>
          <cell r="BC501">
            <v>0</v>
          </cell>
          <cell r="BD501">
            <v>0</v>
          </cell>
          <cell r="BE501">
            <v>0</v>
          </cell>
          <cell r="BF501">
            <v>0</v>
          </cell>
          <cell r="BG501">
            <v>0</v>
          </cell>
          <cell r="BH501">
            <v>0</v>
          </cell>
          <cell r="BI501">
            <v>0</v>
          </cell>
          <cell r="BJ501" t="str">
            <v/>
          </cell>
          <cell r="BL501">
            <v>0</v>
          </cell>
          <cell r="BM501">
            <v>0</v>
          </cell>
          <cell r="BN501">
            <v>0</v>
          </cell>
          <cell r="BO501">
            <v>0</v>
          </cell>
          <cell r="BP501">
            <v>0</v>
          </cell>
          <cell r="BQ501">
            <v>0</v>
          </cell>
          <cell r="BR501">
            <v>0</v>
          </cell>
          <cell r="BS501">
            <v>0</v>
          </cell>
          <cell r="BT501" t="str">
            <v/>
          </cell>
          <cell r="BV501">
            <v>0</v>
          </cell>
          <cell r="BW501">
            <v>0</v>
          </cell>
          <cell r="BX501">
            <v>0</v>
          </cell>
          <cell r="BY501">
            <v>0</v>
          </cell>
          <cell r="BZ501">
            <v>0</v>
          </cell>
          <cell r="CA501">
            <v>0</v>
          </cell>
          <cell r="CB501">
            <v>0</v>
          </cell>
          <cell r="CC501">
            <v>0</v>
          </cell>
          <cell r="CD501" t="str">
            <v/>
          </cell>
          <cell r="CF501">
            <v>0</v>
          </cell>
          <cell r="CG501">
            <v>0</v>
          </cell>
          <cell r="CH501">
            <v>0</v>
          </cell>
          <cell r="CI501">
            <v>0</v>
          </cell>
          <cell r="CJ501">
            <v>0</v>
          </cell>
          <cell r="CK501">
            <v>0</v>
          </cell>
          <cell r="CL501">
            <v>0</v>
          </cell>
          <cell r="CM501">
            <v>0</v>
          </cell>
          <cell r="CN501" t="str">
            <v/>
          </cell>
          <cell r="CP501">
            <v>0</v>
          </cell>
          <cell r="CQ501">
            <v>0</v>
          </cell>
          <cell r="CR501">
            <v>0</v>
          </cell>
          <cell r="CS501">
            <v>0</v>
          </cell>
          <cell r="CT501">
            <v>0</v>
          </cell>
          <cell r="CU501">
            <v>0</v>
          </cell>
          <cell r="CV501">
            <v>0</v>
          </cell>
          <cell r="CW501">
            <v>0</v>
          </cell>
          <cell r="CX501" t="str">
            <v/>
          </cell>
          <cell r="CZ501">
            <v>0</v>
          </cell>
          <cell r="DA501">
            <v>0</v>
          </cell>
          <cell r="DB501">
            <v>0</v>
          </cell>
          <cell r="DC501">
            <v>0</v>
          </cell>
          <cell r="DD501">
            <v>0</v>
          </cell>
          <cell r="DE501">
            <v>0</v>
          </cell>
          <cell r="DF501">
            <v>0</v>
          </cell>
          <cell r="DG501">
            <v>0</v>
          </cell>
          <cell r="DH501" t="str">
            <v/>
          </cell>
          <cell r="DJ501">
            <v>0</v>
          </cell>
          <cell r="DK501">
            <v>0</v>
          </cell>
          <cell r="DL501">
            <v>0</v>
          </cell>
          <cell r="DM501">
            <v>0</v>
          </cell>
          <cell r="DN501">
            <v>0</v>
          </cell>
          <cell r="DO501">
            <v>0</v>
          </cell>
          <cell r="DP501">
            <v>0</v>
          </cell>
          <cell r="DQ501">
            <v>0</v>
          </cell>
          <cell r="DR501" t="str">
            <v/>
          </cell>
          <cell r="DT501">
            <v>0</v>
          </cell>
          <cell r="DU501">
            <v>0</v>
          </cell>
          <cell r="DV501">
            <v>0</v>
          </cell>
          <cell r="DW501">
            <v>0</v>
          </cell>
          <cell r="DX501">
            <v>0</v>
          </cell>
          <cell r="DY501">
            <v>0</v>
          </cell>
          <cell r="DZ501">
            <v>0</v>
          </cell>
          <cell r="EA501">
            <v>0</v>
          </cell>
          <cell r="EB501" t="str">
            <v/>
          </cell>
          <cell r="ED501">
            <v>0</v>
          </cell>
          <cell r="EE501">
            <v>0</v>
          </cell>
          <cell r="EF501">
            <v>0</v>
          </cell>
          <cell r="EG501">
            <v>0</v>
          </cell>
          <cell r="EH501">
            <v>0</v>
          </cell>
          <cell r="EI501">
            <v>0</v>
          </cell>
          <cell r="EJ501">
            <v>0</v>
          </cell>
          <cell r="EK501">
            <v>0</v>
          </cell>
          <cell r="EL501" t="str">
            <v/>
          </cell>
          <cell r="EN501">
            <v>0</v>
          </cell>
          <cell r="EO501">
            <v>0</v>
          </cell>
          <cell r="EP501">
            <v>0</v>
          </cell>
          <cell r="EQ501">
            <v>0</v>
          </cell>
          <cell r="ER501">
            <v>0</v>
          </cell>
          <cell r="ES501">
            <v>0</v>
          </cell>
          <cell r="ET501">
            <v>0</v>
          </cell>
          <cell r="EU501">
            <v>0</v>
          </cell>
          <cell r="EV501" t="str">
            <v/>
          </cell>
          <cell r="EX501">
            <v>0</v>
          </cell>
          <cell r="EY501">
            <v>0</v>
          </cell>
          <cell r="EZ501">
            <v>0</v>
          </cell>
          <cell r="FA501">
            <v>0</v>
          </cell>
          <cell r="FB501">
            <v>0</v>
          </cell>
          <cell r="FC501">
            <v>0</v>
          </cell>
          <cell r="FD501">
            <v>0</v>
          </cell>
          <cell r="FE501">
            <v>0</v>
          </cell>
          <cell r="FF501" t="str">
            <v/>
          </cell>
          <cell r="FH501">
            <v>0</v>
          </cell>
          <cell r="FI501">
            <v>0</v>
          </cell>
          <cell r="FJ501">
            <v>0</v>
          </cell>
          <cell r="FK501">
            <v>0</v>
          </cell>
          <cell r="FL501">
            <v>0</v>
          </cell>
          <cell r="FM501">
            <v>0</v>
          </cell>
          <cell r="FN501">
            <v>0</v>
          </cell>
          <cell r="FO501">
            <v>0</v>
          </cell>
          <cell r="FR501">
            <v>0</v>
          </cell>
          <cell r="FS501">
            <v>0</v>
          </cell>
          <cell r="FT501">
            <v>0</v>
          </cell>
          <cell r="FU501">
            <v>0</v>
          </cell>
          <cell r="FV501">
            <v>0</v>
          </cell>
          <cell r="FW501">
            <v>0</v>
          </cell>
          <cell r="FX501">
            <v>0</v>
          </cell>
          <cell r="FY501">
            <v>0</v>
          </cell>
          <cell r="GB501">
            <v>0</v>
          </cell>
          <cell r="GC501">
            <v>0</v>
          </cell>
          <cell r="GD501">
            <v>0</v>
          </cell>
          <cell r="GE501">
            <v>0</v>
          </cell>
          <cell r="GF501">
            <v>0</v>
          </cell>
          <cell r="GG501">
            <v>0</v>
          </cell>
          <cell r="GH501">
            <v>0</v>
          </cell>
          <cell r="GI501">
            <v>0</v>
          </cell>
          <cell r="GL501">
            <v>0</v>
          </cell>
          <cell r="GM501">
            <v>0</v>
          </cell>
          <cell r="GN501">
            <v>0</v>
          </cell>
          <cell r="GO501">
            <v>0</v>
          </cell>
          <cell r="GP501">
            <v>0</v>
          </cell>
          <cell r="GQ501">
            <v>0</v>
          </cell>
          <cell r="GR501">
            <v>0</v>
          </cell>
          <cell r="GS501">
            <v>0</v>
          </cell>
          <cell r="GT501" t="str">
            <v>C:\\Users\\kenou\\OneDrive\\2019_MNFC_Recettes\\Image\\sérémaigre.png</v>
          </cell>
          <cell r="GU501" t="str">
            <v>Séré Coco</v>
          </cell>
        </row>
        <row r="502">
          <cell r="E502" t="str">
            <v>Séré Coco &amp; Café Au Lait</v>
          </cell>
          <cell r="F502" t="str">
            <v>Pas de recettes</v>
          </cell>
          <cell r="H502">
            <v>228.9</v>
          </cell>
          <cell r="I502">
            <v>25.28</v>
          </cell>
          <cell r="J502">
            <v>8.85</v>
          </cell>
          <cell r="K502">
            <v>12.850000000000001</v>
          </cell>
          <cell r="L502" t="str">
            <v>Café Noir Non Sucré</v>
          </cell>
          <cell r="N502">
            <v>0</v>
          </cell>
          <cell r="O502">
            <v>0</v>
          </cell>
          <cell r="P502">
            <v>0</v>
          </cell>
          <cell r="Q502">
            <v>0</v>
          </cell>
          <cell r="R502">
            <v>2</v>
          </cell>
          <cell r="S502">
            <v>0.1</v>
          </cell>
          <cell r="T502">
            <v>0</v>
          </cell>
          <cell r="U502">
            <v>0.3</v>
          </cell>
          <cell r="V502" t="str">
            <v>Lait Protéiné</v>
          </cell>
          <cell r="W502">
            <v>50</v>
          </cell>
          <cell r="X502">
            <v>19.5</v>
          </cell>
          <cell r="Y502">
            <v>3.5</v>
          </cell>
          <cell r="Z502">
            <v>0.05</v>
          </cell>
          <cell r="AA502">
            <v>1.25</v>
          </cell>
          <cell r="AB502">
            <v>39</v>
          </cell>
          <cell r="AC502">
            <v>7</v>
          </cell>
          <cell r="AD502">
            <v>0.1</v>
          </cell>
          <cell r="AE502">
            <v>2.5</v>
          </cell>
          <cell r="AF502" t="str">
            <v>Séré Maigre</v>
          </cell>
          <cell r="AG502">
            <v>200</v>
          </cell>
          <cell r="AH502">
            <v>110</v>
          </cell>
          <cell r="AI502">
            <v>20</v>
          </cell>
          <cell r="AJ502">
            <v>0.4</v>
          </cell>
          <cell r="AK502">
            <v>8.4</v>
          </cell>
          <cell r="AL502">
            <v>55</v>
          </cell>
          <cell r="AM502">
            <v>10</v>
          </cell>
          <cell r="AN502">
            <v>0.2</v>
          </cell>
          <cell r="AO502">
            <v>4.2</v>
          </cell>
          <cell r="AP502" t="str">
            <v>Noix De Coco</v>
          </cell>
          <cell r="AQ502">
            <v>20</v>
          </cell>
          <cell r="AR502">
            <v>99.4</v>
          </cell>
          <cell r="AS502">
            <v>1.78</v>
          </cell>
          <cell r="AT502">
            <v>8.4</v>
          </cell>
          <cell r="AU502">
            <v>3.2</v>
          </cell>
          <cell r="AV502">
            <v>497</v>
          </cell>
          <cell r="AW502">
            <v>8.9</v>
          </cell>
          <cell r="AX502">
            <v>42</v>
          </cell>
          <cell r="AY502">
            <v>16</v>
          </cell>
          <cell r="AZ502" t="str">
            <v/>
          </cell>
          <cell r="BB502">
            <v>0</v>
          </cell>
          <cell r="BC502">
            <v>0</v>
          </cell>
          <cell r="BD502">
            <v>0</v>
          </cell>
          <cell r="BE502">
            <v>0</v>
          </cell>
          <cell r="BF502">
            <v>0</v>
          </cell>
          <cell r="BG502">
            <v>0</v>
          </cell>
          <cell r="BH502">
            <v>0</v>
          </cell>
          <cell r="BI502">
            <v>0</v>
          </cell>
          <cell r="BJ502" t="str">
            <v/>
          </cell>
          <cell r="BL502">
            <v>0</v>
          </cell>
          <cell r="BM502">
            <v>0</v>
          </cell>
          <cell r="BN502">
            <v>0</v>
          </cell>
          <cell r="BO502">
            <v>0</v>
          </cell>
          <cell r="BP502">
            <v>0</v>
          </cell>
          <cell r="BQ502">
            <v>0</v>
          </cell>
          <cell r="BR502">
            <v>0</v>
          </cell>
          <cell r="BS502">
            <v>0</v>
          </cell>
          <cell r="BT502" t="str">
            <v/>
          </cell>
          <cell r="BV502">
            <v>0</v>
          </cell>
          <cell r="BW502">
            <v>0</v>
          </cell>
          <cell r="BX502">
            <v>0</v>
          </cell>
          <cell r="BY502">
            <v>0</v>
          </cell>
          <cell r="BZ502">
            <v>0</v>
          </cell>
          <cell r="CA502">
            <v>0</v>
          </cell>
          <cell r="CB502">
            <v>0</v>
          </cell>
          <cell r="CC502">
            <v>0</v>
          </cell>
          <cell r="CD502" t="str">
            <v/>
          </cell>
          <cell r="CF502">
            <v>0</v>
          </cell>
          <cell r="CG502">
            <v>0</v>
          </cell>
          <cell r="CH502">
            <v>0</v>
          </cell>
          <cell r="CI502">
            <v>0</v>
          </cell>
          <cell r="CJ502">
            <v>0</v>
          </cell>
          <cell r="CK502">
            <v>0</v>
          </cell>
          <cell r="CL502">
            <v>0</v>
          </cell>
          <cell r="CM502">
            <v>0</v>
          </cell>
          <cell r="CN502" t="str">
            <v/>
          </cell>
          <cell r="CP502">
            <v>0</v>
          </cell>
          <cell r="CQ502">
            <v>0</v>
          </cell>
          <cell r="CR502">
            <v>0</v>
          </cell>
          <cell r="CS502">
            <v>0</v>
          </cell>
          <cell r="CT502">
            <v>0</v>
          </cell>
          <cell r="CU502">
            <v>0</v>
          </cell>
          <cell r="CV502">
            <v>0</v>
          </cell>
          <cell r="CW502">
            <v>0</v>
          </cell>
          <cell r="CX502" t="str">
            <v/>
          </cell>
          <cell r="CZ502">
            <v>0</v>
          </cell>
          <cell r="DA502">
            <v>0</v>
          </cell>
          <cell r="DB502">
            <v>0</v>
          </cell>
          <cell r="DC502">
            <v>0</v>
          </cell>
          <cell r="DD502">
            <v>0</v>
          </cell>
          <cell r="DE502">
            <v>0</v>
          </cell>
          <cell r="DF502">
            <v>0</v>
          </cell>
          <cell r="DG502">
            <v>0</v>
          </cell>
          <cell r="DH502" t="str">
            <v/>
          </cell>
          <cell r="DJ502">
            <v>0</v>
          </cell>
          <cell r="DK502">
            <v>0</v>
          </cell>
          <cell r="DL502">
            <v>0</v>
          </cell>
          <cell r="DM502">
            <v>0</v>
          </cell>
          <cell r="DN502">
            <v>0</v>
          </cell>
          <cell r="DO502">
            <v>0</v>
          </cell>
          <cell r="DP502">
            <v>0</v>
          </cell>
          <cell r="DQ502">
            <v>0</v>
          </cell>
          <cell r="DR502" t="str">
            <v/>
          </cell>
          <cell r="DT502">
            <v>0</v>
          </cell>
          <cell r="DU502">
            <v>0</v>
          </cell>
          <cell r="DV502">
            <v>0</v>
          </cell>
          <cell r="DW502">
            <v>0</v>
          </cell>
          <cell r="DX502">
            <v>0</v>
          </cell>
          <cell r="DY502">
            <v>0</v>
          </cell>
          <cell r="DZ502">
            <v>0</v>
          </cell>
          <cell r="EA502">
            <v>0</v>
          </cell>
          <cell r="EB502" t="str">
            <v/>
          </cell>
          <cell r="ED502">
            <v>0</v>
          </cell>
          <cell r="EE502">
            <v>0</v>
          </cell>
          <cell r="EF502">
            <v>0</v>
          </cell>
          <cell r="EG502">
            <v>0</v>
          </cell>
          <cell r="EH502">
            <v>0</v>
          </cell>
          <cell r="EI502">
            <v>0</v>
          </cell>
          <cell r="EJ502">
            <v>0</v>
          </cell>
          <cell r="EK502">
            <v>0</v>
          </cell>
          <cell r="EL502" t="str">
            <v/>
          </cell>
          <cell r="EN502">
            <v>0</v>
          </cell>
          <cell r="EO502">
            <v>0</v>
          </cell>
          <cell r="EP502">
            <v>0</v>
          </cell>
          <cell r="EQ502">
            <v>0</v>
          </cell>
          <cell r="ER502">
            <v>0</v>
          </cell>
          <cell r="ES502">
            <v>0</v>
          </cell>
          <cell r="ET502">
            <v>0</v>
          </cell>
          <cell r="EU502">
            <v>0</v>
          </cell>
          <cell r="EV502" t="str">
            <v/>
          </cell>
          <cell r="EX502">
            <v>0</v>
          </cell>
          <cell r="EY502">
            <v>0</v>
          </cell>
          <cell r="EZ502">
            <v>0</v>
          </cell>
          <cell r="FA502">
            <v>0</v>
          </cell>
          <cell r="FB502">
            <v>0</v>
          </cell>
          <cell r="FC502">
            <v>0</v>
          </cell>
          <cell r="FD502">
            <v>0</v>
          </cell>
          <cell r="FE502">
            <v>0</v>
          </cell>
          <cell r="FF502" t="str">
            <v/>
          </cell>
          <cell r="FH502">
            <v>0</v>
          </cell>
          <cell r="FI502">
            <v>0</v>
          </cell>
          <cell r="FJ502">
            <v>0</v>
          </cell>
          <cell r="FK502">
            <v>0</v>
          </cell>
          <cell r="FL502">
            <v>0</v>
          </cell>
          <cell r="FM502">
            <v>0</v>
          </cell>
          <cell r="FN502">
            <v>0</v>
          </cell>
          <cell r="FO502">
            <v>0</v>
          </cell>
          <cell r="FR502">
            <v>0</v>
          </cell>
          <cell r="FS502">
            <v>0</v>
          </cell>
          <cell r="FT502">
            <v>0</v>
          </cell>
          <cell r="FU502">
            <v>0</v>
          </cell>
          <cell r="FV502">
            <v>0</v>
          </cell>
          <cell r="FW502">
            <v>0</v>
          </cell>
          <cell r="FX502">
            <v>0</v>
          </cell>
          <cell r="FY502">
            <v>0</v>
          </cell>
          <cell r="GB502">
            <v>0</v>
          </cell>
          <cell r="GC502">
            <v>0</v>
          </cell>
          <cell r="GD502">
            <v>0</v>
          </cell>
          <cell r="GE502">
            <v>0</v>
          </cell>
          <cell r="GF502">
            <v>0</v>
          </cell>
          <cell r="GG502">
            <v>0</v>
          </cell>
          <cell r="GH502">
            <v>0</v>
          </cell>
          <cell r="GI502">
            <v>0</v>
          </cell>
          <cell r="GL502">
            <v>0</v>
          </cell>
          <cell r="GM502">
            <v>0</v>
          </cell>
          <cell r="GN502">
            <v>0</v>
          </cell>
          <cell r="GO502">
            <v>0</v>
          </cell>
          <cell r="GP502">
            <v>0</v>
          </cell>
          <cell r="GQ502">
            <v>0</v>
          </cell>
          <cell r="GR502">
            <v>0</v>
          </cell>
          <cell r="GS502">
            <v>0</v>
          </cell>
          <cell r="GU502" t="str">
            <v>Séré Coco &amp; Café Au Lait</v>
          </cell>
        </row>
        <row r="503">
          <cell r="E503" t="str">
            <v>Séré Coco Soir</v>
          </cell>
          <cell r="F503" t="str">
            <v>Pas de recettes</v>
          </cell>
          <cell r="H503">
            <v>104.7</v>
          </cell>
          <cell r="I503">
            <v>10.89</v>
          </cell>
          <cell r="J503">
            <v>4.4000000000000004</v>
          </cell>
          <cell r="K503">
            <v>5.8000000000000007</v>
          </cell>
          <cell r="L503" t="str">
            <v>Séré Maigre</v>
          </cell>
          <cell r="M503">
            <v>100</v>
          </cell>
          <cell r="N503">
            <v>55</v>
          </cell>
          <cell r="O503">
            <v>10</v>
          </cell>
          <cell r="P503">
            <v>0.2</v>
          </cell>
          <cell r="Q503">
            <v>4.2</v>
          </cell>
          <cell r="R503">
            <v>55</v>
          </cell>
          <cell r="S503">
            <v>10</v>
          </cell>
          <cell r="T503">
            <v>0.2</v>
          </cell>
          <cell r="U503">
            <v>4.2</v>
          </cell>
          <cell r="V503" t="str">
            <v>Noix De Coco</v>
          </cell>
          <cell r="W503">
            <v>10</v>
          </cell>
          <cell r="X503">
            <v>49.7</v>
          </cell>
          <cell r="Y503">
            <v>0.89</v>
          </cell>
          <cell r="Z503">
            <v>4.2</v>
          </cell>
          <cell r="AA503">
            <v>1.6</v>
          </cell>
          <cell r="AB503">
            <v>497</v>
          </cell>
          <cell r="AC503">
            <v>8.9</v>
          </cell>
          <cell r="AD503">
            <v>42</v>
          </cell>
          <cell r="AE503">
            <v>16</v>
          </cell>
          <cell r="AF503" t="str">
            <v/>
          </cell>
          <cell r="AH503">
            <v>0</v>
          </cell>
          <cell r="AI503">
            <v>0</v>
          </cell>
          <cell r="AJ503">
            <v>0</v>
          </cell>
          <cell r="AK503">
            <v>0</v>
          </cell>
          <cell r="AL503">
            <v>0</v>
          </cell>
          <cell r="AM503">
            <v>0</v>
          </cell>
          <cell r="AN503">
            <v>0</v>
          </cell>
          <cell r="AO503">
            <v>0</v>
          </cell>
          <cell r="AP503" t="str">
            <v/>
          </cell>
          <cell r="AR503">
            <v>0</v>
          </cell>
          <cell r="AS503">
            <v>0</v>
          </cell>
          <cell r="AT503">
            <v>0</v>
          </cell>
          <cell r="AU503">
            <v>0</v>
          </cell>
          <cell r="AV503">
            <v>0</v>
          </cell>
          <cell r="AW503">
            <v>0</v>
          </cell>
          <cell r="AX503">
            <v>0</v>
          </cell>
          <cell r="AY503">
            <v>0</v>
          </cell>
          <cell r="AZ503" t="str">
            <v/>
          </cell>
          <cell r="BB503">
            <v>0</v>
          </cell>
          <cell r="BC503">
            <v>0</v>
          </cell>
          <cell r="BD503">
            <v>0</v>
          </cell>
          <cell r="BE503">
            <v>0</v>
          </cell>
          <cell r="BF503">
            <v>0</v>
          </cell>
          <cell r="BG503">
            <v>0</v>
          </cell>
          <cell r="BH503">
            <v>0</v>
          </cell>
          <cell r="BI503">
            <v>0</v>
          </cell>
          <cell r="BJ503" t="str">
            <v/>
          </cell>
          <cell r="BL503">
            <v>0</v>
          </cell>
          <cell r="BM503">
            <v>0</v>
          </cell>
          <cell r="BN503">
            <v>0</v>
          </cell>
          <cell r="BO503">
            <v>0</v>
          </cell>
          <cell r="BP503">
            <v>0</v>
          </cell>
          <cell r="BQ503">
            <v>0</v>
          </cell>
          <cell r="BR503">
            <v>0</v>
          </cell>
          <cell r="BS503">
            <v>0</v>
          </cell>
          <cell r="BT503" t="str">
            <v/>
          </cell>
          <cell r="BV503">
            <v>0</v>
          </cell>
          <cell r="BW503">
            <v>0</v>
          </cell>
          <cell r="BX503">
            <v>0</v>
          </cell>
          <cell r="BY503">
            <v>0</v>
          </cell>
          <cell r="BZ503">
            <v>0</v>
          </cell>
          <cell r="CA503">
            <v>0</v>
          </cell>
          <cell r="CB503">
            <v>0</v>
          </cell>
          <cell r="CC503">
            <v>0</v>
          </cell>
          <cell r="CD503" t="str">
            <v/>
          </cell>
          <cell r="CF503">
            <v>0</v>
          </cell>
          <cell r="CG503">
            <v>0</v>
          </cell>
          <cell r="CH503">
            <v>0</v>
          </cell>
          <cell r="CI503">
            <v>0</v>
          </cell>
          <cell r="CJ503">
            <v>0</v>
          </cell>
          <cell r="CK503">
            <v>0</v>
          </cell>
          <cell r="CL503">
            <v>0</v>
          </cell>
          <cell r="CM503">
            <v>0</v>
          </cell>
          <cell r="CN503" t="str">
            <v/>
          </cell>
          <cell r="CP503">
            <v>0</v>
          </cell>
          <cell r="CQ503">
            <v>0</v>
          </cell>
          <cell r="CR503">
            <v>0</v>
          </cell>
          <cell r="CS503">
            <v>0</v>
          </cell>
          <cell r="CT503">
            <v>0</v>
          </cell>
          <cell r="CU503">
            <v>0</v>
          </cell>
          <cell r="CV503">
            <v>0</v>
          </cell>
          <cell r="CW503">
            <v>0</v>
          </cell>
          <cell r="CX503" t="str">
            <v/>
          </cell>
          <cell r="CZ503">
            <v>0</v>
          </cell>
          <cell r="DA503">
            <v>0</v>
          </cell>
          <cell r="DB503">
            <v>0</v>
          </cell>
          <cell r="DC503">
            <v>0</v>
          </cell>
          <cell r="DD503">
            <v>0</v>
          </cell>
          <cell r="DE503">
            <v>0</v>
          </cell>
          <cell r="DF503">
            <v>0</v>
          </cell>
          <cell r="DG503">
            <v>0</v>
          </cell>
          <cell r="DH503" t="str">
            <v/>
          </cell>
          <cell r="DJ503">
            <v>0</v>
          </cell>
          <cell r="DK503">
            <v>0</v>
          </cell>
          <cell r="DL503">
            <v>0</v>
          </cell>
          <cell r="DM503">
            <v>0</v>
          </cell>
          <cell r="DN503">
            <v>0</v>
          </cell>
          <cell r="DO503">
            <v>0</v>
          </cell>
          <cell r="DP503">
            <v>0</v>
          </cell>
          <cell r="DQ503">
            <v>0</v>
          </cell>
          <cell r="DR503" t="str">
            <v/>
          </cell>
          <cell r="DT503">
            <v>0</v>
          </cell>
          <cell r="DU503">
            <v>0</v>
          </cell>
          <cell r="DV503">
            <v>0</v>
          </cell>
          <cell r="DW503">
            <v>0</v>
          </cell>
          <cell r="DX503">
            <v>0</v>
          </cell>
          <cell r="DY503">
            <v>0</v>
          </cell>
          <cell r="DZ503">
            <v>0</v>
          </cell>
          <cell r="EA503">
            <v>0</v>
          </cell>
          <cell r="EB503" t="str">
            <v/>
          </cell>
          <cell r="ED503">
            <v>0</v>
          </cell>
          <cell r="EE503">
            <v>0</v>
          </cell>
          <cell r="EF503">
            <v>0</v>
          </cell>
          <cell r="EG503">
            <v>0</v>
          </cell>
          <cell r="EH503">
            <v>0</v>
          </cell>
          <cell r="EI503">
            <v>0</v>
          </cell>
          <cell r="EJ503">
            <v>0</v>
          </cell>
          <cell r="EK503">
            <v>0</v>
          </cell>
          <cell r="EL503" t="str">
            <v/>
          </cell>
          <cell r="EN503">
            <v>0</v>
          </cell>
          <cell r="EO503">
            <v>0</v>
          </cell>
          <cell r="EP503">
            <v>0</v>
          </cell>
          <cell r="EQ503">
            <v>0</v>
          </cell>
          <cell r="ER503">
            <v>0</v>
          </cell>
          <cell r="ES503">
            <v>0</v>
          </cell>
          <cell r="ET503">
            <v>0</v>
          </cell>
          <cell r="EU503">
            <v>0</v>
          </cell>
          <cell r="EV503" t="str">
            <v/>
          </cell>
          <cell r="EX503">
            <v>0</v>
          </cell>
          <cell r="EY503">
            <v>0</v>
          </cell>
          <cell r="EZ503">
            <v>0</v>
          </cell>
          <cell r="FA503">
            <v>0</v>
          </cell>
          <cell r="FB503">
            <v>0</v>
          </cell>
          <cell r="FC503">
            <v>0</v>
          </cell>
          <cell r="FD503">
            <v>0</v>
          </cell>
          <cell r="FE503">
            <v>0</v>
          </cell>
          <cell r="FF503" t="str">
            <v/>
          </cell>
          <cell r="FH503">
            <v>0</v>
          </cell>
          <cell r="FI503">
            <v>0</v>
          </cell>
          <cell r="FJ503">
            <v>0</v>
          </cell>
          <cell r="FK503">
            <v>0</v>
          </cell>
          <cell r="FL503">
            <v>0</v>
          </cell>
          <cell r="FM503">
            <v>0</v>
          </cell>
          <cell r="FN503">
            <v>0</v>
          </cell>
          <cell r="FO503">
            <v>0</v>
          </cell>
          <cell r="FR503">
            <v>0</v>
          </cell>
          <cell r="FS503">
            <v>0</v>
          </cell>
          <cell r="FT503">
            <v>0</v>
          </cell>
          <cell r="FU503">
            <v>0</v>
          </cell>
          <cell r="FV503">
            <v>0</v>
          </cell>
          <cell r="FW503">
            <v>0</v>
          </cell>
          <cell r="FX503">
            <v>0</v>
          </cell>
          <cell r="FY503">
            <v>0</v>
          </cell>
          <cell r="GB503">
            <v>0</v>
          </cell>
          <cell r="GC503">
            <v>0</v>
          </cell>
          <cell r="GD503">
            <v>0</v>
          </cell>
          <cell r="GE503">
            <v>0</v>
          </cell>
          <cell r="GF503">
            <v>0</v>
          </cell>
          <cell r="GG503">
            <v>0</v>
          </cell>
          <cell r="GH503">
            <v>0</v>
          </cell>
          <cell r="GI503">
            <v>0</v>
          </cell>
          <cell r="GL503">
            <v>0</v>
          </cell>
          <cell r="GM503">
            <v>0</v>
          </cell>
          <cell r="GN503">
            <v>0</v>
          </cell>
          <cell r="GO503">
            <v>0</v>
          </cell>
          <cell r="GP503">
            <v>0</v>
          </cell>
          <cell r="GQ503">
            <v>0</v>
          </cell>
          <cell r="GR503">
            <v>0</v>
          </cell>
          <cell r="GS503">
            <v>0</v>
          </cell>
          <cell r="GT503" t="str">
            <v>C:\\Users\\kenou\\OneDrive\\2019_MNFC_Recettes\\Image\\sérémaigre.png</v>
          </cell>
          <cell r="GU503" t="str">
            <v>Séré Coco Soir</v>
          </cell>
        </row>
        <row r="504">
          <cell r="E504" t="str">
            <v>Shake Myrtilles noix De Coco</v>
          </cell>
          <cell r="F504" t="str">
            <v xml:space="preserve">Placez le fromage blanc, le lait, les myrtilles et les flocons dans un mixeur, et mixez jusqu'à l'obtention d'une texture lisse.
Servez avec quelques flocons de noix de coco.
</v>
          </cell>
          <cell r="H504">
            <v>314.5</v>
          </cell>
          <cell r="I504">
            <v>25.53</v>
          </cell>
          <cell r="J504">
            <v>9.5250000000000004</v>
          </cell>
          <cell r="K504">
            <v>28.824999999999999</v>
          </cell>
          <cell r="L504" t="str">
            <v>Lait Protéiné</v>
          </cell>
          <cell r="M504">
            <v>100</v>
          </cell>
          <cell r="N504">
            <v>39</v>
          </cell>
          <cell r="O504">
            <v>7</v>
          </cell>
          <cell r="P504">
            <v>0.1</v>
          </cell>
          <cell r="Q504">
            <v>2.5</v>
          </cell>
          <cell r="R504">
            <v>39</v>
          </cell>
          <cell r="S504">
            <v>7</v>
          </cell>
          <cell r="T504">
            <v>0.1</v>
          </cell>
          <cell r="U504">
            <v>2.5</v>
          </cell>
          <cell r="V504" t="str">
            <v>Myrtille</v>
          </cell>
          <cell r="W504">
            <v>125</v>
          </cell>
          <cell r="X504">
            <v>72.5</v>
          </cell>
          <cell r="Y504">
            <v>0.75</v>
          </cell>
          <cell r="Z504">
            <v>0.625</v>
          </cell>
          <cell r="AA504">
            <v>14.125</v>
          </cell>
          <cell r="AB504">
            <v>58</v>
          </cell>
          <cell r="AC504">
            <v>0.6</v>
          </cell>
          <cell r="AD504">
            <v>0.5</v>
          </cell>
          <cell r="AE504">
            <v>11.3</v>
          </cell>
          <cell r="AF504" t="str">
            <v>Noix De Coco</v>
          </cell>
          <cell r="AG504">
            <v>20</v>
          </cell>
          <cell r="AH504">
            <v>99.4</v>
          </cell>
          <cell r="AI504">
            <v>1.78</v>
          </cell>
          <cell r="AJ504">
            <v>8.4</v>
          </cell>
          <cell r="AK504">
            <v>3.2</v>
          </cell>
          <cell r="AL504">
            <v>497</v>
          </cell>
          <cell r="AM504">
            <v>8.9</v>
          </cell>
          <cell r="AN504">
            <v>42</v>
          </cell>
          <cell r="AO504">
            <v>16</v>
          </cell>
          <cell r="AP504" t="str">
            <v>Slimline Blanc Battu Nature</v>
          </cell>
          <cell r="AQ504">
            <v>200</v>
          </cell>
          <cell r="AR504">
            <v>103.6</v>
          </cell>
          <cell r="AS504">
            <v>16</v>
          </cell>
          <cell r="AT504">
            <v>0.4</v>
          </cell>
          <cell r="AU504">
            <v>9</v>
          </cell>
          <cell r="AV504">
            <v>51.8</v>
          </cell>
          <cell r="AW504">
            <v>8</v>
          </cell>
          <cell r="AX504">
            <v>0.2</v>
          </cell>
          <cell r="AY504">
            <v>4.5</v>
          </cell>
          <cell r="BB504">
            <v>0</v>
          </cell>
          <cell r="BC504">
            <v>0</v>
          </cell>
          <cell r="BD504">
            <v>0</v>
          </cell>
          <cell r="BE504">
            <v>0</v>
          </cell>
          <cell r="BF504">
            <v>0</v>
          </cell>
          <cell r="BG504">
            <v>0</v>
          </cell>
          <cell r="BH504">
            <v>0</v>
          </cell>
          <cell r="BI504">
            <v>0</v>
          </cell>
          <cell r="BL504">
            <v>0</v>
          </cell>
          <cell r="BM504">
            <v>0</v>
          </cell>
          <cell r="BN504">
            <v>0</v>
          </cell>
          <cell r="BO504">
            <v>0</v>
          </cell>
          <cell r="BP504">
            <v>0</v>
          </cell>
          <cell r="BQ504">
            <v>0</v>
          </cell>
          <cell r="BR504">
            <v>0</v>
          </cell>
          <cell r="BS504">
            <v>0</v>
          </cell>
          <cell r="BT504" t="str">
            <v/>
          </cell>
          <cell r="BV504">
            <v>0</v>
          </cell>
          <cell r="BW504">
            <v>0</v>
          </cell>
          <cell r="BX504">
            <v>0</v>
          </cell>
          <cell r="BY504">
            <v>0</v>
          </cell>
          <cell r="BZ504">
            <v>0</v>
          </cell>
          <cell r="CA504">
            <v>0</v>
          </cell>
          <cell r="CB504">
            <v>0</v>
          </cell>
          <cell r="CC504">
            <v>0</v>
          </cell>
          <cell r="CD504" t="str">
            <v/>
          </cell>
          <cell r="CF504">
            <v>0</v>
          </cell>
          <cell r="CG504">
            <v>0</v>
          </cell>
          <cell r="CH504">
            <v>0</v>
          </cell>
          <cell r="CI504">
            <v>0</v>
          </cell>
          <cell r="CJ504">
            <v>0</v>
          </cell>
          <cell r="CK504">
            <v>0</v>
          </cell>
          <cell r="CL504">
            <v>0</v>
          </cell>
          <cell r="CM504">
            <v>0</v>
          </cell>
          <cell r="CN504" t="str">
            <v/>
          </cell>
          <cell r="CP504">
            <v>0</v>
          </cell>
          <cell r="CQ504">
            <v>0</v>
          </cell>
          <cell r="CR504">
            <v>0</v>
          </cell>
          <cell r="CS504">
            <v>0</v>
          </cell>
          <cell r="CT504">
            <v>0</v>
          </cell>
          <cell r="CU504">
            <v>0</v>
          </cell>
          <cell r="CV504">
            <v>0</v>
          </cell>
          <cell r="CW504">
            <v>0</v>
          </cell>
          <cell r="CX504" t="str">
            <v/>
          </cell>
          <cell r="CZ504">
            <v>0</v>
          </cell>
          <cell r="DA504">
            <v>0</v>
          </cell>
          <cell r="DB504">
            <v>0</v>
          </cell>
          <cell r="DC504">
            <v>0</v>
          </cell>
          <cell r="DD504">
            <v>0</v>
          </cell>
          <cell r="DE504">
            <v>0</v>
          </cell>
          <cell r="DF504">
            <v>0</v>
          </cell>
          <cell r="DG504">
            <v>0</v>
          </cell>
          <cell r="DH504" t="str">
            <v/>
          </cell>
          <cell r="DJ504">
            <v>0</v>
          </cell>
          <cell r="DK504">
            <v>0</v>
          </cell>
          <cell r="DL504">
            <v>0</v>
          </cell>
          <cell r="DM504">
            <v>0</v>
          </cell>
          <cell r="DN504">
            <v>0</v>
          </cell>
          <cell r="DO504">
            <v>0</v>
          </cell>
          <cell r="DP504">
            <v>0</v>
          </cell>
          <cell r="DQ504">
            <v>0</v>
          </cell>
          <cell r="DR504" t="str">
            <v/>
          </cell>
          <cell r="DT504">
            <v>0</v>
          </cell>
          <cell r="DU504">
            <v>0</v>
          </cell>
          <cell r="DV504">
            <v>0</v>
          </cell>
          <cell r="DW504">
            <v>0</v>
          </cell>
          <cell r="DX504">
            <v>0</v>
          </cell>
          <cell r="DY504">
            <v>0</v>
          </cell>
          <cell r="DZ504">
            <v>0</v>
          </cell>
          <cell r="EA504">
            <v>0</v>
          </cell>
          <cell r="EB504" t="str">
            <v/>
          </cell>
          <cell r="ED504">
            <v>0</v>
          </cell>
          <cell r="EE504">
            <v>0</v>
          </cell>
          <cell r="EF504">
            <v>0</v>
          </cell>
          <cell r="EG504">
            <v>0</v>
          </cell>
          <cell r="EH504">
            <v>0</v>
          </cell>
          <cell r="EI504">
            <v>0</v>
          </cell>
          <cell r="EJ504">
            <v>0</v>
          </cell>
          <cell r="EK504">
            <v>0</v>
          </cell>
          <cell r="EL504" t="str">
            <v/>
          </cell>
          <cell r="EN504">
            <v>0</v>
          </cell>
          <cell r="EO504">
            <v>0</v>
          </cell>
          <cell r="EP504">
            <v>0</v>
          </cell>
          <cell r="EQ504">
            <v>0</v>
          </cell>
          <cell r="ER504">
            <v>0</v>
          </cell>
          <cell r="ES504">
            <v>0</v>
          </cell>
          <cell r="ET504">
            <v>0</v>
          </cell>
          <cell r="EU504">
            <v>0</v>
          </cell>
          <cell r="EV504" t="str">
            <v/>
          </cell>
          <cell r="EX504">
            <v>0</v>
          </cell>
          <cell r="EY504">
            <v>0</v>
          </cell>
          <cell r="EZ504">
            <v>0</v>
          </cell>
          <cell r="FA504">
            <v>0</v>
          </cell>
          <cell r="FB504">
            <v>0</v>
          </cell>
          <cell r="FC504">
            <v>0</v>
          </cell>
          <cell r="FD504">
            <v>0</v>
          </cell>
          <cell r="FE504">
            <v>0</v>
          </cell>
          <cell r="FF504" t="str">
            <v/>
          </cell>
          <cell r="FH504">
            <v>0</v>
          </cell>
          <cell r="FI504">
            <v>0</v>
          </cell>
          <cell r="FJ504">
            <v>0</v>
          </cell>
          <cell r="FK504">
            <v>0</v>
          </cell>
          <cell r="FL504">
            <v>0</v>
          </cell>
          <cell r="FM504">
            <v>0</v>
          </cell>
          <cell r="FN504">
            <v>0</v>
          </cell>
          <cell r="FO504">
            <v>0</v>
          </cell>
          <cell r="FR504">
            <v>0</v>
          </cell>
          <cell r="FS504">
            <v>0</v>
          </cell>
          <cell r="FT504">
            <v>0</v>
          </cell>
          <cell r="FU504">
            <v>0</v>
          </cell>
          <cell r="FV504">
            <v>0</v>
          </cell>
          <cell r="FW504">
            <v>0</v>
          </cell>
          <cell r="FX504">
            <v>0</v>
          </cell>
          <cell r="FY504">
            <v>0</v>
          </cell>
          <cell r="GB504">
            <v>0</v>
          </cell>
          <cell r="GC504">
            <v>0</v>
          </cell>
          <cell r="GD504">
            <v>0</v>
          </cell>
          <cell r="GE504">
            <v>0</v>
          </cell>
          <cell r="GF504">
            <v>0</v>
          </cell>
          <cell r="GG504">
            <v>0</v>
          </cell>
          <cell r="GH504">
            <v>0</v>
          </cell>
          <cell r="GI504">
            <v>0</v>
          </cell>
          <cell r="GL504">
            <v>0</v>
          </cell>
          <cell r="GM504">
            <v>0</v>
          </cell>
          <cell r="GN504">
            <v>0</v>
          </cell>
          <cell r="GO504">
            <v>0</v>
          </cell>
          <cell r="GP504">
            <v>0</v>
          </cell>
          <cell r="GQ504">
            <v>0</v>
          </cell>
          <cell r="GR504">
            <v>0</v>
          </cell>
          <cell r="GS504">
            <v>0</v>
          </cell>
          <cell r="GU504" t="str">
            <v>Shake Myrtilles Noix De Coco</v>
          </cell>
        </row>
        <row r="505">
          <cell r="E505" t="str">
            <v>Skyr &amp; Framboises</v>
          </cell>
          <cell r="F505" t="str">
            <v xml:space="preserve">Ajoutez le skyr dans un petit bol, verser la stevia et remuer.
Versez les framboises encore congelées sur le fromage blanc 
Saupoudrez avec les amandes effilées. </v>
          </cell>
          <cell r="H505">
            <v>242.1</v>
          </cell>
          <cell r="I505">
            <v>11.18</v>
          </cell>
          <cell r="J505">
            <v>8.0850000000000009</v>
          </cell>
          <cell r="K505">
            <v>7.6</v>
          </cell>
          <cell r="L505" t="str">
            <v>Skyr Nature</v>
          </cell>
          <cell r="M505">
            <v>170</v>
          </cell>
          <cell r="N505">
            <v>103.7</v>
          </cell>
          <cell r="O505">
            <v>6.8</v>
          </cell>
          <cell r="P505">
            <v>0</v>
          </cell>
          <cell r="Q505">
            <v>0</v>
          </cell>
          <cell r="R505">
            <v>61</v>
          </cell>
          <cell r="S505">
            <v>4</v>
          </cell>
          <cell r="T505">
            <v>0</v>
          </cell>
          <cell r="U505">
            <v>0</v>
          </cell>
          <cell r="V505" t="str">
            <v>Stevia</v>
          </cell>
          <cell r="W505">
            <v>10</v>
          </cell>
          <cell r="X505">
            <v>0</v>
          </cell>
          <cell r="Y505">
            <v>0</v>
          </cell>
          <cell r="Z505">
            <v>0</v>
          </cell>
          <cell r="AA505">
            <v>0</v>
          </cell>
          <cell r="AB505">
            <v>0</v>
          </cell>
          <cell r="AC505">
            <v>0</v>
          </cell>
          <cell r="AD505">
            <v>0</v>
          </cell>
          <cell r="AE505">
            <v>0</v>
          </cell>
          <cell r="AF505" t="str">
            <v>Framboise</v>
          </cell>
          <cell r="AG505">
            <v>100</v>
          </cell>
          <cell r="AH505">
            <v>52</v>
          </cell>
          <cell r="AI505">
            <v>1.2</v>
          </cell>
          <cell r="AJ505">
            <v>0.6</v>
          </cell>
          <cell r="AK505">
            <v>7</v>
          </cell>
          <cell r="AL505">
            <v>52</v>
          </cell>
          <cell r="AM505">
            <v>1.2</v>
          </cell>
          <cell r="AN505">
            <v>0.6</v>
          </cell>
          <cell r="AO505">
            <v>7</v>
          </cell>
          <cell r="AP505" t="str">
            <v>Amande</v>
          </cell>
          <cell r="AQ505">
            <v>15</v>
          </cell>
          <cell r="AR505">
            <v>86.4</v>
          </cell>
          <cell r="AS505">
            <v>3.18</v>
          </cell>
          <cell r="AT505">
            <v>7.4850000000000003</v>
          </cell>
          <cell r="AU505">
            <v>0.6</v>
          </cell>
          <cell r="AV505">
            <v>576</v>
          </cell>
          <cell r="AW505">
            <v>21.2</v>
          </cell>
          <cell r="AX505">
            <v>49.9</v>
          </cell>
          <cell r="AY505">
            <v>4</v>
          </cell>
          <cell r="AZ505" t="str">
            <v/>
          </cell>
          <cell r="BB505">
            <v>0</v>
          </cell>
          <cell r="BC505">
            <v>0</v>
          </cell>
          <cell r="BD505">
            <v>0</v>
          </cell>
          <cell r="BE505">
            <v>0</v>
          </cell>
          <cell r="BF505">
            <v>0</v>
          </cell>
          <cell r="BG505">
            <v>0</v>
          </cell>
          <cell r="BH505">
            <v>0</v>
          </cell>
          <cell r="BI505">
            <v>0</v>
          </cell>
          <cell r="BJ505" t="str">
            <v/>
          </cell>
          <cell r="BL505">
            <v>0</v>
          </cell>
          <cell r="BM505">
            <v>0</v>
          </cell>
          <cell r="BN505">
            <v>0</v>
          </cell>
          <cell r="BO505">
            <v>0</v>
          </cell>
          <cell r="BP505">
            <v>0</v>
          </cell>
          <cell r="BQ505">
            <v>0</v>
          </cell>
          <cell r="BR505">
            <v>0</v>
          </cell>
          <cell r="BS505">
            <v>0</v>
          </cell>
          <cell r="BT505" t="str">
            <v/>
          </cell>
          <cell r="BV505">
            <v>0</v>
          </cell>
          <cell r="BW505">
            <v>0</v>
          </cell>
          <cell r="BX505">
            <v>0</v>
          </cell>
          <cell r="BY505">
            <v>0</v>
          </cell>
          <cell r="BZ505">
            <v>0</v>
          </cell>
          <cell r="CA505">
            <v>0</v>
          </cell>
          <cell r="CB505">
            <v>0</v>
          </cell>
          <cell r="CC505">
            <v>0</v>
          </cell>
          <cell r="CD505" t="str">
            <v/>
          </cell>
          <cell r="CF505">
            <v>0</v>
          </cell>
          <cell r="CG505">
            <v>0</v>
          </cell>
          <cell r="CH505">
            <v>0</v>
          </cell>
          <cell r="CI505">
            <v>0</v>
          </cell>
          <cell r="CJ505">
            <v>0</v>
          </cell>
          <cell r="CK505">
            <v>0</v>
          </cell>
          <cell r="CL505">
            <v>0</v>
          </cell>
          <cell r="CM505">
            <v>0</v>
          </cell>
          <cell r="CN505" t="str">
            <v/>
          </cell>
          <cell r="CP505">
            <v>0</v>
          </cell>
          <cell r="CQ505">
            <v>0</v>
          </cell>
          <cell r="CR505">
            <v>0</v>
          </cell>
          <cell r="CS505">
            <v>0</v>
          </cell>
          <cell r="CT505">
            <v>0</v>
          </cell>
          <cell r="CU505">
            <v>0</v>
          </cell>
          <cell r="CV505">
            <v>0</v>
          </cell>
          <cell r="CW505">
            <v>0</v>
          </cell>
          <cell r="CX505" t="str">
            <v/>
          </cell>
          <cell r="CZ505">
            <v>0</v>
          </cell>
          <cell r="DA505">
            <v>0</v>
          </cell>
          <cell r="DB505">
            <v>0</v>
          </cell>
          <cell r="DC505">
            <v>0</v>
          </cell>
          <cell r="DD505">
            <v>0</v>
          </cell>
          <cell r="DE505">
            <v>0</v>
          </cell>
          <cell r="DF505">
            <v>0</v>
          </cell>
          <cell r="DG505">
            <v>0</v>
          </cell>
          <cell r="DH505" t="str">
            <v/>
          </cell>
          <cell r="DJ505">
            <v>0</v>
          </cell>
          <cell r="DK505">
            <v>0</v>
          </cell>
          <cell r="DL505">
            <v>0</v>
          </cell>
          <cell r="DM505">
            <v>0</v>
          </cell>
          <cell r="DN505">
            <v>0</v>
          </cell>
          <cell r="DO505">
            <v>0</v>
          </cell>
          <cell r="DP505">
            <v>0</v>
          </cell>
          <cell r="DQ505">
            <v>0</v>
          </cell>
          <cell r="DR505" t="str">
            <v/>
          </cell>
          <cell r="DT505">
            <v>0</v>
          </cell>
          <cell r="DU505">
            <v>0</v>
          </cell>
          <cell r="DV505">
            <v>0</v>
          </cell>
          <cell r="DW505">
            <v>0</v>
          </cell>
          <cell r="DX505">
            <v>0</v>
          </cell>
          <cell r="DY505">
            <v>0</v>
          </cell>
          <cell r="DZ505">
            <v>0</v>
          </cell>
          <cell r="EA505">
            <v>0</v>
          </cell>
          <cell r="EB505" t="str">
            <v/>
          </cell>
          <cell r="ED505">
            <v>0</v>
          </cell>
          <cell r="EE505">
            <v>0</v>
          </cell>
          <cell r="EF505">
            <v>0</v>
          </cell>
          <cell r="EG505">
            <v>0</v>
          </cell>
          <cell r="EH505">
            <v>0</v>
          </cell>
          <cell r="EI505">
            <v>0</v>
          </cell>
          <cell r="EJ505">
            <v>0</v>
          </cell>
          <cell r="EK505">
            <v>0</v>
          </cell>
          <cell r="EL505" t="str">
            <v/>
          </cell>
          <cell r="EN505">
            <v>0</v>
          </cell>
          <cell r="EO505">
            <v>0</v>
          </cell>
          <cell r="EP505">
            <v>0</v>
          </cell>
          <cell r="EQ505">
            <v>0</v>
          </cell>
          <cell r="ER505">
            <v>0</v>
          </cell>
          <cell r="ES505">
            <v>0</v>
          </cell>
          <cell r="ET505">
            <v>0</v>
          </cell>
          <cell r="EU505">
            <v>0</v>
          </cell>
          <cell r="EV505" t="str">
            <v/>
          </cell>
          <cell r="EX505">
            <v>0</v>
          </cell>
          <cell r="EY505">
            <v>0</v>
          </cell>
          <cell r="EZ505">
            <v>0</v>
          </cell>
          <cell r="FA505">
            <v>0</v>
          </cell>
          <cell r="FB505">
            <v>0</v>
          </cell>
          <cell r="FC505">
            <v>0</v>
          </cell>
          <cell r="FD505">
            <v>0</v>
          </cell>
          <cell r="FE505">
            <v>0</v>
          </cell>
          <cell r="FF505" t="str">
            <v/>
          </cell>
          <cell r="FH505">
            <v>0</v>
          </cell>
          <cell r="FI505">
            <v>0</v>
          </cell>
          <cell r="FJ505">
            <v>0</v>
          </cell>
          <cell r="FK505">
            <v>0</v>
          </cell>
          <cell r="FL505">
            <v>0</v>
          </cell>
          <cell r="FM505">
            <v>0</v>
          </cell>
          <cell r="FN505">
            <v>0</v>
          </cell>
          <cell r="FO505">
            <v>0</v>
          </cell>
          <cell r="FR505">
            <v>0</v>
          </cell>
          <cell r="FS505">
            <v>0</v>
          </cell>
          <cell r="FT505">
            <v>0</v>
          </cell>
          <cell r="FU505">
            <v>0</v>
          </cell>
          <cell r="FV505">
            <v>0</v>
          </cell>
          <cell r="FW505">
            <v>0</v>
          </cell>
          <cell r="FX505">
            <v>0</v>
          </cell>
          <cell r="FY505">
            <v>0</v>
          </cell>
          <cell r="GB505">
            <v>0</v>
          </cell>
          <cell r="GC505">
            <v>0</v>
          </cell>
          <cell r="GD505">
            <v>0</v>
          </cell>
          <cell r="GE505">
            <v>0</v>
          </cell>
          <cell r="GF505">
            <v>0</v>
          </cell>
          <cell r="GG505">
            <v>0</v>
          </cell>
          <cell r="GH505">
            <v>0</v>
          </cell>
          <cell r="GI505">
            <v>0</v>
          </cell>
          <cell r="GL505">
            <v>0</v>
          </cell>
          <cell r="GM505">
            <v>0</v>
          </cell>
          <cell r="GN505">
            <v>0</v>
          </cell>
          <cell r="GO505">
            <v>0</v>
          </cell>
          <cell r="GP505">
            <v>0</v>
          </cell>
          <cell r="GQ505">
            <v>0</v>
          </cell>
          <cell r="GR505">
            <v>0</v>
          </cell>
          <cell r="GS505">
            <v>0</v>
          </cell>
          <cell r="GT505" t="str">
            <v>C:\\Users\\kenou\\OneDrive\\2019_MNFC_Recettes\\Image\\you-skyr-nature.jpg</v>
          </cell>
          <cell r="GU505" t="str">
            <v>Skyr &amp; Framboises</v>
          </cell>
        </row>
        <row r="506">
          <cell r="E506" t="str">
            <v xml:space="preserve">Skyr Tonus </v>
          </cell>
          <cell r="F506" t="str">
            <v xml:space="preserve">Dresser le skyr dans un bol. Y répartir la banane et tous les ingrédients, cacao en poudre compris, faire couler le miel par-dessus. </v>
          </cell>
          <cell r="H506">
            <v>360.4</v>
          </cell>
          <cell r="I506">
            <v>13.3</v>
          </cell>
          <cell r="J506">
            <v>7.22</v>
          </cell>
          <cell r="K506">
            <v>41.14</v>
          </cell>
          <cell r="L506" t="str">
            <v>Skyr Nature</v>
          </cell>
          <cell r="M506">
            <v>170</v>
          </cell>
          <cell r="N506">
            <v>103.7</v>
          </cell>
          <cell r="O506">
            <v>6.8</v>
          </cell>
          <cell r="P506">
            <v>0</v>
          </cell>
          <cell r="Q506">
            <v>0</v>
          </cell>
          <cell r="R506">
            <v>61</v>
          </cell>
          <cell r="S506">
            <v>4</v>
          </cell>
          <cell r="T506">
            <v>0</v>
          </cell>
          <cell r="U506">
            <v>0</v>
          </cell>
          <cell r="V506" t="str">
            <v>Banane</v>
          </cell>
          <cell r="W506">
            <v>100</v>
          </cell>
          <cell r="X506">
            <v>95</v>
          </cell>
          <cell r="Y506">
            <v>1.1000000000000001</v>
          </cell>
          <cell r="Z506">
            <v>0.3</v>
          </cell>
          <cell r="AA506">
            <v>21</v>
          </cell>
          <cell r="AB506">
            <v>95</v>
          </cell>
          <cell r="AC506">
            <v>1.1000000000000001</v>
          </cell>
          <cell r="AD506">
            <v>0.3</v>
          </cell>
          <cell r="AE506">
            <v>21</v>
          </cell>
          <cell r="AF506" t="str">
            <v>Framboise</v>
          </cell>
          <cell r="AG506">
            <v>100</v>
          </cell>
          <cell r="AH506">
            <v>52</v>
          </cell>
          <cell r="AI506">
            <v>1.2</v>
          </cell>
          <cell r="AJ506">
            <v>0.6</v>
          </cell>
          <cell r="AK506">
            <v>7</v>
          </cell>
          <cell r="AL506">
            <v>52</v>
          </cell>
          <cell r="AM506">
            <v>1.2</v>
          </cell>
          <cell r="AN506">
            <v>0.6</v>
          </cell>
          <cell r="AO506">
            <v>7</v>
          </cell>
          <cell r="AP506" t="str">
            <v xml:space="preserve">Flocons D’Avoine </v>
          </cell>
          <cell r="AQ506">
            <v>10</v>
          </cell>
          <cell r="AR506">
            <v>37.200000000000003</v>
          </cell>
          <cell r="AS506">
            <v>1.35</v>
          </cell>
          <cell r="AT506">
            <v>0.75</v>
          </cell>
          <cell r="AU506">
            <v>5.75</v>
          </cell>
          <cell r="AV506">
            <v>372</v>
          </cell>
          <cell r="AW506">
            <v>13.5</v>
          </cell>
          <cell r="AX506">
            <v>7.5</v>
          </cell>
          <cell r="AY506">
            <v>57.5</v>
          </cell>
          <cell r="AZ506" t="str">
            <v>Noix De Coco</v>
          </cell>
          <cell r="BA506">
            <v>10</v>
          </cell>
          <cell r="BB506">
            <v>49.7</v>
          </cell>
          <cell r="BC506">
            <v>0.89</v>
          </cell>
          <cell r="BD506">
            <v>4.2</v>
          </cell>
          <cell r="BE506">
            <v>1.6</v>
          </cell>
          <cell r="BF506">
            <v>497</v>
          </cell>
          <cell r="BG506">
            <v>8.9</v>
          </cell>
          <cell r="BH506">
            <v>42</v>
          </cell>
          <cell r="BI506">
            <v>16</v>
          </cell>
          <cell r="BJ506" t="str">
            <v>Cacao Maigre</v>
          </cell>
          <cell r="BK506">
            <v>10</v>
          </cell>
          <cell r="BL506">
            <v>22.8</v>
          </cell>
          <cell r="BM506">
            <v>1.96</v>
          </cell>
          <cell r="BN506">
            <v>1.37</v>
          </cell>
          <cell r="BO506">
            <v>5.79</v>
          </cell>
          <cell r="BP506">
            <v>228</v>
          </cell>
          <cell r="BQ506">
            <v>19.600000000000001</v>
          </cell>
          <cell r="BR506">
            <v>13.7</v>
          </cell>
          <cell r="BS506">
            <v>57.9</v>
          </cell>
          <cell r="BT506" t="str">
            <v/>
          </cell>
          <cell r="BV506">
            <v>0</v>
          </cell>
          <cell r="BW506">
            <v>0</v>
          </cell>
          <cell r="BX506">
            <v>0</v>
          </cell>
          <cell r="BY506">
            <v>0</v>
          </cell>
          <cell r="BZ506">
            <v>0</v>
          </cell>
          <cell r="CA506">
            <v>0</v>
          </cell>
          <cell r="CB506">
            <v>0</v>
          </cell>
          <cell r="CC506">
            <v>0</v>
          </cell>
          <cell r="CD506" t="str">
            <v/>
          </cell>
          <cell r="CF506">
            <v>0</v>
          </cell>
          <cell r="CG506">
            <v>0</v>
          </cell>
          <cell r="CH506">
            <v>0</v>
          </cell>
          <cell r="CI506">
            <v>0</v>
          </cell>
          <cell r="CJ506">
            <v>0</v>
          </cell>
          <cell r="CK506">
            <v>0</v>
          </cell>
          <cell r="CL506">
            <v>0</v>
          </cell>
          <cell r="CM506">
            <v>0</v>
          </cell>
          <cell r="CN506" t="str">
            <v/>
          </cell>
          <cell r="CP506">
            <v>0</v>
          </cell>
          <cell r="CQ506">
            <v>0</v>
          </cell>
          <cell r="CR506">
            <v>0</v>
          </cell>
          <cell r="CS506">
            <v>0</v>
          </cell>
          <cell r="CT506">
            <v>0</v>
          </cell>
          <cell r="CU506">
            <v>0</v>
          </cell>
          <cell r="CV506">
            <v>0</v>
          </cell>
          <cell r="CW506">
            <v>0</v>
          </cell>
          <cell r="CX506" t="str">
            <v/>
          </cell>
          <cell r="CZ506">
            <v>0</v>
          </cell>
          <cell r="DA506">
            <v>0</v>
          </cell>
          <cell r="DB506">
            <v>0</v>
          </cell>
          <cell r="DC506">
            <v>0</v>
          </cell>
          <cell r="DD506">
            <v>0</v>
          </cell>
          <cell r="DE506">
            <v>0</v>
          </cell>
          <cell r="DF506">
            <v>0</v>
          </cell>
          <cell r="DG506">
            <v>0</v>
          </cell>
          <cell r="DH506" t="str">
            <v/>
          </cell>
          <cell r="DJ506">
            <v>0</v>
          </cell>
          <cell r="DK506">
            <v>0</v>
          </cell>
          <cell r="DL506">
            <v>0</v>
          </cell>
          <cell r="DM506">
            <v>0</v>
          </cell>
          <cell r="DN506">
            <v>0</v>
          </cell>
          <cell r="DO506">
            <v>0</v>
          </cell>
          <cell r="DP506">
            <v>0</v>
          </cell>
          <cell r="DQ506">
            <v>0</v>
          </cell>
          <cell r="DR506" t="str">
            <v/>
          </cell>
          <cell r="DT506">
            <v>0</v>
          </cell>
          <cell r="DU506">
            <v>0</v>
          </cell>
          <cell r="DV506">
            <v>0</v>
          </cell>
          <cell r="DW506">
            <v>0</v>
          </cell>
          <cell r="DX506">
            <v>0</v>
          </cell>
          <cell r="DY506">
            <v>0</v>
          </cell>
          <cell r="DZ506">
            <v>0</v>
          </cell>
          <cell r="EA506">
            <v>0</v>
          </cell>
          <cell r="EB506" t="str">
            <v/>
          </cell>
          <cell r="ED506">
            <v>0</v>
          </cell>
          <cell r="EE506">
            <v>0</v>
          </cell>
          <cell r="EF506">
            <v>0</v>
          </cell>
          <cell r="EG506">
            <v>0</v>
          </cell>
          <cell r="EH506">
            <v>0</v>
          </cell>
          <cell r="EI506">
            <v>0</v>
          </cell>
          <cell r="EJ506">
            <v>0</v>
          </cell>
          <cell r="EK506">
            <v>0</v>
          </cell>
          <cell r="EL506" t="str">
            <v/>
          </cell>
          <cell r="EN506">
            <v>0</v>
          </cell>
          <cell r="EO506">
            <v>0</v>
          </cell>
          <cell r="EP506">
            <v>0</v>
          </cell>
          <cell r="EQ506">
            <v>0</v>
          </cell>
          <cell r="ER506">
            <v>0</v>
          </cell>
          <cell r="ES506">
            <v>0</v>
          </cell>
          <cell r="ET506">
            <v>0</v>
          </cell>
          <cell r="EU506">
            <v>0</v>
          </cell>
          <cell r="EV506" t="str">
            <v/>
          </cell>
          <cell r="EX506">
            <v>0</v>
          </cell>
          <cell r="EY506">
            <v>0</v>
          </cell>
          <cell r="EZ506">
            <v>0</v>
          </cell>
          <cell r="FA506">
            <v>0</v>
          </cell>
          <cell r="FB506">
            <v>0</v>
          </cell>
          <cell r="FC506">
            <v>0</v>
          </cell>
          <cell r="FD506">
            <v>0</v>
          </cell>
          <cell r="FE506">
            <v>0</v>
          </cell>
          <cell r="FF506" t="str">
            <v/>
          </cell>
          <cell r="FH506">
            <v>0</v>
          </cell>
          <cell r="FI506">
            <v>0</v>
          </cell>
          <cell r="FJ506">
            <v>0</v>
          </cell>
          <cell r="FK506">
            <v>0</v>
          </cell>
          <cell r="FL506">
            <v>0</v>
          </cell>
          <cell r="FM506">
            <v>0</v>
          </cell>
          <cell r="FN506">
            <v>0</v>
          </cell>
          <cell r="FO506">
            <v>0</v>
          </cell>
          <cell r="FR506">
            <v>0</v>
          </cell>
          <cell r="FS506">
            <v>0</v>
          </cell>
          <cell r="FT506">
            <v>0</v>
          </cell>
          <cell r="FU506">
            <v>0</v>
          </cell>
          <cell r="FV506">
            <v>0</v>
          </cell>
          <cell r="FW506">
            <v>0</v>
          </cell>
          <cell r="FX506">
            <v>0</v>
          </cell>
          <cell r="FY506">
            <v>0</v>
          </cell>
          <cell r="GB506">
            <v>0</v>
          </cell>
          <cell r="GC506">
            <v>0</v>
          </cell>
          <cell r="GD506">
            <v>0</v>
          </cell>
          <cell r="GE506">
            <v>0</v>
          </cell>
          <cell r="GF506">
            <v>0</v>
          </cell>
          <cell r="GG506">
            <v>0</v>
          </cell>
          <cell r="GH506">
            <v>0</v>
          </cell>
          <cell r="GI506">
            <v>0</v>
          </cell>
          <cell r="GL506">
            <v>0</v>
          </cell>
          <cell r="GM506">
            <v>0</v>
          </cell>
          <cell r="GN506">
            <v>0</v>
          </cell>
          <cell r="GO506">
            <v>0</v>
          </cell>
          <cell r="GP506">
            <v>0</v>
          </cell>
          <cell r="GQ506">
            <v>0</v>
          </cell>
          <cell r="GR506">
            <v>0</v>
          </cell>
          <cell r="GS506">
            <v>0</v>
          </cell>
          <cell r="GT506" t="str">
            <v>C:\\Users\\kenou\\OneDrive\\2019_MNFC_Recettes\\Image\\you-skyr-nature.jpg</v>
          </cell>
          <cell r="GU506" t="str">
            <v xml:space="preserve">Skyr Tonus </v>
          </cell>
        </row>
        <row r="507">
          <cell r="E507" t="str">
            <v>Smoothie À L'Avocat</v>
          </cell>
          <cell r="F507" t="str">
            <v>Mixer tous les ingrédients.</v>
          </cell>
          <cell r="H507">
            <v>143.80000000000001</v>
          </cell>
          <cell r="I507">
            <v>5.1000000000000005</v>
          </cell>
          <cell r="J507">
            <v>9.5</v>
          </cell>
          <cell r="K507">
            <v>8.0500000000000007</v>
          </cell>
          <cell r="L507" t="str">
            <v>lait de soja</v>
          </cell>
          <cell r="M507">
            <v>200</v>
          </cell>
          <cell r="N507">
            <v>54</v>
          </cell>
          <cell r="O507">
            <v>4.2</v>
          </cell>
          <cell r="P507">
            <v>2.4</v>
          </cell>
          <cell r="Q507">
            <v>3.2</v>
          </cell>
          <cell r="R507">
            <v>27</v>
          </cell>
          <cell r="S507">
            <v>2.1</v>
          </cell>
          <cell r="T507">
            <v>1.2</v>
          </cell>
          <cell r="U507">
            <v>1.6</v>
          </cell>
          <cell r="V507" t="str">
            <v>avocat</v>
          </cell>
          <cell r="W507">
            <v>50</v>
          </cell>
          <cell r="X507">
            <v>72</v>
          </cell>
          <cell r="Y507">
            <v>0.9</v>
          </cell>
          <cell r="Z507">
            <v>7.1</v>
          </cell>
          <cell r="AA507">
            <v>0.4</v>
          </cell>
          <cell r="AB507">
            <v>144</v>
          </cell>
          <cell r="AC507">
            <v>1.8</v>
          </cell>
          <cell r="AD507">
            <v>14.2</v>
          </cell>
          <cell r="AE507">
            <v>0.8</v>
          </cell>
          <cell r="AF507" t="str">
            <v>citron (1/2)</v>
          </cell>
          <cell r="AH507">
            <v>0</v>
          </cell>
          <cell r="AI507">
            <v>0</v>
          </cell>
          <cell r="AJ507">
            <v>0</v>
          </cell>
          <cell r="AK507">
            <v>0</v>
          </cell>
          <cell r="AL507">
            <v>0</v>
          </cell>
          <cell r="AM507">
            <v>0</v>
          </cell>
          <cell r="AN507">
            <v>0</v>
          </cell>
          <cell r="AO507">
            <v>0</v>
          </cell>
          <cell r="AP507" t="str">
            <v>sirop d'Érable</v>
          </cell>
          <cell r="AQ507">
            <v>5</v>
          </cell>
          <cell r="AR507">
            <v>17.8</v>
          </cell>
          <cell r="AS507">
            <v>0</v>
          </cell>
          <cell r="AT507">
            <v>0</v>
          </cell>
          <cell r="AU507">
            <v>4.45</v>
          </cell>
          <cell r="AV507">
            <v>356</v>
          </cell>
          <cell r="AW507">
            <v>0</v>
          </cell>
          <cell r="AX507">
            <v>0</v>
          </cell>
          <cell r="AY507">
            <v>89</v>
          </cell>
          <cell r="BB507">
            <v>0</v>
          </cell>
          <cell r="BC507">
            <v>0</v>
          </cell>
          <cell r="BD507">
            <v>0</v>
          </cell>
          <cell r="BE507">
            <v>0</v>
          </cell>
          <cell r="BF507">
            <v>0</v>
          </cell>
          <cell r="BG507">
            <v>0</v>
          </cell>
          <cell r="BH507">
            <v>0</v>
          </cell>
          <cell r="BI507">
            <v>0</v>
          </cell>
          <cell r="BL507">
            <v>0</v>
          </cell>
          <cell r="BM507">
            <v>0</v>
          </cell>
          <cell r="BN507">
            <v>0</v>
          </cell>
          <cell r="BO507">
            <v>0</v>
          </cell>
          <cell r="BP507">
            <v>0</v>
          </cell>
          <cell r="BQ507">
            <v>0</v>
          </cell>
          <cell r="BR507">
            <v>0</v>
          </cell>
          <cell r="BS507">
            <v>0</v>
          </cell>
          <cell r="BV507">
            <v>0</v>
          </cell>
          <cell r="BW507">
            <v>0</v>
          </cell>
          <cell r="BX507">
            <v>0</v>
          </cell>
          <cell r="BY507">
            <v>0</v>
          </cell>
          <cell r="BZ507">
            <v>0</v>
          </cell>
          <cell r="CA507">
            <v>0</v>
          </cell>
          <cell r="CB507">
            <v>0</v>
          </cell>
          <cell r="CC507">
            <v>0</v>
          </cell>
          <cell r="CF507">
            <v>0</v>
          </cell>
          <cell r="CG507">
            <v>0</v>
          </cell>
          <cell r="CH507">
            <v>0</v>
          </cell>
          <cell r="CI507">
            <v>0</v>
          </cell>
          <cell r="CJ507">
            <v>0</v>
          </cell>
          <cell r="CK507">
            <v>0</v>
          </cell>
          <cell r="CL507">
            <v>0</v>
          </cell>
          <cell r="CM507">
            <v>0</v>
          </cell>
          <cell r="CP507">
            <v>0</v>
          </cell>
          <cell r="CQ507">
            <v>0</v>
          </cell>
          <cell r="CR507">
            <v>0</v>
          </cell>
          <cell r="CS507">
            <v>0</v>
          </cell>
          <cell r="CT507">
            <v>0</v>
          </cell>
          <cell r="CU507">
            <v>0</v>
          </cell>
          <cell r="CV507">
            <v>0</v>
          </cell>
          <cell r="CW507">
            <v>0</v>
          </cell>
          <cell r="CZ507">
            <v>0</v>
          </cell>
          <cell r="DA507">
            <v>0</v>
          </cell>
          <cell r="DB507">
            <v>0</v>
          </cell>
          <cell r="DC507">
            <v>0</v>
          </cell>
          <cell r="DD507">
            <v>0</v>
          </cell>
          <cell r="DE507">
            <v>0</v>
          </cell>
          <cell r="DF507">
            <v>0</v>
          </cell>
          <cell r="DG507">
            <v>0</v>
          </cell>
          <cell r="DJ507">
            <v>0</v>
          </cell>
          <cell r="DK507">
            <v>0</v>
          </cell>
          <cell r="DL507">
            <v>0</v>
          </cell>
          <cell r="DM507">
            <v>0</v>
          </cell>
          <cell r="DN507">
            <v>0</v>
          </cell>
          <cell r="DO507">
            <v>0</v>
          </cell>
          <cell r="DP507">
            <v>0</v>
          </cell>
          <cell r="DQ507">
            <v>0</v>
          </cell>
          <cell r="DT507">
            <v>0</v>
          </cell>
          <cell r="DU507">
            <v>0</v>
          </cell>
          <cell r="DV507">
            <v>0</v>
          </cell>
          <cell r="DW507">
            <v>0</v>
          </cell>
          <cell r="DX507">
            <v>0</v>
          </cell>
          <cell r="DY507">
            <v>0</v>
          </cell>
          <cell r="DZ507">
            <v>0</v>
          </cell>
          <cell r="EA507">
            <v>0</v>
          </cell>
          <cell r="ED507">
            <v>0</v>
          </cell>
          <cell r="EE507">
            <v>0</v>
          </cell>
          <cell r="EF507">
            <v>0</v>
          </cell>
          <cell r="EG507">
            <v>0</v>
          </cell>
          <cell r="EH507">
            <v>0</v>
          </cell>
          <cell r="EI507">
            <v>0</v>
          </cell>
          <cell r="EJ507">
            <v>0</v>
          </cell>
          <cell r="EK507">
            <v>0</v>
          </cell>
          <cell r="EN507">
            <v>0</v>
          </cell>
          <cell r="EO507">
            <v>0</v>
          </cell>
          <cell r="EP507">
            <v>0</v>
          </cell>
          <cell r="EQ507">
            <v>0</v>
          </cell>
          <cell r="ER507">
            <v>0</v>
          </cell>
          <cell r="ES507">
            <v>0</v>
          </cell>
          <cell r="ET507">
            <v>0</v>
          </cell>
          <cell r="EU507">
            <v>0</v>
          </cell>
          <cell r="EX507">
            <v>0</v>
          </cell>
          <cell r="EY507">
            <v>0</v>
          </cell>
          <cell r="EZ507">
            <v>0</v>
          </cell>
          <cell r="FA507">
            <v>0</v>
          </cell>
          <cell r="FB507">
            <v>0</v>
          </cell>
          <cell r="FC507">
            <v>0</v>
          </cell>
          <cell r="FD507">
            <v>0</v>
          </cell>
          <cell r="FE507">
            <v>0</v>
          </cell>
          <cell r="FH507">
            <v>0</v>
          </cell>
          <cell r="FI507">
            <v>0</v>
          </cell>
          <cell r="FJ507">
            <v>0</v>
          </cell>
          <cell r="FK507">
            <v>0</v>
          </cell>
          <cell r="FL507">
            <v>0</v>
          </cell>
          <cell r="FM507">
            <v>0</v>
          </cell>
          <cell r="FN507">
            <v>0</v>
          </cell>
          <cell r="FO507">
            <v>0</v>
          </cell>
          <cell r="FR507">
            <v>0</v>
          </cell>
          <cell r="FS507">
            <v>0</v>
          </cell>
          <cell r="FT507">
            <v>0</v>
          </cell>
          <cell r="FU507">
            <v>0</v>
          </cell>
          <cell r="FV507">
            <v>0</v>
          </cell>
          <cell r="FW507">
            <v>0</v>
          </cell>
          <cell r="FX507">
            <v>0</v>
          </cell>
          <cell r="FY507">
            <v>0</v>
          </cell>
          <cell r="GB507">
            <v>0</v>
          </cell>
          <cell r="GC507">
            <v>0</v>
          </cell>
          <cell r="GD507">
            <v>0</v>
          </cell>
          <cell r="GE507">
            <v>0</v>
          </cell>
          <cell r="GF507">
            <v>0</v>
          </cell>
          <cell r="GG507">
            <v>0</v>
          </cell>
          <cell r="GH507">
            <v>0</v>
          </cell>
          <cell r="GI507">
            <v>0</v>
          </cell>
          <cell r="GL507">
            <v>0</v>
          </cell>
          <cell r="GM507">
            <v>0</v>
          </cell>
          <cell r="GN507">
            <v>0</v>
          </cell>
          <cell r="GO507">
            <v>0</v>
          </cell>
          <cell r="GP507">
            <v>0</v>
          </cell>
          <cell r="GQ507">
            <v>0</v>
          </cell>
          <cell r="GR507">
            <v>0</v>
          </cell>
          <cell r="GS507">
            <v>0</v>
          </cell>
          <cell r="GU507" t="str">
            <v>Smoothie À L'Avocat</v>
          </cell>
        </row>
        <row r="508">
          <cell r="E508" t="str">
            <v>Smoothie À La Mangue</v>
          </cell>
          <cell r="F508" t="str">
            <v>Mixer tous les ingrédients.</v>
          </cell>
          <cell r="H508">
            <v>211.5</v>
          </cell>
          <cell r="I508">
            <v>18.600000000000001</v>
          </cell>
          <cell r="J508">
            <v>3.9</v>
          </cell>
          <cell r="K508">
            <v>24.4</v>
          </cell>
          <cell r="L508" t="str">
            <v>mangue</v>
          </cell>
          <cell r="M508">
            <v>100</v>
          </cell>
          <cell r="N508">
            <v>62</v>
          </cell>
          <cell r="O508">
            <v>0.6</v>
          </cell>
          <cell r="P508">
            <v>0.2</v>
          </cell>
          <cell r="Q508">
            <v>13.4</v>
          </cell>
          <cell r="R508">
            <v>62</v>
          </cell>
          <cell r="S508">
            <v>0.6</v>
          </cell>
          <cell r="T508">
            <v>0.2</v>
          </cell>
          <cell r="U508">
            <v>13.4</v>
          </cell>
          <cell r="V508" t="str">
            <v>Lait Protéiné</v>
          </cell>
          <cell r="W508">
            <v>200</v>
          </cell>
          <cell r="X508">
            <v>78</v>
          </cell>
          <cell r="Y508">
            <v>14</v>
          </cell>
          <cell r="Z508">
            <v>0.2</v>
          </cell>
          <cell r="AA508">
            <v>5</v>
          </cell>
          <cell r="AB508">
            <v>39</v>
          </cell>
          <cell r="AC508">
            <v>7</v>
          </cell>
          <cell r="AD508">
            <v>0.1</v>
          </cell>
          <cell r="AE508">
            <v>2.5</v>
          </cell>
          <cell r="AF508" t="str">
            <v>Yogourt Nature</v>
          </cell>
          <cell r="AG508">
            <v>100</v>
          </cell>
          <cell r="AH508">
            <v>71.5</v>
          </cell>
          <cell r="AI508">
            <v>4</v>
          </cell>
          <cell r="AJ508">
            <v>3.5</v>
          </cell>
          <cell r="AK508">
            <v>6</v>
          </cell>
          <cell r="AL508">
            <v>71.5</v>
          </cell>
          <cell r="AM508">
            <v>4</v>
          </cell>
          <cell r="AN508">
            <v>3.5</v>
          </cell>
          <cell r="AO508">
            <v>6</v>
          </cell>
          <cell r="AP508" t="str">
            <v>cardamone</v>
          </cell>
          <cell r="AR508">
            <v>0</v>
          </cell>
          <cell r="AS508">
            <v>0</v>
          </cell>
          <cell r="AT508">
            <v>0</v>
          </cell>
          <cell r="AU508">
            <v>0</v>
          </cell>
          <cell r="AV508">
            <v>0</v>
          </cell>
          <cell r="AW508">
            <v>0</v>
          </cell>
          <cell r="AX508">
            <v>0</v>
          </cell>
          <cell r="AY508">
            <v>0</v>
          </cell>
          <cell r="BB508">
            <v>0</v>
          </cell>
          <cell r="BC508">
            <v>0</v>
          </cell>
          <cell r="BD508">
            <v>0</v>
          </cell>
          <cell r="BE508">
            <v>0</v>
          </cell>
          <cell r="BF508">
            <v>0</v>
          </cell>
          <cell r="BG508">
            <v>0</v>
          </cell>
          <cell r="BH508">
            <v>0</v>
          </cell>
          <cell r="BI508">
            <v>0</v>
          </cell>
          <cell r="BL508">
            <v>0</v>
          </cell>
          <cell r="BM508">
            <v>0</v>
          </cell>
          <cell r="BN508">
            <v>0</v>
          </cell>
          <cell r="BO508">
            <v>0</v>
          </cell>
          <cell r="BP508">
            <v>0</v>
          </cell>
          <cell r="BQ508">
            <v>0</v>
          </cell>
          <cell r="BR508">
            <v>0</v>
          </cell>
          <cell r="BS508">
            <v>0</v>
          </cell>
          <cell r="BV508">
            <v>0</v>
          </cell>
          <cell r="BW508">
            <v>0</v>
          </cell>
          <cell r="BX508">
            <v>0</v>
          </cell>
          <cell r="BY508">
            <v>0</v>
          </cell>
          <cell r="BZ508">
            <v>0</v>
          </cell>
          <cell r="CA508">
            <v>0</v>
          </cell>
          <cell r="CB508">
            <v>0</v>
          </cell>
          <cell r="CC508">
            <v>0</v>
          </cell>
          <cell r="CF508">
            <v>0</v>
          </cell>
          <cell r="CG508">
            <v>0</v>
          </cell>
          <cell r="CH508">
            <v>0</v>
          </cell>
          <cell r="CI508">
            <v>0</v>
          </cell>
          <cell r="CJ508">
            <v>0</v>
          </cell>
          <cell r="CK508">
            <v>0</v>
          </cell>
          <cell r="CL508">
            <v>0</v>
          </cell>
          <cell r="CM508">
            <v>0</v>
          </cell>
          <cell r="CP508">
            <v>0</v>
          </cell>
          <cell r="CQ508">
            <v>0</v>
          </cell>
          <cell r="CR508">
            <v>0</v>
          </cell>
          <cell r="CS508">
            <v>0</v>
          </cell>
          <cell r="CT508">
            <v>0</v>
          </cell>
          <cell r="CU508">
            <v>0</v>
          </cell>
          <cell r="CV508">
            <v>0</v>
          </cell>
          <cell r="CW508">
            <v>0</v>
          </cell>
          <cell r="CZ508">
            <v>0</v>
          </cell>
          <cell r="DA508">
            <v>0</v>
          </cell>
          <cell r="DB508">
            <v>0</v>
          </cell>
          <cell r="DC508">
            <v>0</v>
          </cell>
          <cell r="DD508">
            <v>0</v>
          </cell>
          <cell r="DE508">
            <v>0</v>
          </cell>
          <cell r="DF508">
            <v>0</v>
          </cell>
          <cell r="DG508">
            <v>0</v>
          </cell>
          <cell r="DJ508">
            <v>0</v>
          </cell>
          <cell r="DK508">
            <v>0</v>
          </cell>
          <cell r="DL508">
            <v>0</v>
          </cell>
          <cell r="DM508">
            <v>0</v>
          </cell>
          <cell r="DN508">
            <v>0</v>
          </cell>
          <cell r="DO508">
            <v>0</v>
          </cell>
          <cell r="DP508">
            <v>0</v>
          </cell>
          <cell r="DQ508">
            <v>0</v>
          </cell>
          <cell r="DT508">
            <v>0</v>
          </cell>
          <cell r="DU508">
            <v>0</v>
          </cell>
          <cell r="DV508">
            <v>0</v>
          </cell>
          <cell r="DW508">
            <v>0</v>
          </cell>
          <cell r="DX508">
            <v>0</v>
          </cell>
          <cell r="DY508">
            <v>0</v>
          </cell>
          <cell r="DZ508">
            <v>0</v>
          </cell>
          <cell r="EA508">
            <v>0</v>
          </cell>
          <cell r="ED508">
            <v>0</v>
          </cell>
          <cell r="EE508">
            <v>0</v>
          </cell>
          <cell r="EF508">
            <v>0</v>
          </cell>
          <cell r="EG508">
            <v>0</v>
          </cell>
          <cell r="EH508">
            <v>0</v>
          </cell>
          <cell r="EI508">
            <v>0</v>
          </cell>
          <cell r="EJ508">
            <v>0</v>
          </cell>
          <cell r="EK508">
            <v>0</v>
          </cell>
          <cell r="EN508">
            <v>0</v>
          </cell>
          <cell r="EO508">
            <v>0</v>
          </cell>
          <cell r="EP508">
            <v>0</v>
          </cell>
          <cell r="EQ508">
            <v>0</v>
          </cell>
          <cell r="ER508">
            <v>0</v>
          </cell>
          <cell r="ES508">
            <v>0</v>
          </cell>
          <cell r="ET508">
            <v>0</v>
          </cell>
          <cell r="EU508">
            <v>0</v>
          </cell>
          <cell r="EX508">
            <v>0</v>
          </cell>
          <cell r="EY508">
            <v>0</v>
          </cell>
          <cell r="EZ508">
            <v>0</v>
          </cell>
          <cell r="FA508">
            <v>0</v>
          </cell>
          <cell r="FB508">
            <v>0</v>
          </cell>
          <cell r="FC508">
            <v>0</v>
          </cell>
          <cell r="FD508">
            <v>0</v>
          </cell>
          <cell r="FE508">
            <v>0</v>
          </cell>
          <cell r="FH508">
            <v>0</v>
          </cell>
          <cell r="FI508">
            <v>0</v>
          </cell>
          <cell r="FJ508">
            <v>0</v>
          </cell>
          <cell r="FK508">
            <v>0</v>
          </cell>
          <cell r="FL508">
            <v>0</v>
          </cell>
          <cell r="FM508">
            <v>0</v>
          </cell>
          <cell r="FN508">
            <v>0</v>
          </cell>
          <cell r="FO508">
            <v>0</v>
          </cell>
          <cell r="FR508">
            <v>0</v>
          </cell>
          <cell r="FS508">
            <v>0</v>
          </cell>
          <cell r="FT508">
            <v>0</v>
          </cell>
          <cell r="FU508">
            <v>0</v>
          </cell>
          <cell r="FV508">
            <v>0</v>
          </cell>
          <cell r="FW508">
            <v>0</v>
          </cell>
          <cell r="FX508">
            <v>0</v>
          </cell>
          <cell r="FY508">
            <v>0</v>
          </cell>
          <cell r="GB508">
            <v>0</v>
          </cell>
          <cell r="GC508">
            <v>0</v>
          </cell>
          <cell r="GD508">
            <v>0</v>
          </cell>
          <cell r="GE508">
            <v>0</v>
          </cell>
          <cell r="GF508">
            <v>0</v>
          </cell>
          <cell r="GG508">
            <v>0</v>
          </cell>
          <cell r="GH508">
            <v>0</v>
          </cell>
          <cell r="GI508">
            <v>0</v>
          </cell>
          <cell r="GL508">
            <v>0</v>
          </cell>
          <cell r="GM508">
            <v>0</v>
          </cell>
          <cell r="GN508">
            <v>0</v>
          </cell>
          <cell r="GO508">
            <v>0</v>
          </cell>
          <cell r="GP508">
            <v>0</v>
          </cell>
          <cell r="GQ508">
            <v>0</v>
          </cell>
          <cell r="GR508">
            <v>0</v>
          </cell>
          <cell r="GS508">
            <v>0</v>
          </cell>
          <cell r="GU508" t="str">
            <v>Smoothie À La Mangue</v>
          </cell>
        </row>
        <row r="509">
          <cell r="E509" t="str">
            <v>Smoothie Au Fromage Blanc</v>
          </cell>
          <cell r="F509" t="str">
            <v>Mixer tous les ingrédients.</v>
          </cell>
          <cell r="H509">
            <v>123</v>
          </cell>
          <cell r="I509">
            <v>14.149999999999999</v>
          </cell>
          <cell r="J509">
            <v>1.28</v>
          </cell>
          <cell r="K509">
            <v>14.39</v>
          </cell>
          <cell r="L509" t="str">
            <v>Fraise</v>
          </cell>
          <cell r="M509">
            <v>30</v>
          </cell>
          <cell r="N509">
            <v>12</v>
          </cell>
          <cell r="O509">
            <v>0.21</v>
          </cell>
          <cell r="P509">
            <v>0.15</v>
          </cell>
          <cell r="Q509">
            <v>2.1</v>
          </cell>
          <cell r="R509">
            <v>40</v>
          </cell>
          <cell r="S509">
            <v>0.7</v>
          </cell>
          <cell r="T509">
            <v>0.5</v>
          </cell>
          <cell r="U509">
            <v>7</v>
          </cell>
          <cell r="V509" t="str">
            <v>Framboise</v>
          </cell>
          <cell r="W509">
            <v>30</v>
          </cell>
          <cell r="X509">
            <v>15.6</v>
          </cell>
          <cell r="Y509">
            <v>0.36</v>
          </cell>
          <cell r="Z509">
            <v>0.18</v>
          </cell>
          <cell r="AA509">
            <v>2.1</v>
          </cell>
          <cell r="AB509">
            <v>52</v>
          </cell>
          <cell r="AC509">
            <v>1.2</v>
          </cell>
          <cell r="AD509">
            <v>0.6</v>
          </cell>
          <cell r="AE509">
            <v>7</v>
          </cell>
          <cell r="AF509" t="str">
            <v>Myrtille</v>
          </cell>
          <cell r="AG509">
            <v>30</v>
          </cell>
          <cell r="AH509">
            <v>17.399999999999999</v>
          </cell>
          <cell r="AI509">
            <v>0.18</v>
          </cell>
          <cell r="AJ509">
            <v>0.15</v>
          </cell>
          <cell r="AK509">
            <v>3.39</v>
          </cell>
          <cell r="AL509">
            <v>58</v>
          </cell>
          <cell r="AM509">
            <v>0.6</v>
          </cell>
          <cell r="AN509">
            <v>0.5</v>
          </cell>
          <cell r="AO509">
            <v>11.3</v>
          </cell>
          <cell r="AP509" t="str">
            <v>Fromage blanc</v>
          </cell>
          <cell r="AQ509">
            <v>100</v>
          </cell>
          <cell r="AR509">
            <v>49</v>
          </cell>
          <cell r="AS509">
            <v>7.7</v>
          </cell>
          <cell r="AT509">
            <v>0</v>
          </cell>
          <cell r="AU509">
            <v>4.4000000000000004</v>
          </cell>
          <cell r="AV509">
            <v>49</v>
          </cell>
          <cell r="AW509">
            <v>7.7</v>
          </cell>
          <cell r="AX509">
            <v>0</v>
          </cell>
          <cell r="AY509">
            <v>4.4000000000000004</v>
          </cell>
          <cell r="AZ509" t="str">
            <v>Flocon d'avoine</v>
          </cell>
          <cell r="BA509">
            <v>30</v>
          </cell>
          <cell r="BB509">
            <v>0</v>
          </cell>
          <cell r="BC509">
            <v>0</v>
          </cell>
          <cell r="BD509">
            <v>0</v>
          </cell>
          <cell r="BE509">
            <v>0</v>
          </cell>
          <cell r="BF509">
            <v>0</v>
          </cell>
          <cell r="BG509">
            <v>0</v>
          </cell>
          <cell r="BH509">
            <v>0</v>
          </cell>
          <cell r="BI509">
            <v>0</v>
          </cell>
          <cell r="BJ509" t="str">
            <v>Spiruline</v>
          </cell>
          <cell r="BK509">
            <v>10</v>
          </cell>
          <cell r="BL509">
            <v>29</v>
          </cell>
          <cell r="BM509">
            <v>5.7</v>
          </cell>
          <cell r="BN509">
            <v>0.8</v>
          </cell>
          <cell r="BO509">
            <v>2.4</v>
          </cell>
          <cell r="BP509">
            <v>290</v>
          </cell>
          <cell r="BQ509">
            <v>57</v>
          </cell>
          <cell r="BR509">
            <v>8</v>
          </cell>
          <cell r="BS509">
            <v>24</v>
          </cell>
          <cell r="BV509">
            <v>0</v>
          </cell>
          <cell r="BW509">
            <v>0</v>
          </cell>
          <cell r="BX509">
            <v>0</v>
          </cell>
          <cell r="BY509">
            <v>0</v>
          </cell>
          <cell r="BZ509">
            <v>0</v>
          </cell>
          <cell r="CA509">
            <v>0</v>
          </cell>
          <cell r="CB509">
            <v>0</v>
          </cell>
          <cell r="CC509">
            <v>0</v>
          </cell>
          <cell r="CF509">
            <v>0</v>
          </cell>
          <cell r="CG509">
            <v>0</v>
          </cell>
          <cell r="CH509">
            <v>0</v>
          </cell>
          <cell r="CI509">
            <v>0</v>
          </cell>
          <cell r="CJ509">
            <v>0</v>
          </cell>
          <cell r="CK509">
            <v>0</v>
          </cell>
          <cell r="CL509">
            <v>0</v>
          </cell>
          <cell r="CM509">
            <v>0</v>
          </cell>
          <cell r="CP509">
            <v>0</v>
          </cell>
          <cell r="CQ509">
            <v>0</v>
          </cell>
          <cell r="CR509">
            <v>0</v>
          </cell>
          <cell r="CS509">
            <v>0</v>
          </cell>
          <cell r="CT509">
            <v>0</v>
          </cell>
          <cell r="CU509">
            <v>0</v>
          </cell>
          <cell r="CV509">
            <v>0</v>
          </cell>
          <cell r="CW509">
            <v>0</v>
          </cell>
          <cell r="CZ509">
            <v>0</v>
          </cell>
          <cell r="DA509">
            <v>0</v>
          </cell>
          <cell r="DB509">
            <v>0</v>
          </cell>
          <cell r="DC509">
            <v>0</v>
          </cell>
          <cell r="DD509">
            <v>0</v>
          </cell>
          <cell r="DE509">
            <v>0</v>
          </cell>
          <cell r="DF509">
            <v>0</v>
          </cell>
          <cell r="DG509">
            <v>0</v>
          </cell>
          <cell r="DJ509">
            <v>0</v>
          </cell>
          <cell r="DK509">
            <v>0</v>
          </cell>
          <cell r="DL509">
            <v>0</v>
          </cell>
          <cell r="DM509">
            <v>0</v>
          </cell>
          <cell r="DN509">
            <v>0</v>
          </cell>
          <cell r="DO509">
            <v>0</v>
          </cell>
          <cell r="DP509">
            <v>0</v>
          </cell>
          <cell r="DQ509">
            <v>0</v>
          </cell>
          <cell r="DT509">
            <v>0</v>
          </cell>
          <cell r="DU509">
            <v>0</v>
          </cell>
          <cell r="DV509">
            <v>0</v>
          </cell>
          <cell r="DW509">
            <v>0</v>
          </cell>
          <cell r="DX509">
            <v>0</v>
          </cell>
          <cell r="DY509">
            <v>0</v>
          </cell>
          <cell r="DZ509">
            <v>0</v>
          </cell>
          <cell r="EA509">
            <v>0</v>
          </cell>
          <cell r="ED509">
            <v>0</v>
          </cell>
          <cell r="EE509">
            <v>0</v>
          </cell>
          <cell r="EF509">
            <v>0</v>
          </cell>
          <cell r="EG509">
            <v>0</v>
          </cell>
          <cell r="EH509">
            <v>0</v>
          </cell>
          <cell r="EI509">
            <v>0</v>
          </cell>
          <cell r="EJ509">
            <v>0</v>
          </cell>
          <cell r="EK509">
            <v>0</v>
          </cell>
          <cell r="EN509">
            <v>0</v>
          </cell>
          <cell r="EO509">
            <v>0</v>
          </cell>
          <cell r="EP509">
            <v>0</v>
          </cell>
          <cell r="EQ509">
            <v>0</v>
          </cell>
          <cell r="ER509">
            <v>0</v>
          </cell>
          <cell r="ES509">
            <v>0</v>
          </cell>
          <cell r="ET509">
            <v>0</v>
          </cell>
          <cell r="EU509">
            <v>0</v>
          </cell>
          <cell r="EX509">
            <v>0</v>
          </cell>
          <cell r="EY509">
            <v>0</v>
          </cell>
          <cell r="EZ509">
            <v>0</v>
          </cell>
          <cell r="FA509">
            <v>0</v>
          </cell>
          <cell r="FB509">
            <v>0</v>
          </cell>
          <cell r="FC509">
            <v>0</v>
          </cell>
          <cell r="FD509">
            <v>0</v>
          </cell>
          <cell r="FE509">
            <v>0</v>
          </cell>
          <cell r="FH509">
            <v>0</v>
          </cell>
          <cell r="FI509">
            <v>0</v>
          </cell>
          <cell r="FJ509">
            <v>0</v>
          </cell>
          <cell r="FK509">
            <v>0</v>
          </cell>
          <cell r="FL509">
            <v>0</v>
          </cell>
          <cell r="FM509">
            <v>0</v>
          </cell>
          <cell r="FN509">
            <v>0</v>
          </cell>
          <cell r="FO509">
            <v>0</v>
          </cell>
          <cell r="FR509">
            <v>0</v>
          </cell>
          <cell r="FS509">
            <v>0</v>
          </cell>
          <cell r="FT509">
            <v>0</v>
          </cell>
          <cell r="FU509">
            <v>0</v>
          </cell>
          <cell r="FV509">
            <v>0</v>
          </cell>
          <cell r="FW509">
            <v>0</v>
          </cell>
          <cell r="FX509">
            <v>0</v>
          </cell>
          <cell r="FY509">
            <v>0</v>
          </cell>
          <cell r="GB509">
            <v>0</v>
          </cell>
          <cell r="GC509">
            <v>0</v>
          </cell>
          <cell r="GD509">
            <v>0</v>
          </cell>
          <cell r="GE509">
            <v>0</v>
          </cell>
          <cell r="GF509">
            <v>0</v>
          </cell>
          <cell r="GG509">
            <v>0</v>
          </cell>
          <cell r="GH509">
            <v>0</v>
          </cell>
          <cell r="GI509">
            <v>0</v>
          </cell>
          <cell r="GL509">
            <v>0</v>
          </cell>
          <cell r="GM509">
            <v>0</v>
          </cell>
          <cell r="GN509">
            <v>0</v>
          </cell>
          <cell r="GO509">
            <v>0</v>
          </cell>
          <cell r="GP509">
            <v>0</v>
          </cell>
          <cell r="GQ509">
            <v>0</v>
          </cell>
          <cell r="GR509">
            <v>0</v>
          </cell>
          <cell r="GS509">
            <v>0</v>
          </cell>
          <cell r="GU509" t="str">
            <v>Smoothie Au Fromage Blanc</v>
          </cell>
        </row>
        <row r="510">
          <cell r="E510" t="str">
            <v>Smoothie Aux Fraises</v>
          </cell>
          <cell r="F510" t="str">
            <v>Mélangez tous les ingrédients dans un mixer.</v>
          </cell>
          <cell r="G510" t="str">
            <v>Si vous souhaitez, vous pouvez soit ajouter une cuillère à café de miel ou de sirop d'érable.  Prendre des fraises surgelées en hivers</v>
          </cell>
          <cell r="H510">
            <v>172.4</v>
          </cell>
          <cell r="I510">
            <v>21.475000000000001</v>
          </cell>
          <cell r="J510">
            <v>1.875</v>
          </cell>
          <cell r="K510">
            <v>16.8</v>
          </cell>
          <cell r="L510" t="str">
            <v>Séré Maigre</v>
          </cell>
          <cell r="M510">
            <v>100</v>
          </cell>
          <cell r="N510">
            <v>55</v>
          </cell>
          <cell r="O510">
            <v>10</v>
          </cell>
          <cell r="P510">
            <v>0.2</v>
          </cell>
          <cell r="Q510">
            <v>4.2</v>
          </cell>
          <cell r="R510">
            <v>55</v>
          </cell>
          <cell r="S510">
            <v>10</v>
          </cell>
          <cell r="T510">
            <v>0.2</v>
          </cell>
          <cell r="U510">
            <v>4.2</v>
          </cell>
          <cell r="V510" t="str">
            <v>Fraise</v>
          </cell>
          <cell r="W510">
            <v>125</v>
          </cell>
          <cell r="X510">
            <v>50</v>
          </cell>
          <cell r="Y510">
            <v>0.875</v>
          </cell>
          <cell r="Z510">
            <v>0.625</v>
          </cell>
          <cell r="AA510">
            <v>8.75</v>
          </cell>
          <cell r="AB510">
            <v>40</v>
          </cell>
          <cell r="AC510">
            <v>0.7</v>
          </cell>
          <cell r="AD510">
            <v>0.5</v>
          </cell>
          <cell r="AE510">
            <v>7</v>
          </cell>
          <cell r="AF510" t="str">
            <v>Lait Protéiné</v>
          </cell>
          <cell r="AG510">
            <v>150</v>
          </cell>
          <cell r="AH510">
            <v>58.5</v>
          </cell>
          <cell r="AI510">
            <v>10.5</v>
          </cell>
          <cell r="AJ510">
            <v>0.15</v>
          </cell>
          <cell r="AK510">
            <v>3.75</v>
          </cell>
          <cell r="AL510">
            <v>39</v>
          </cell>
          <cell r="AM510">
            <v>7</v>
          </cell>
          <cell r="AN510">
            <v>0.1</v>
          </cell>
          <cell r="AO510">
            <v>2.5</v>
          </cell>
          <cell r="AP510" t="str">
            <v>Lait Noix De Coco 50% Moins De Gras</v>
          </cell>
          <cell r="AQ510">
            <v>10</v>
          </cell>
          <cell r="AR510">
            <v>8.9</v>
          </cell>
          <cell r="AS510">
            <v>0.1</v>
          </cell>
          <cell r="AT510">
            <v>0.9</v>
          </cell>
          <cell r="AU510">
            <v>0.1</v>
          </cell>
          <cell r="AV510">
            <v>89</v>
          </cell>
          <cell r="AW510">
            <v>1</v>
          </cell>
          <cell r="AX510">
            <v>9</v>
          </cell>
          <cell r="AY510">
            <v>1</v>
          </cell>
          <cell r="AZ510" t="str">
            <v/>
          </cell>
          <cell r="BB510">
            <v>0</v>
          </cell>
          <cell r="BC510">
            <v>0</v>
          </cell>
          <cell r="BD510">
            <v>0</v>
          </cell>
          <cell r="BE510">
            <v>0</v>
          </cell>
          <cell r="BF510">
            <v>0</v>
          </cell>
          <cell r="BG510">
            <v>0</v>
          </cell>
          <cell r="BH510">
            <v>0</v>
          </cell>
          <cell r="BI510">
            <v>0</v>
          </cell>
          <cell r="BJ510" t="str">
            <v/>
          </cell>
          <cell r="BL510">
            <v>0</v>
          </cell>
          <cell r="BM510">
            <v>0</v>
          </cell>
          <cell r="BN510">
            <v>0</v>
          </cell>
          <cell r="BO510">
            <v>0</v>
          </cell>
          <cell r="BP510">
            <v>0</v>
          </cell>
          <cell r="BQ510">
            <v>0</v>
          </cell>
          <cell r="BR510">
            <v>0</v>
          </cell>
          <cell r="BS510">
            <v>0</v>
          </cell>
          <cell r="BT510" t="str">
            <v/>
          </cell>
          <cell r="BV510">
            <v>0</v>
          </cell>
          <cell r="BW510">
            <v>0</v>
          </cell>
          <cell r="BX510">
            <v>0</v>
          </cell>
          <cell r="BY510">
            <v>0</v>
          </cell>
          <cell r="BZ510">
            <v>0</v>
          </cell>
          <cell r="CA510">
            <v>0</v>
          </cell>
          <cell r="CB510">
            <v>0</v>
          </cell>
          <cell r="CC510">
            <v>0</v>
          </cell>
          <cell r="CD510" t="str">
            <v/>
          </cell>
          <cell r="CF510">
            <v>0</v>
          </cell>
          <cell r="CG510">
            <v>0</v>
          </cell>
          <cell r="CH510">
            <v>0</v>
          </cell>
          <cell r="CI510">
            <v>0</v>
          </cell>
          <cell r="CJ510">
            <v>0</v>
          </cell>
          <cell r="CK510">
            <v>0</v>
          </cell>
          <cell r="CL510">
            <v>0</v>
          </cell>
          <cell r="CM510">
            <v>0</v>
          </cell>
          <cell r="CN510" t="str">
            <v/>
          </cell>
          <cell r="CP510">
            <v>0</v>
          </cell>
          <cell r="CQ510">
            <v>0</v>
          </cell>
          <cell r="CR510">
            <v>0</v>
          </cell>
          <cell r="CS510">
            <v>0</v>
          </cell>
          <cell r="CT510">
            <v>0</v>
          </cell>
          <cell r="CU510">
            <v>0</v>
          </cell>
          <cell r="CV510">
            <v>0</v>
          </cell>
          <cell r="CW510">
            <v>0</v>
          </cell>
          <cell r="CX510" t="str">
            <v/>
          </cell>
          <cell r="CZ510">
            <v>0</v>
          </cell>
          <cell r="DA510">
            <v>0</v>
          </cell>
          <cell r="DB510">
            <v>0</v>
          </cell>
          <cell r="DC510">
            <v>0</v>
          </cell>
          <cell r="DD510">
            <v>0</v>
          </cell>
          <cell r="DE510">
            <v>0</v>
          </cell>
          <cell r="DF510">
            <v>0</v>
          </cell>
          <cell r="DG510">
            <v>0</v>
          </cell>
          <cell r="DH510" t="str">
            <v/>
          </cell>
          <cell r="DJ510">
            <v>0</v>
          </cell>
          <cell r="DK510">
            <v>0</v>
          </cell>
          <cell r="DL510">
            <v>0</v>
          </cell>
          <cell r="DM510">
            <v>0</v>
          </cell>
          <cell r="DN510">
            <v>0</v>
          </cell>
          <cell r="DO510">
            <v>0</v>
          </cell>
          <cell r="DP510">
            <v>0</v>
          </cell>
          <cell r="DQ510">
            <v>0</v>
          </cell>
          <cell r="DR510" t="str">
            <v/>
          </cell>
          <cell r="DT510">
            <v>0</v>
          </cell>
          <cell r="DU510">
            <v>0</v>
          </cell>
          <cell r="DV510">
            <v>0</v>
          </cell>
          <cell r="DW510">
            <v>0</v>
          </cell>
          <cell r="DX510">
            <v>0</v>
          </cell>
          <cell r="DY510">
            <v>0</v>
          </cell>
          <cell r="DZ510">
            <v>0</v>
          </cell>
          <cell r="EA510">
            <v>0</v>
          </cell>
          <cell r="EB510" t="str">
            <v/>
          </cell>
          <cell r="ED510">
            <v>0</v>
          </cell>
          <cell r="EE510">
            <v>0</v>
          </cell>
          <cell r="EF510">
            <v>0</v>
          </cell>
          <cell r="EG510">
            <v>0</v>
          </cell>
          <cell r="EH510">
            <v>0</v>
          </cell>
          <cell r="EI510">
            <v>0</v>
          </cell>
          <cell r="EJ510">
            <v>0</v>
          </cell>
          <cell r="EK510">
            <v>0</v>
          </cell>
          <cell r="EL510" t="str">
            <v/>
          </cell>
          <cell r="EN510">
            <v>0</v>
          </cell>
          <cell r="EO510">
            <v>0</v>
          </cell>
          <cell r="EP510">
            <v>0</v>
          </cell>
          <cell r="EQ510">
            <v>0</v>
          </cell>
          <cell r="ER510">
            <v>0</v>
          </cell>
          <cell r="ES510">
            <v>0</v>
          </cell>
          <cell r="ET510">
            <v>0</v>
          </cell>
          <cell r="EU510">
            <v>0</v>
          </cell>
          <cell r="EV510" t="str">
            <v/>
          </cell>
          <cell r="EX510">
            <v>0</v>
          </cell>
          <cell r="EY510">
            <v>0</v>
          </cell>
          <cell r="EZ510">
            <v>0</v>
          </cell>
          <cell r="FA510">
            <v>0</v>
          </cell>
          <cell r="FB510">
            <v>0</v>
          </cell>
          <cell r="FC510">
            <v>0</v>
          </cell>
          <cell r="FD510">
            <v>0</v>
          </cell>
          <cell r="FE510">
            <v>0</v>
          </cell>
          <cell r="FF510" t="str">
            <v/>
          </cell>
          <cell r="FH510">
            <v>0</v>
          </cell>
          <cell r="FI510">
            <v>0</v>
          </cell>
          <cell r="FJ510">
            <v>0</v>
          </cell>
          <cell r="FK510">
            <v>0</v>
          </cell>
          <cell r="FL510">
            <v>0</v>
          </cell>
          <cell r="FM510">
            <v>0</v>
          </cell>
          <cell r="FN510">
            <v>0</v>
          </cell>
          <cell r="FO510">
            <v>0</v>
          </cell>
          <cell r="FR510">
            <v>0</v>
          </cell>
          <cell r="FS510">
            <v>0</v>
          </cell>
          <cell r="FT510">
            <v>0</v>
          </cell>
          <cell r="FU510">
            <v>0</v>
          </cell>
          <cell r="FV510">
            <v>0</v>
          </cell>
          <cell r="FW510">
            <v>0</v>
          </cell>
          <cell r="FX510">
            <v>0</v>
          </cell>
          <cell r="FY510">
            <v>0</v>
          </cell>
          <cell r="GB510">
            <v>0</v>
          </cell>
          <cell r="GC510">
            <v>0</v>
          </cell>
          <cell r="GD510">
            <v>0</v>
          </cell>
          <cell r="GE510">
            <v>0</v>
          </cell>
          <cell r="GF510">
            <v>0</v>
          </cell>
          <cell r="GG510">
            <v>0</v>
          </cell>
          <cell r="GH510">
            <v>0</v>
          </cell>
          <cell r="GI510">
            <v>0</v>
          </cell>
          <cell r="GL510">
            <v>0</v>
          </cell>
          <cell r="GM510">
            <v>0</v>
          </cell>
          <cell r="GN510">
            <v>0</v>
          </cell>
          <cell r="GO510">
            <v>0</v>
          </cell>
          <cell r="GP510">
            <v>0</v>
          </cell>
          <cell r="GQ510">
            <v>0</v>
          </cell>
          <cell r="GR510">
            <v>0</v>
          </cell>
          <cell r="GS510">
            <v>0</v>
          </cell>
          <cell r="GT510" t="str">
            <v>C:\\Users\\kenou\\OneDrive\\2019_MNFC_Recettes\\Image\\smoothieprotéinéeframboise.jpeg</v>
          </cell>
          <cell r="GU510" t="str">
            <v>Smoothie Aux Fraises</v>
          </cell>
        </row>
        <row r="511">
          <cell r="E511" t="str">
            <v>Smoothie Betterave</v>
          </cell>
          <cell r="F511" t="str">
            <v>Mixer tous les ingrédients.</v>
          </cell>
          <cell r="H511">
            <v>283.8</v>
          </cell>
          <cell r="I511">
            <v>12.1</v>
          </cell>
          <cell r="J511">
            <v>3.65</v>
          </cell>
          <cell r="K511">
            <v>48.300000000000004</v>
          </cell>
          <cell r="L511" t="str">
            <v>Betterave</v>
          </cell>
          <cell r="M511">
            <v>150</v>
          </cell>
          <cell r="N511">
            <v>69</v>
          </cell>
          <cell r="O511">
            <v>2.25</v>
          </cell>
          <cell r="P511">
            <v>0.15</v>
          </cell>
          <cell r="Q511">
            <v>12.6</v>
          </cell>
          <cell r="R511">
            <v>46</v>
          </cell>
          <cell r="S511">
            <v>1.5</v>
          </cell>
          <cell r="T511">
            <v>0.1</v>
          </cell>
          <cell r="U511">
            <v>8.4</v>
          </cell>
          <cell r="V511" t="str">
            <v>banane</v>
          </cell>
          <cell r="W511">
            <v>100</v>
          </cell>
          <cell r="X511">
            <v>95</v>
          </cell>
          <cell r="Y511">
            <v>1.1000000000000001</v>
          </cell>
          <cell r="Z511">
            <v>0.3</v>
          </cell>
          <cell r="AA511">
            <v>21</v>
          </cell>
          <cell r="AB511">
            <v>95</v>
          </cell>
          <cell r="AC511">
            <v>1.1000000000000001</v>
          </cell>
          <cell r="AD511">
            <v>0.3</v>
          </cell>
          <cell r="AE511">
            <v>21</v>
          </cell>
          <cell r="AF511" t="str">
            <v>Lait Protéiné</v>
          </cell>
          <cell r="AG511">
            <v>100</v>
          </cell>
          <cell r="AH511">
            <v>39</v>
          </cell>
          <cell r="AI511">
            <v>7</v>
          </cell>
          <cell r="AJ511">
            <v>0.1</v>
          </cell>
          <cell r="AK511">
            <v>2.5</v>
          </cell>
          <cell r="AL511">
            <v>39</v>
          </cell>
          <cell r="AM511">
            <v>7</v>
          </cell>
          <cell r="AN511">
            <v>0.1</v>
          </cell>
          <cell r="AO511">
            <v>2.5</v>
          </cell>
          <cell r="AP511" t="str">
            <v>miel</v>
          </cell>
          <cell r="AQ511">
            <v>10</v>
          </cell>
          <cell r="AR511">
            <v>32.200000000000003</v>
          </cell>
          <cell r="AS511">
            <v>0.05</v>
          </cell>
          <cell r="AT511">
            <v>0</v>
          </cell>
          <cell r="AU511">
            <v>8</v>
          </cell>
          <cell r="AV511">
            <v>322</v>
          </cell>
          <cell r="AW511">
            <v>0.5</v>
          </cell>
          <cell r="AX511">
            <v>0</v>
          </cell>
          <cell r="AY511">
            <v>80</v>
          </cell>
          <cell r="AZ511" t="str">
            <v>chia</v>
          </cell>
          <cell r="BA511">
            <v>10</v>
          </cell>
          <cell r="BB511">
            <v>48.6</v>
          </cell>
          <cell r="BC511">
            <v>1.7</v>
          </cell>
          <cell r="BD511">
            <v>3.1</v>
          </cell>
          <cell r="BE511">
            <v>4.2</v>
          </cell>
          <cell r="BF511">
            <v>486</v>
          </cell>
          <cell r="BG511">
            <v>17</v>
          </cell>
          <cell r="BH511">
            <v>31</v>
          </cell>
          <cell r="BI511">
            <v>42</v>
          </cell>
          <cell r="BL511">
            <v>0</v>
          </cell>
          <cell r="BM511">
            <v>0</v>
          </cell>
          <cell r="BN511">
            <v>0</v>
          </cell>
          <cell r="BO511">
            <v>0</v>
          </cell>
          <cell r="BP511">
            <v>0</v>
          </cell>
          <cell r="BQ511">
            <v>0</v>
          </cell>
          <cell r="BR511">
            <v>0</v>
          </cell>
          <cell r="BS511">
            <v>0</v>
          </cell>
          <cell r="BV511">
            <v>0</v>
          </cell>
          <cell r="BW511">
            <v>0</v>
          </cell>
          <cell r="BX511">
            <v>0</v>
          </cell>
          <cell r="BY511">
            <v>0</v>
          </cell>
          <cell r="BZ511">
            <v>0</v>
          </cell>
          <cell r="CA511">
            <v>0</v>
          </cell>
          <cell r="CB511">
            <v>0</v>
          </cell>
          <cell r="CC511">
            <v>0</v>
          </cell>
          <cell r="CF511">
            <v>0</v>
          </cell>
          <cell r="CG511">
            <v>0</v>
          </cell>
          <cell r="CH511">
            <v>0</v>
          </cell>
          <cell r="CI511">
            <v>0</v>
          </cell>
          <cell r="CJ511">
            <v>0</v>
          </cell>
          <cell r="CK511">
            <v>0</v>
          </cell>
          <cell r="CL511">
            <v>0</v>
          </cell>
          <cell r="CM511">
            <v>0</v>
          </cell>
          <cell r="CP511">
            <v>0</v>
          </cell>
          <cell r="CQ511">
            <v>0</v>
          </cell>
          <cell r="CR511">
            <v>0</v>
          </cell>
          <cell r="CS511">
            <v>0</v>
          </cell>
          <cell r="CT511">
            <v>0</v>
          </cell>
          <cell r="CU511">
            <v>0</v>
          </cell>
          <cell r="CV511">
            <v>0</v>
          </cell>
          <cell r="CW511">
            <v>0</v>
          </cell>
          <cell r="CZ511">
            <v>0</v>
          </cell>
          <cell r="DA511">
            <v>0</v>
          </cell>
          <cell r="DB511">
            <v>0</v>
          </cell>
          <cell r="DC511">
            <v>0</v>
          </cell>
          <cell r="DD511">
            <v>0</v>
          </cell>
          <cell r="DE511">
            <v>0</v>
          </cell>
          <cell r="DF511">
            <v>0</v>
          </cell>
          <cell r="DG511">
            <v>0</v>
          </cell>
          <cell r="DJ511">
            <v>0</v>
          </cell>
          <cell r="DK511">
            <v>0</v>
          </cell>
          <cell r="DL511">
            <v>0</v>
          </cell>
          <cell r="DM511">
            <v>0</v>
          </cell>
          <cell r="DN511">
            <v>0</v>
          </cell>
          <cell r="DO511">
            <v>0</v>
          </cell>
          <cell r="DP511">
            <v>0</v>
          </cell>
          <cell r="DQ511">
            <v>0</v>
          </cell>
          <cell r="DT511">
            <v>0</v>
          </cell>
          <cell r="DU511">
            <v>0</v>
          </cell>
          <cell r="DV511">
            <v>0</v>
          </cell>
          <cell r="DW511">
            <v>0</v>
          </cell>
          <cell r="DX511">
            <v>0</v>
          </cell>
          <cell r="DY511">
            <v>0</v>
          </cell>
          <cell r="DZ511">
            <v>0</v>
          </cell>
          <cell r="EA511">
            <v>0</v>
          </cell>
          <cell r="ED511">
            <v>0</v>
          </cell>
          <cell r="EE511">
            <v>0</v>
          </cell>
          <cell r="EF511">
            <v>0</v>
          </cell>
          <cell r="EG511">
            <v>0</v>
          </cell>
          <cell r="EH511">
            <v>0</v>
          </cell>
          <cell r="EI511">
            <v>0</v>
          </cell>
          <cell r="EJ511">
            <v>0</v>
          </cell>
          <cell r="EK511">
            <v>0</v>
          </cell>
          <cell r="EN511">
            <v>0</v>
          </cell>
          <cell r="EO511">
            <v>0</v>
          </cell>
          <cell r="EP511">
            <v>0</v>
          </cell>
          <cell r="EQ511">
            <v>0</v>
          </cell>
          <cell r="ER511">
            <v>0</v>
          </cell>
          <cell r="ES511">
            <v>0</v>
          </cell>
          <cell r="ET511">
            <v>0</v>
          </cell>
          <cell r="EU511">
            <v>0</v>
          </cell>
          <cell r="EX511">
            <v>0</v>
          </cell>
          <cell r="EY511">
            <v>0</v>
          </cell>
          <cell r="EZ511">
            <v>0</v>
          </cell>
          <cell r="FA511">
            <v>0</v>
          </cell>
          <cell r="FB511">
            <v>0</v>
          </cell>
          <cell r="FC511">
            <v>0</v>
          </cell>
          <cell r="FD511">
            <v>0</v>
          </cell>
          <cell r="FE511">
            <v>0</v>
          </cell>
          <cell r="FH511">
            <v>0</v>
          </cell>
          <cell r="FI511">
            <v>0</v>
          </cell>
          <cell r="FJ511">
            <v>0</v>
          </cell>
          <cell r="FK511">
            <v>0</v>
          </cell>
          <cell r="FL511">
            <v>0</v>
          </cell>
          <cell r="FM511">
            <v>0</v>
          </cell>
          <cell r="FN511">
            <v>0</v>
          </cell>
          <cell r="FO511">
            <v>0</v>
          </cell>
          <cell r="FR511">
            <v>0</v>
          </cell>
          <cell r="FS511">
            <v>0</v>
          </cell>
          <cell r="FT511">
            <v>0</v>
          </cell>
          <cell r="FU511">
            <v>0</v>
          </cell>
          <cell r="FV511">
            <v>0</v>
          </cell>
          <cell r="FW511">
            <v>0</v>
          </cell>
          <cell r="FX511">
            <v>0</v>
          </cell>
          <cell r="FY511">
            <v>0</v>
          </cell>
          <cell r="GB511">
            <v>0</v>
          </cell>
          <cell r="GC511">
            <v>0</v>
          </cell>
          <cell r="GD511">
            <v>0</v>
          </cell>
          <cell r="GE511">
            <v>0</v>
          </cell>
          <cell r="GF511">
            <v>0</v>
          </cell>
          <cell r="GG511">
            <v>0</v>
          </cell>
          <cell r="GH511">
            <v>0</v>
          </cell>
          <cell r="GI511">
            <v>0</v>
          </cell>
          <cell r="GL511">
            <v>0</v>
          </cell>
          <cell r="GM511">
            <v>0</v>
          </cell>
          <cell r="GN511">
            <v>0</v>
          </cell>
          <cell r="GO511">
            <v>0</v>
          </cell>
          <cell r="GP511">
            <v>0</v>
          </cell>
          <cell r="GQ511">
            <v>0</v>
          </cell>
          <cell r="GR511">
            <v>0</v>
          </cell>
          <cell r="GS511">
            <v>0</v>
          </cell>
          <cell r="GU511" t="str">
            <v>Smoothie Betterave</v>
          </cell>
        </row>
        <row r="512">
          <cell r="E512" t="str">
            <v xml:space="preserve">Smoothie Beurre De Cacahuètes Et Chocolat </v>
          </cell>
          <cell r="F512" t="str">
            <v xml:space="preserve">Placez tous les ingrédients dans un Blender et mixez jusqu’à obtenir une belle consistance homogène.
Si le mélange est trop épais, ajoute un peu de lait.
</v>
          </cell>
          <cell r="G512" t="str">
            <v>Si vous souhaitez, vous pouvez soit ajouter une cuillère à café de miel ou de sirop d'érable</v>
          </cell>
          <cell r="H512">
            <v>307.39999999999998</v>
          </cell>
          <cell r="I512">
            <v>21.880000000000003</v>
          </cell>
          <cell r="J512">
            <v>10.985000000000001</v>
          </cell>
          <cell r="K512">
            <v>31.294999999999998</v>
          </cell>
          <cell r="L512" t="str">
            <v>Banane</v>
          </cell>
          <cell r="M512">
            <v>100</v>
          </cell>
          <cell r="N512">
            <v>95</v>
          </cell>
          <cell r="O512">
            <v>1.1000000000000001</v>
          </cell>
          <cell r="P512">
            <v>0.3</v>
          </cell>
          <cell r="Q512">
            <v>21</v>
          </cell>
          <cell r="R512">
            <v>95</v>
          </cell>
          <cell r="S512">
            <v>1.1000000000000001</v>
          </cell>
          <cell r="T512">
            <v>0.3</v>
          </cell>
          <cell r="U512">
            <v>21</v>
          </cell>
          <cell r="V512" t="str">
            <v>Beurre De Cacahuète</v>
          </cell>
          <cell r="W512">
            <v>20</v>
          </cell>
          <cell r="X512">
            <v>123</v>
          </cell>
          <cell r="Y512">
            <v>5.8</v>
          </cell>
          <cell r="Z512">
            <v>9.8000000000000007</v>
          </cell>
          <cell r="AA512">
            <v>2.4</v>
          </cell>
          <cell r="AB512">
            <v>615</v>
          </cell>
          <cell r="AC512">
            <v>29</v>
          </cell>
          <cell r="AD512">
            <v>49</v>
          </cell>
          <cell r="AE512">
            <v>12</v>
          </cell>
          <cell r="AF512" t="str">
            <v>Cacao Maigre</v>
          </cell>
          <cell r="AG512">
            <v>5</v>
          </cell>
          <cell r="AH512">
            <v>11.4</v>
          </cell>
          <cell r="AI512">
            <v>0.98</v>
          </cell>
          <cell r="AJ512">
            <v>0.68500000000000005</v>
          </cell>
          <cell r="AK512">
            <v>2.895</v>
          </cell>
          <cell r="AL512">
            <v>228</v>
          </cell>
          <cell r="AM512">
            <v>19.600000000000001</v>
          </cell>
          <cell r="AN512">
            <v>13.7</v>
          </cell>
          <cell r="AO512">
            <v>57.9</v>
          </cell>
          <cell r="AP512" t="str">
            <v>Lait Protéiné</v>
          </cell>
          <cell r="AQ512">
            <v>200</v>
          </cell>
          <cell r="AR512">
            <v>78</v>
          </cell>
          <cell r="AS512">
            <v>14</v>
          </cell>
          <cell r="AT512">
            <v>0.2</v>
          </cell>
          <cell r="AU512">
            <v>5</v>
          </cell>
          <cell r="AV512">
            <v>39</v>
          </cell>
          <cell r="AW512">
            <v>7</v>
          </cell>
          <cell r="AX512">
            <v>0.1</v>
          </cell>
          <cell r="AY512">
            <v>2.5</v>
          </cell>
          <cell r="AZ512" t="str">
            <v/>
          </cell>
          <cell r="BB512">
            <v>0</v>
          </cell>
          <cell r="BC512">
            <v>0</v>
          </cell>
          <cell r="BD512">
            <v>0</v>
          </cell>
          <cell r="BE512">
            <v>0</v>
          </cell>
          <cell r="BF512">
            <v>0</v>
          </cell>
          <cell r="BG512">
            <v>0</v>
          </cell>
          <cell r="BH512">
            <v>0</v>
          </cell>
          <cell r="BI512">
            <v>0</v>
          </cell>
          <cell r="BJ512" t="str">
            <v/>
          </cell>
          <cell r="BL512">
            <v>0</v>
          </cell>
          <cell r="BM512">
            <v>0</v>
          </cell>
          <cell r="BN512">
            <v>0</v>
          </cell>
          <cell r="BO512">
            <v>0</v>
          </cell>
          <cell r="BP512">
            <v>0</v>
          </cell>
          <cell r="BQ512">
            <v>0</v>
          </cell>
          <cell r="BR512">
            <v>0</v>
          </cell>
          <cell r="BS512">
            <v>0</v>
          </cell>
          <cell r="BT512" t="str">
            <v/>
          </cell>
          <cell r="BV512">
            <v>0</v>
          </cell>
          <cell r="BW512">
            <v>0</v>
          </cell>
          <cell r="BX512">
            <v>0</v>
          </cell>
          <cell r="BY512">
            <v>0</v>
          </cell>
          <cell r="BZ512">
            <v>0</v>
          </cell>
          <cell r="CA512">
            <v>0</v>
          </cell>
          <cell r="CB512">
            <v>0</v>
          </cell>
          <cell r="CC512">
            <v>0</v>
          </cell>
          <cell r="CD512" t="str">
            <v/>
          </cell>
          <cell r="CF512">
            <v>0</v>
          </cell>
          <cell r="CG512">
            <v>0</v>
          </cell>
          <cell r="CH512">
            <v>0</v>
          </cell>
          <cell r="CI512">
            <v>0</v>
          </cell>
          <cell r="CJ512">
            <v>0</v>
          </cell>
          <cell r="CK512">
            <v>0</v>
          </cell>
          <cell r="CL512">
            <v>0</v>
          </cell>
          <cell r="CM512">
            <v>0</v>
          </cell>
          <cell r="CN512" t="str">
            <v/>
          </cell>
          <cell r="CP512">
            <v>0</v>
          </cell>
          <cell r="CQ512">
            <v>0</v>
          </cell>
          <cell r="CR512">
            <v>0</v>
          </cell>
          <cell r="CS512">
            <v>0</v>
          </cell>
          <cell r="CT512">
            <v>0</v>
          </cell>
          <cell r="CU512">
            <v>0</v>
          </cell>
          <cell r="CV512">
            <v>0</v>
          </cell>
          <cell r="CW512">
            <v>0</v>
          </cell>
          <cell r="CX512" t="str">
            <v/>
          </cell>
          <cell r="CZ512">
            <v>0</v>
          </cell>
          <cell r="DA512">
            <v>0</v>
          </cell>
          <cell r="DB512">
            <v>0</v>
          </cell>
          <cell r="DC512">
            <v>0</v>
          </cell>
          <cell r="DD512">
            <v>0</v>
          </cell>
          <cell r="DE512">
            <v>0</v>
          </cell>
          <cell r="DF512">
            <v>0</v>
          </cell>
          <cell r="DG512">
            <v>0</v>
          </cell>
          <cell r="DH512" t="str">
            <v/>
          </cell>
          <cell r="DJ512">
            <v>0</v>
          </cell>
          <cell r="DK512">
            <v>0</v>
          </cell>
          <cell r="DL512">
            <v>0</v>
          </cell>
          <cell r="DM512">
            <v>0</v>
          </cell>
          <cell r="DN512">
            <v>0</v>
          </cell>
          <cell r="DO512">
            <v>0</v>
          </cell>
          <cell r="DP512">
            <v>0</v>
          </cell>
          <cell r="DQ512">
            <v>0</v>
          </cell>
          <cell r="DR512" t="str">
            <v/>
          </cell>
          <cell r="DT512">
            <v>0</v>
          </cell>
          <cell r="DU512">
            <v>0</v>
          </cell>
          <cell r="DV512">
            <v>0</v>
          </cell>
          <cell r="DW512">
            <v>0</v>
          </cell>
          <cell r="DX512">
            <v>0</v>
          </cell>
          <cell r="DY512">
            <v>0</v>
          </cell>
          <cell r="DZ512">
            <v>0</v>
          </cell>
          <cell r="EA512">
            <v>0</v>
          </cell>
          <cell r="EB512" t="str">
            <v/>
          </cell>
          <cell r="ED512">
            <v>0</v>
          </cell>
          <cell r="EE512">
            <v>0</v>
          </cell>
          <cell r="EF512">
            <v>0</v>
          </cell>
          <cell r="EG512">
            <v>0</v>
          </cell>
          <cell r="EH512">
            <v>0</v>
          </cell>
          <cell r="EI512">
            <v>0</v>
          </cell>
          <cell r="EJ512">
            <v>0</v>
          </cell>
          <cell r="EK512">
            <v>0</v>
          </cell>
          <cell r="EL512" t="str">
            <v/>
          </cell>
          <cell r="EN512">
            <v>0</v>
          </cell>
          <cell r="EO512">
            <v>0</v>
          </cell>
          <cell r="EP512">
            <v>0</v>
          </cell>
          <cell r="EQ512">
            <v>0</v>
          </cell>
          <cell r="ER512">
            <v>0</v>
          </cell>
          <cell r="ES512">
            <v>0</v>
          </cell>
          <cell r="ET512">
            <v>0</v>
          </cell>
          <cell r="EU512">
            <v>0</v>
          </cell>
          <cell r="EV512" t="str">
            <v/>
          </cell>
          <cell r="EX512">
            <v>0</v>
          </cell>
          <cell r="EY512">
            <v>0</v>
          </cell>
          <cell r="EZ512">
            <v>0</v>
          </cell>
          <cell r="FA512">
            <v>0</v>
          </cell>
          <cell r="FB512">
            <v>0</v>
          </cell>
          <cell r="FC512">
            <v>0</v>
          </cell>
          <cell r="FD512">
            <v>0</v>
          </cell>
          <cell r="FE512">
            <v>0</v>
          </cell>
          <cell r="FF512" t="str">
            <v/>
          </cell>
          <cell r="FH512">
            <v>0</v>
          </cell>
          <cell r="FI512">
            <v>0</v>
          </cell>
          <cell r="FJ512">
            <v>0</v>
          </cell>
          <cell r="FK512">
            <v>0</v>
          </cell>
          <cell r="FL512">
            <v>0</v>
          </cell>
          <cell r="FM512">
            <v>0</v>
          </cell>
          <cell r="FN512">
            <v>0</v>
          </cell>
          <cell r="FO512">
            <v>0</v>
          </cell>
          <cell r="FR512">
            <v>0</v>
          </cell>
          <cell r="FS512">
            <v>0</v>
          </cell>
          <cell r="FT512">
            <v>0</v>
          </cell>
          <cell r="FU512">
            <v>0</v>
          </cell>
          <cell r="FV512">
            <v>0</v>
          </cell>
          <cell r="FW512">
            <v>0</v>
          </cell>
          <cell r="FX512">
            <v>0</v>
          </cell>
          <cell r="FY512">
            <v>0</v>
          </cell>
          <cell r="GB512">
            <v>0</v>
          </cell>
          <cell r="GC512">
            <v>0</v>
          </cell>
          <cell r="GD512">
            <v>0</v>
          </cell>
          <cell r="GE512">
            <v>0</v>
          </cell>
          <cell r="GF512">
            <v>0</v>
          </cell>
          <cell r="GG512">
            <v>0</v>
          </cell>
          <cell r="GH512">
            <v>0</v>
          </cell>
          <cell r="GI512">
            <v>0</v>
          </cell>
          <cell r="GL512">
            <v>0</v>
          </cell>
          <cell r="GM512">
            <v>0</v>
          </cell>
          <cell r="GN512">
            <v>0</v>
          </cell>
          <cell r="GO512">
            <v>0</v>
          </cell>
          <cell r="GP512">
            <v>0</v>
          </cell>
          <cell r="GQ512">
            <v>0</v>
          </cell>
          <cell r="GR512">
            <v>0</v>
          </cell>
          <cell r="GS512">
            <v>0</v>
          </cell>
          <cell r="GU512" t="str">
            <v xml:space="preserve">Smoothie Beurre De Cacahuètes Et Chocolat </v>
          </cell>
        </row>
        <row r="513">
          <cell r="E513" t="str">
            <v>Smoothie Colada</v>
          </cell>
          <cell r="F513" t="str">
            <v>Mixer tous les ingrédients.</v>
          </cell>
          <cell r="H513">
            <v>195.7</v>
          </cell>
          <cell r="I513">
            <v>7.4</v>
          </cell>
          <cell r="J513">
            <v>12.7</v>
          </cell>
          <cell r="K513">
            <v>15.000000000000002</v>
          </cell>
          <cell r="L513" t="str">
            <v>Ananas</v>
          </cell>
          <cell r="M513">
            <v>100</v>
          </cell>
          <cell r="N513">
            <v>51</v>
          </cell>
          <cell r="O513">
            <v>0.4</v>
          </cell>
          <cell r="P513">
            <v>0.2</v>
          </cell>
          <cell r="Q513">
            <v>11.3</v>
          </cell>
          <cell r="R513">
            <v>51</v>
          </cell>
          <cell r="S513">
            <v>0.4</v>
          </cell>
          <cell r="T513">
            <v>0.2</v>
          </cell>
          <cell r="U513">
            <v>11.3</v>
          </cell>
          <cell r="V513" t="str">
            <v>Lait Noix De Coco 50% Moins De Gras</v>
          </cell>
          <cell r="W513">
            <v>130</v>
          </cell>
          <cell r="X513">
            <v>115.7</v>
          </cell>
          <cell r="Y513">
            <v>1.3</v>
          </cell>
          <cell r="Z513">
            <v>11.7</v>
          </cell>
          <cell r="AA513">
            <v>1.3</v>
          </cell>
          <cell r="AB513">
            <v>89</v>
          </cell>
          <cell r="AC513">
            <v>1</v>
          </cell>
          <cell r="AD513">
            <v>9</v>
          </cell>
          <cell r="AE513">
            <v>1</v>
          </cell>
          <cell r="AF513" t="str">
            <v>spiruline</v>
          </cell>
          <cell r="AG513">
            <v>10</v>
          </cell>
          <cell r="AH513">
            <v>29</v>
          </cell>
          <cell r="AI513">
            <v>5.7</v>
          </cell>
          <cell r="AJ513">
            <v>0.8</v>
          </cell>
          <cell r="AK513">
            <v>2.4</v>
          </cell>
          <cell r="AL513">
            <v>290</v>
          </cell>
          <cell r="AM513">
            <v>57</v>
          </cell>
          <cell r="AN513">
            <v>8</v>
          </cell>
          <cell r="AO513">
            <v>24</v>
          </cell>
          <cell r="AP513" t="str">
            <v>poudre de cacao</v>
          </cell>
          <cell r="AQ513">
            <v>10</v>
          </cell>
          <cell r="AR513">
            <v>0</v>
          </cell>
          <cell r="AS513">
            <v>0</v>
          </cell>
          <cell r="AT513">
            <v>0</v>
          </cell>
          <cell r="AU513">
            <v>0</v>
          </cell>
          <cell r="AV513">
            <v>0</v>
          </cell>
          <cell r="AW513">
            <v>0</v>
          </cell>
          <cell r="AX513">
            <v>0</v>
          </cell>
          <cell r="AY513">
            <v>0</v>
          </cell>
          <cell r="BB513">
            <v>0</v>
          </cell>
          <cell r="BC513">
            <v>0</v>
          </cell>
          <cell r="BD513">
            <v>0</v>
          </cell>
          <cell r="BE513">
            <v>0</v>
          </cell>
          <cell r="BF513">
            <v>0</v>
          </cell>
          <cell r="BG513">
            <v>0</v>
          </cell>
          <cell r="BH513">
            <v>0</v>
          </cell>
          <cell r="BI513">
            <v>0</v>
          </cell>
          <cell r="BL513">
            <v>0</v>
          </cell>
          <cell r="BM513">
            <v>0</v>
          </cell>
          <cell r="BN513">
            <v>0</v>
          </cell>
          <cell r="BO513">
            <v>0</v>
          </cell>
          <cell r="BP513">
            <v>0</v>
          </cell>
          <cell r="BQ513">
            <v>0</v>
          </cell>
          <cell r="BR513">
            <v>0</v>
          </cell>
          <cell r="BS513">
            <v>0</v>
          </cell>
          <cell r="BV513">
            <v>0</v>
          </cell>
          <cell r="BW513">
            <v>0</v>
          </cell>
          <cell r="BX513">
            <v>0</v>
          </cell>
          <cell r="BY513">
            <v>0</v>
          </cell>
          <cell r="BZ513">
            <v>0</v>
          </cell>
          <cell r="CA513">
            <v>0</v>
          </cell>
          <cell r="CB513">
            <v>0</v>
          </cell>
          <cell r="CC513">
            <v>0</v>
          </cell>
          <cell r="CF513">
            <v>0</v>
          </cell>
          <cell r="CG513">
            <v>0</v>
          </cell>
          <cell r="CH513">
            <v>0</v>
          </cell>
          <cell r="CI513">
            <v>0</v>
          </cell>
          <cell r="CJ513">
            <v>0</v>
          </cell>
          <cell r="CK513">
            <v>0</v>
          </cell>
          <cell r="CL513">
            <v>0</v>
          </cell>
          <cell r="CM513">
            <v>0</v>
          </cell>
          <cell r="CP513">
            <v>0</v>
          </cell>
          <cell r="CQ513">
            <v>0</v>
          </cell>
          <cell r="CR513">
            <v>0</v>
          </cell>
          <cell r="CS513">
            <v>0</v>
          </cell>
          <cell r="CT513">
            <v>0</v>
          </cell>
          <cell r="CU513">
            <v>0</v>
          </cell>
          <cell r="CV513">
            <v>0</v>
          </cell>
          <cell r="CW513">
            <v>0</v>
          </cell>
          <cell r="CZ513">
            <v>0</v>
          </cell>
          <cell r="DA513">
            <v>0</v>
          </cell>
          <cell r="DB513">
            <v>0</v>
          </cell>
          <cell r="DC513">
            <v>0</v>
          </cell>
          <cell r="DD513">
            <v>0</v>
          </cell>
          <cell r="DE513">
            <v>0</v>
          </cell>
          <cell r="DF513">
            <v>0</v>
          </cell>
          <cell r="DG513">
            <v>0</v>
          </cell>
          <cell r="DJ513">
            <v>0</v>
          </cell>
          <cell r="DK513">
            <v>0</v>
          </cell>
          <cell r="DL513">
            <v>0</v>
          </cell>
          <cell r="DM513">
            <v>0</v>
          </cell>
          <cell r="DN513">
            <v>0</v>
          </cell>
          <cell r="DO513">
            <v>0</v>
          </cell>
          <cell r="DP513">
            <v>0</v>
          </cell>
          <cell r="DQ513">
            <v>0</v>
          </cell>
          <cell r="DT513">
            <v>0</v>
          </cell>
          <cell r="DU513">
            <v>0</v>
          </cell>
          <cell r="DV513">
            <v>0</v>
          </cell>
          <cell r="DW513">
            <v>0</v>
          </cell>
          <cell r="DX513">
            <v>0</v>
          </cell>
          <cell r="DY513">
            <v>0</v>
          </cell>
          <cell r="DZ513">
            <v>0</v>
          </cell>
          <cell r="EA513">
            <v>0</v>
          </cell>
          <cell r="ED513">
            <v>0</v>
          </cell>
          <cell r="EE513">
            <v>0</v>
          </cell>
          <cell r="EF513">
            <v>0</v>
          </cell>
          <cell r="EG513">
            <v>0</v>
          </cell>
          <cell r="EH513">
            <v>0</v>
          </cell>
          <cell r="EI513">
            <v>0</v>
          </cell>
          <cell r="EJ513">
            <v>0</v>
          </cell>
          <cell r="EK513">
            <v>0</v>
          </cell>
          <cell r="EN513">
            <v>0</v>
          </cell>
          <cell r="EO513">
            <v>0</v>
          </cell>
          <cell r="EP513">
            <v>0</v>
          </cell>
          <cell r="EQ513">
            <v>0</v>
          </cell>
          <cell r="ER513">
            <v>0</v>
          </cell>
          <cell r="ES513">
            <v>0</v>
          </cell>
          <cell r="ET513">
            <v>0</v>
          </cell>
          <cell r="EU513">
            <v>0</v>
          </cell>
          <cell r="EX513">
            <v>0</v>
          </cell>
          <cell r="EY513">
            <v>0</v>
          </cell>
          <cell r="EZ513">
            <v>0</v>
          </cell>
          <cell r="FA513">
            <v>0</v>
          </cell>
          <cell r="FB513">
            <v>0</v>
          </cell>
          <cell r="FC513">
            <v>0</v>
          </cell>
          <cell r="FD513">
            <v>0</v>
          </cell>
          <cell r="FE513">
            <v>0</v>
          </cell>
          <cell r="FH513">
            <v>0</v>
          </cell>
          <cell r="FI513">
            <v>0</v>
          </cell>
          <cell r="FJ513">
            <v>0</v>
          </cell>
          <cell r="FK513">
            <v>0</v>
          </cell>
          <cell r="FL513">
            <v>0</v>
          </cell>
          <cell r="FM513">
            <v>0</v>
          </cell>
          <cell r="FN513">
            <v>0</v>
          </cell>
          <cell r="FO513">
            <v>0</v>
          </cell>
          <cell r="FR513">
            <v>0</v>
          </cell>
          <cell r="FS513">
            <v>0</v>
          </cell>
          <cell r="FT513">
            <v>0</v>
          </cell>
          <cell r="FU513">
            <v>0</v>
          </cell>
          <cell r="FV513">
            <v>0</v>
          </cell>
          <cell r="FW513">
            <v>0</v>
          </cell>
          <cell r="FX513">
            <v>0</v>
          </cell>
          <cell r="FY513">
            <v>0</v>
          </cell>
          <cell r="GB513">
            <v>0</v>
          </cell>
          <cell r="GC513">
            <v>0</v>
          </cell>
          <cell r="GD513">
            <v>0</v>
          </cell>
          <cell r="GE513">
            <v>0</v>
          </cell>
          <cell r="GF513">
            <v>0</v>
          </cell>
          <cell r="GG513">
            <v>0</v>
          </cell>
          <cell r="GH513">
            <v>0</v>
          </cell>
          <cell r="GI513">
            <v>0</v>
          </cell>
          <cell r="GL513">
            <v>0</v>
          </cell>
          <cell r="GM513">
            <v>0</v>
          </cell>
          <cell r="GN513">
            <v>0</v>
          </cell>
          <cell r="GO513">
            <v>0</v>
          </cell>
          <cell r="GP513">
            <v>0</v>
          </cell>
          <cell r="GQ513">
            <v>0</v>
          </cell>
          <cell r="GR513">
            <v>0</v>
          </cell>
          <cell r="GS513">
            <v>0</v>
          </cell>
          <cell r="GU513" t="str">
            <v>Smoothie Colada</v>
          </cell>
        </row>
        <row r="514">
          <cell r="E514" t="str">
            <v>Smoothie Colada Protéiné</v>
          </cell>
          <cell r="F514" t="str">
            <v>Mixer tous les ingrédients.</v>
          </cell>
          <cell r="H514">
            <v>130.69999999999999</v>
          </cell>
          <cell r="I514">
            <v>15.2</v>
          </cell>
          <cell r="J514">
            <v>1.1300000000000001</v>
          </cell>
          <cell r="K514">
            <v>16.95</v>
          </cell>
          <cell r="L514" t="str">
            <v>Ananas</v>
          </cell>
          <cell r="M514">
            <v>100</v>
          </cell>
          <cell r="N514">
            <v>51</v>
          </cell>
          <cell r="O514">
            <v>0.4</v>
          </cell>
          <cell r="P514">
            <v>0.2</v>
          </cell>
          <cell r="Q514">
            <v>11.3</v>
          </cell>
          <cell r="R514">
            <v>51</v>
          </cell>
          <cell r="S514">
            <v>0.4</v>
          </cell>
          <cell r="T514">
            <v>0.2</v>
          </cell>
          <cell r="U514">
            <v>11.3</v>
          </cell>
          <cell r="V514" t="str">
            <v>Lait Protéiné</v>
          </cell>
          <cell r="W514">
            <v>130</v>
          </cell>
          <cell r="X514">
            <v>50.7</v>
          </cell>
          <cell r="Y514">
            <v>9.1</v>
          </cell>
          <cell r="Z514">
            <v>0.13</v>
          </cell>
          <cell r="AA514">
            <v>3.25</v>
          </cell>
          <cell r="AB514">
            <v>39</v>
          </cell>
          <cell r="AC514">
            <v>7</v>
          </cell>
          <cell r="AD514">
            <v>0.1</v>
          </cell>
          <cell r="AE514">
            <v>2.5</v>
          </cell>
          <cell r="AF514" t="str">
            <v>spiruline</v>
          </cell>
          <cell r="AG514">
            <v>10</v>
          </cell>
          <cell r="AH514">
            <v>29</v>
          </cell>
          <cell r="AI514">
            <v>5.7</v>
          </cell>
          <cell r="AJ514">
            <v>0.8</v>
          </cell>
          <cell r="AK514">
            <v>2.4</v>
          </cell>
          <cell r="AL514">
            <v>290</v>
          </cell>
          <cell r="AM514">
            <v>57</v>
          </cell>
          <cell r="AN514">
            <v>8</v>
          </cell>
          <cell r="AO514">
            <v>24</v>
          </cell>
          <cell r="AP514" t="str">
            <v>poudre de cacao</v>
          </cell>
          <cell r="AQ514">
            <v>10</v>
          </cell>
          <cell r="AR514">
            <v>0</v>
          </cell>
          <cell r="AS514">
            <v>0</v>
          </cell>
          <cell r="AT514">
            <v>0</v>
          </cell>
          <cell r="AU514">
            <v>0</v>
          </cell>
          <cell r="AV514">
            <v>0</v>
          </cell>
          <cell r="AW514">
            <v>0</v>
          </cell>
          <cell r="AX514">
            <v>0</v>
          </cell>
          <cell r="AY514">
            <v>0</v>
          </cell>
          <cell r="BB514">
            <v>0</v>
          </cell>
          <cell r="BC514">
            <v>0</v>
          </cell>
          <cell r="BD514">
            <v>0</v>
          </cell>
          <cell r="BE514">
            <v>0</v>
          </cell>
          <cell r="BF514">
            <v>0</v>
          </cell>
          <cell r="BG514">
            <v>0</v>
          </cell>
          <cell r="BH514">
            <v>0</v>
          </cell>
          <cell r="BI514">
            <v>0</v>
          </cell>
          <cell r="BL514">
            <v>0</v>
          </cell>
          <cell r="BM514">
            <v>0</v>
          </cell>
          <cell r="BN514">
            <v>0</v>
          </cell>
          <cell r="BO514">
            <v>0</v>
          </cell>
          <cell r="BP514">
            <v>0</v>
          </cell>
          <cell r="BQ514">
            <v>0</v>
          </cell>
          <cell r="BR514">
            <v>0</v>
          </cell>
          <cell r="BS514">
            <v>0</v>
          </cell>
          <cell r="BV514">
            <v>0</v>
          </cell>
          <cell r="BW514">
            <v>0</v>
          </cell>
          <cell r="BX514">
            <v>0</v>
          </cell>
          <cell r="BY514">
            <v>0</v>
          </cell>
          <cell r="BZ514">
            <v>0</v>
          </cell>
          <cell r="CA514">
            <v>0</v>
          </cell>
          <cell r="CB514">
            <v>0</v>
          </cell>
          <cell r="CC514">
            <v>0</v>
          </cell>
          <cell r="CF514">
            <v>0</v>
          </cell>
          <cell r="CG514">
            <v>0</v>
          </cell>
          <cell r="CH514">
            <v>0</v>
          </cell>
          <cell r="CI514">
            <v>0</v>
          </cell>
          <cell r="CJ514">
            <v>0</v>
          </cell>
          <cell r="CK514">
            <v>0</v>
          </cell>
          <cell r="CL514">
            <v>0</v>
          </cell>
          <cell r="CM514">
            <v>0</v>
          </cell>
          <cell r="CP514">
            <v>0</v>
          </cell>
          <cell r="CQ514">
            <v>0</v>
          </cell>
          <cell r="CR514">
            <v>0</v>
          </cell>
          <cell r="CS514">
            <v>0</v>
          </cell>
          <cell r="CT514">
            <v>0</v>
          </cell>
          <cell r="CU514">
            <v>0</v>
          </cell>
          <cell r="CV514">
            <v>0</v>
          </cell>
          <cell r="CW514">
            <v>0</v>
          </cell>
          <cell r="CZ514">
            <v>0</v>
          </cell>
          <cell r="DA514">
            <v>0</v>
          </cell>
          <cell r="DB514">
            <v>0</v>
          </cell>
          <cell r="DC514">
            <v>0</v>
          </cell>
          <cell r="DD514">
            <v>0</v>
          </cell>
          <cell r="DE514">
            <v>0</v>
          </cell>
          <cell r="DF514">
            <v>0</v>
          </cell>
          <cell r="DG514">
            <v>0</v>
          </cell>
          <cell r="DJ514">
            <v>0</v>
          </cell>
          <cell r="DK514">
            <v>0</v>
          </cell>
          <cell r="DL514">
            <v>0</v>
          </cell>
          <cell r="DM514">
            <v>0</v>
          </cell>
          <cell r="DN514">
            <v>0</v>
          </cell>
          <cell r="DO514">
            <v>0</v>
          </cell>
          <cell r="DP514">
            <v>0</v>
          </cell>
          <cell r="DQ514">
            <v>0</v>
          </cell>
          <cell r="DT514">
            <v>0</v>
          </cell>
          <cell r="DU514">
            <v>0</v>
          </cell>
          <cell r="DV514">
            <v>0</v>
          </cell>
          <cell r="DW514">
            <v>0</v>
          </cell>
          <cell r="DX514">
            <v>0</v>
          </cell>
          <cell r="DY514">
            <v>0</v>
          </cell>
          <cell r="DZ514">
            <v>0</v>
          </cell>
          <cell r="EA514">
            <v>0</v>
          </cell>
          <cell r="ED514">
            <v>0</v>
          </cell>
          <cell r="EE514">
            <v>0</v>
          </cell>
          <cell r="EF514">
            <v>0</v>
          </cell>
          <cell r="EG514">
            <v>0</v>
          </cell>
          <cell r="EH514">
            <v>0</v>
          </cell>
          <cell r="EI514">
            <v>0</v>
          </cell>
          <cell r="EJ514">
            <v>0</v>
          </cell>
          <cell r="EK514">
            <v>0</v>
          </cell>
          <cell r="EN514">
            <v>0</v>
          </cell>
          <cell r="EO514">
            <v>0</v>
          </cell>
          <cell r="EP514">
            <v>0</v>
          </cell>
          <cell r="EQ514">
            <v>0</v>
          </cell>
          <cell r="ER514">
            <v>0</v>
          </cell>
          <cell r="ES514">
            <v>0</v>
          </cell>
          <cell r="ET514">
            <v>0</v>
          </cell>
          <cell r="EU514">
            <v>0</v>
          </cell>
          <cell r="EX514">
            <v>0</v>
          </cell>
          <cell r="EY514">
            <v>0</v>
          </cell>
          <cell r="EZ514">
            <v>0</v>
          </cell>
          <cell r="FA514">
            <v>0</v>
          </cell>
          <cell r="FB514">
            <v>0</v>
          </cell>
          <cell r="FC514">
            <v>0</v>
          </cell>
          <cell r="FD514">
            <v>0</v>
          </cell>
          <cell r="FE514">
            <v>0</v>
          </cell>
          <cell r="FH514">
            <v>0</v>
          </cell>
          <cell r="FI514">
            <v>0</v>
          </cell>
          <cell r="FJ514">
            <v>0</v>
          </cell>
          <cell r="FK514">
            <v>0</v>
          </cell>
          <cell r="FL514">
            <v>0</v>
          </cell>
          <cell r="FM514">
            <v>0</v>
          </cell>
          <cell r="FN514">
            <v>0</v>
          </cell>
          <cell r="FO514">
            <v>0</v>
          </cell>
          <cell r="FR514">
            <v>0</v>
          </cell>
          <cell r="FS514">
            <v>0</v>
          </cell>
          <cell r="FT514">
            <v>0</v>
          </cell>
          <cell r="FU514">
            <v>0</v>
          </cell>
          <cell r="FV514">
            <v>0</v>
          </cell>
          <cell r="FW514">
            <v>0</v>
          </cell>
          <cell r="FX514">
            <v>0</v>
          </cell>
          <cell r="FY514">
            <v>0</v>
          </cell>
          <cell r="GB514">
            <v>0</v>
          </cell>
          <cell r="GC514">
            <v>0</v>
          </cell>
          <cell r="GD514">
            <v>0</v>
          </cell>
          <cell r="GE514">
            <v>0</v>
          </cell>
          <cell r="GF514">
            <v>0</v>
          </cell>
          <cell r="GG514">
            <v>0</v>
          </cell>
          <cell r="GH514">
            <v>0</v>
          </cell>
          <cell r="GI514">
            <v>0</v>
          </cell>
          <cell r="GL514">
            <v>0</v>
          </cell>
          <cell r="GM514">
            <v>0</v>
          </cell>
          <cell r="GN514">
            <v>0</v>
          </cell>
          <cell r="GO514">
            <v>0</v>
          </cell>
          <cell r="GP514">
            <v>0</v>
          </cell>
          <cell r="GQ514">
            <v>0</v>
          </cell>
          <cell r="GR514">
            <v>0</v>
          </cell>
          <cell r="GS514">
            <v>0</v>
          </cell>
          <cell r="GU514" t="str">
            <v>Smoothie Colada Protéiné</v>
          </cell>
        </row>
        <row r="515">
          <cell r="E515" t="str">
            <v>Smoothie Epinard/Avocat</v>
          </cell>
          <cell r="F515" t="str">
            <v>Mixer tous les ingrédients.</v>
          </cell>
          <cell r="H515">
            <v>240.6</v>
          </cell>
          <cell r="I515">
            <v>6.9600000000000009</v>
          </cell>
          <cell r="J515">
            <v>11.86</v>
          </cell>
          <cell r="K515">
            <v>21.52</v>
          </cell>
          <cell r="L515" t="str">
            <v>épinards Frais</v>
          </cell>
          <cell r="M515">
            <v>100</v>
          </cell>
          <cell r="N515">
            <v>23</v>
          </cell>
          <cell r="O515">
            <v>2.7</v>
          </cell>
          <cell r="P515">
            <v>0.4</v>
          </cell>
          <cell r="Q515">
            <v>0.8</v>
          </cell>
          <cell r="R515">
            <v>23</v>
          </cell>
          <cell r="S515">
            <v>2.7</v>
          </cell>
          <cell r="T515">
            <v>0.4</v>
          </cell>
          <cell r="U515">
            <v>0.8</v>
          </cell>
          <cell r="V515" t="str">
            <v>Carotte</v>
          </cell>
          <cell r="W515">
            <v>120</v>
          </cell>
          <cell r="X515">
            <v>45.6</v>
          </cell>
          <cell r="Y515">
            <v>0.96</v>
          </cell>
          <cell r="Z515">
            <v>0.36</v>
          </cell>
          <cell r="AA515">
            <v>7.92</v>
          </cell>
          <cell r="AB515">
            <v>38</v>
          </cell>
          <cell r="AC515">
            <v>0.8</v>
          </cell>
          <cell r="AD515">
            <v>0.3</v>
          </cell>
          <cell r="AE515">
            <v>6.6</v>
          </cell>
          <cell r="AF515" t="str">
            <v>orange</v>
          </cell>
          <cell r="AG515">
            <v>100</v>
          </cell>
          <cell r="AH515">
            <v>44</v>
          </cell>
          <cell r="AI515">
            <v>1</v>
          </cell>
          <cell r="AJ515">
            <v>0.2</v>
          </cell>
          <cell r="AK515">
            <v>8.6</v>
          </cell>
          <cell r="AL515">
            <v>44</v>
          </cell>
          <cell r="AM515">
            <v>1</v>
          </cell>
          <cell r="AN515">
            <v>0.2</v>
          </cell>
          <cell r="AO515">
            <v>8.6</v>
          </cell>
          <cell r="AP515" t="str">
            <v>avocat</v>
          </cell>
          <cell r="AQ515">
            <v>50</v>
          </cell>
          <cell r="AR515">
            <v>72</v>
          </cell>
          <cell r="AS515">
            <v>0.9</v>
          </cell>
          <cell r="AT515">
            <v>7.1</v>
          </cell>
          <cell r="AU515">
            <v>0.4</v>
          </cell>
          <cell r="AV515">
            <v>144</v>
          </cell>
          <cell r="AW515">
            <v>1.8</v>
          </cell>
          <cell r="AX515">
            <v>14.2</v>
          </cell>
          <cell r="AY515">
            <v>0.8</v>
          </cell>
          <cell r="AZ515" t="str">
            <v>lait d'amande</v>
          </cell>
          <cell r="BA515">
            <v>200</v>
          </cell>
          <cell r="BB515">
            <v>56</v>
          </cell>
          <cell r="BC515">
            <v>1.4</v>
          </cell>
          <cell r="BD515">
            <v>3.8</v>
          </cell>
          <cell r="BE515">
            <v>3.8</v>
          </cell>
          <cell r="BF515">
            <v>28</v>
          </cell>
          <cell r="BG515">
            <v>0.7</v>
          </cell>
          <cell r="BH515">
            <v>1.9</v>
          </cell>
          <cell r="BI515">
            <v>1.9</v>
          </cell>
          <cell r="BJ515" t="str">
            <v>vanille</v>
          </cell>
          <cell r="BL515">
            <v>0</v>
          </cell>
          <cell r="BM515">
            <v>0</v>
          </cell>
          <cell r="BN515">
            <v>0</v>
          </cell>
          <cell r="BO515">
            <v>0</v>
          </cell>
          <cell r="BP515">
            <v>0</v>
          </cell>
          <cell r="BQ515">
            <v>0</v>
          </cell>
          <cell r="BR515">
            <v>0</v>
          </cell>
          <cell r="BS515">
            <v>0</v>
          </cell>
          <cell r="BT515" t="str">
            <v>cannelle</v>
          </cell>
          <cell r="BV515">
            <v>0</v>
          </cell>
          <cell r="BW515">
            <v>0</v>
          </cell>
          <cell r="BX515">
            <v>0</v>
          </cell>
          <cell r="BY515">
            <v>0</v>
          </cell>
          <cell r="BZ515">
            <v>297</v>
          </cell>
          <cell r="CA515">
            <v>3.8</v>
          </cell>
          <cell r="CB515">
            <v>1</v>
          </cell>
          <cell r="CC515">
            <v>27.2</v>
          </cell>
          <cell r="CF515">
            <v>0</v>
          </cell>
          <cell r="CG515">
            <v>0</v>
          </cell>
          <cell r="CH515">
            <v>0</v>
          </cell>
          <cell r="CI515">
            <v>0</v>
          </cell>
          <cell r="CJ515">
            <v>0</v>
          </cell>
          <cell r="CK515">
            <v>0</v>
          </cell>
          <cell r="CL515">
            <v>0</v>
          </cell>
          <cell r="CM515">
            <v>0</v>
          </cell>
          <cell r="CP515">
            <v>0</v>
          </cell>
          <cell r="CQ515">
            <v>0</v>
          </cell>
          <cell r="CR515">
            <v>0</v>
          </cell>
          <cell r="CS515">
            <v>0</v>
          </cell>
          <cell r="CT515">
            <v>0</v>
          </cell>
          <cell r="CU515">
            <v>0</v>
          </cell>
          <cell r="CV515">
            <v>0</v>
          </cell>
          <cell r="CW515">
            <v>0</v>
          </cell>
          <cell r="CZ515">
            <v>0</v>
          </cell>
          <cell r="DA515">
            <v>0</v>
          </cell>
          <cell r="DB515">
            <v>0</v>
          </cell>
          <cell r="DC515">
            <v>0</v>
          </cell>
          <cell r="DD515">
            <v>0</v>
          </cell>
          <cell r="DE515">
            <v>0</v>
          </cell>
          <cell r="DF515">
            <v>0</v>
          </cell>
          <cell r="DG515">
            <v>0</v>
          </cell>
          <cell r="DJ515">
            <v>0</v>
          </cell>
          <cell r="DK515">
            <v>0</v>
          </cell>
          <cell r="DL515">
            <v>0</v>
          </cell>
          <cell r="DM515">
            <v>0</v>
          </cell>
          <cell r="DN515">
            <v>0</v>
          </cell>
          <cell r="DO515">
            <v>0</v>
          </cell>
          <cell r="DP515">
            <v>0</v>
          </cell>
          <cell r="DQ515">
            <v>0</v>
          </cell>
          <cell r="DT515">
            <v>0</v>
          </cell>
          <cell r="DU515">
            <v>0</v>
          </cell>
          <cell r="DV515">
            <v>0</v>
          </cell>
          <cell r="DW515">
            <v>0</v>
          </cell>
          <cell r="DX515">
            <v>0</v>
          </cell>
          <cell r="DY515">
            <v>0</v>
          </cell>
          <cell r="DZ515">
            <v>0</v>
          </cell>
          <cell r="EA515">
            <v>0</v>
          </cell>
          <cell r="ED515">
            <v>0</v>
          </cell>
          <cell r="EE515">
            <v>0</v>
          </cell>
          <cell r="EF515">
            <v>0</v>
          </cell>
          <cell r="EG515">
            <v>0</v>
          </cell>
          <cell r="EH515">
            <v>0</v>
          </cell>
          <cell r="EI515">
            <v>0</v>
          </cell>
          <cell r="EJ515">
            <v>0</v>
          </cell>
          <cell r="EK515">
            <v>0</v>
          </cell>
          <cell r="EN515">
            <v>0</v>
          </cell>
          <cell r="EO515">
            <v>0</v>
          </cell>
          <cell r="EP515">
            <v>0</v>
          </cell>
          <cell r="EQ515">
            <v>0</v>
          </cell>
          <cell r="ER515">
            <v>0</v>
          </cell>
          <cell r="ES515">
            <v>0</v>
          </cell>
          <cell r="ET515">
            <v>0</v>
          </cell>
          <cell r="EU515">
            <v>0</v>
          </cell>
          <cell r="EX515">
            <v>0</v>
          </cell>
          <cell r="EY515">
            <v>0</v>
          </cell>
          <cell r="EZ515">
            <v>0</v>
          </cell>
          <cell r="FA515">
            <v>0</v>
          </cell>
          <cell r="FB515">
            <v>0</v>
          </cell>
          <cell r="FC515">
            <v>0</v>
          </cell>
          <cell r="FD515">
            <v>0</v>
          </cell>
          <cell r="FE515">
            <v>0</v>
          </cell>
          <cell r="FH515">
            <v>0</v>
          </cell>
          <cell r="FI515">
            <v>0</v>
          </cell>
          <cell r="FJ515">
            <v>0</v>
          </cell>
          <cell r="FK515">
            <v>0</v>
          </cell>
          <cell r="FL515">
            <v>0</v>
          </cell>
          <cell r="FM515">
            <v>0</v>
          </cell>
          <cell r="FN515">
            <v>0</v>
          </cell>
          <cell r="FO515">
            <v>0</v>
          </cell>
          <cell r="FR515">
            <v>0</v>
          </cell>
          <cell r="FS515">
            <v>0</v>
          </cell>
          <cell r="FT515">
            <v>0</v>
          </cell>
          <cell r="FU515">
            <v>0</v>
          </cell>
          <cell r="FV515">
            <v>0</v>
          </cell>
          <cell r="FW515">
            <v>0</v>
          </cell>
          <cell r="FX515">
            <v>0</v>
          </cell>
          <cell r="FY515">
            <v>0</v>
          </cell>
          <cell r="GB515">
            <v>0</v>
          </cell>
          <cell r="GC515">
            <v>0</v>
          </cell>
          <cell r="GD515">
            <v>0</v>
          </cell>
          <cell r="GE515">
            <v>0</v>
          </cell>
          <cell r="GF515">
            <v>0</v>
          </cell>
          <cell r="GG515">
            <v>0</v>
          </cell>
          <cell r="GH515">
            <v>0</v>
          </cell>
          <cell r="GI515">
            <v>0</v>
          </cell>
          <cell r="GL515">
            <v>0</v>
          </cell>
          <cell r="GM515">
            <v>0</v>
          </cell>
          <cell r="GN515">
            <v>0</v>
          </cell>
          <cell r="GO515">
            <v>0</v>
          </cell>
          <cell r="GP515">
            <v>0</v>
          </cell>
          <cell r="GQ515">
            <v>0</v>
          </cell>
          <cell r="GR515">
            <v>0</v>
          </cell>
          <cell r="GS515">
            <v>0</v>
          </cell>
          <cell r="GU515" t="str">
            <v>Smoothie Epinard/Avocat</v>
          </cell>
        </row>
        <row r="516">
          <cell r="E516" t="str">
            <v>Smoothie Epinard/Pamplemousse</v>
          </cell>
          <cell r="F516" t="str">
            <v>Mixer tous les ingrédients.</v>
          </cell>
          <cell r="H516">
            <v>174.5</v>
          </cell>
          <cell r="I516">
            <v>5.6499999999999995</v>
          </cell>
          <cell r="J516">
            <v>0.95000000000000007</v>
          </cell>
          <cell r="K516">
            <v>31.700000000000003</v>
          </cell>
          <cell r="L516" t="str">
            <v>épinards Frais</v>
          </cell>
          <cell r="M516">
            <v>100</v>
          </cell>
          <cell r="N516">
            <v>23</v>
          </cell>
          <cell r="O516">
            <v>2.7</v>
          </cell>
          <cell r="P516">
            <v>0.4</v>
          </cell>
          <cell r="Q516">
            <v>0.8</v>
          </cell>
          <cell r="R516">
            <v>23</v>
          </cell>
          <cell r="S516">
            <v>2.7</v>
          </cell>
          <cell r="T516">
            <v>0.4</v>
          </cell>
          <cell r="U516">
            <v>0.8</v>
          </cell>
          <cell r="V516" t="str">
            <v>Pamplemousse</v>
          </cell>
          <cell r="W516">
            <v>200</v>
          </cell>
          <cell r="X516">
            <v>60</v>
          </cell>
          <cell r="Y516">
            <v>1.4</v>
          </cell>
          <cell r="Z516">
            <v>0.2</v>
          </cell>
          <cell r="AA516">
            <v>11.8</v>
          </cell>
          <cell r="AB516">
            <v>30</v>
          </cell>
          <cell r="AC516">
            <v>0.7</v>
          </cell>
          <cell r="AD516">
            <v>0.1</v>
          </cell>
          <cell r="AE516">
            <v>5.9</v>
          </cell>
          <cell r="AF516" t="str">
            <v>orange</v>
          </cell>
          <cell r="AG516">
            <v>100</v>
          </cell>
          <cell r="AH516">
            <v>44</v>
          </cell>
          <cell r="AI516">
            <v>1</v>
          </cell>
          <cell r="AJ516">
            <v>0.2</v>
          </cell>
          <cell r="AK516">
            <v>8.6</v>
          </cell>
          <cell r="AL516">
            <v>44</v>
          </cell>
          <cell r="AM516">
            <v>1</v>
          </cell>
          <cell r="AN516">
            <v>0.2</v>
          </cell>
          <cell r="AO516">
            <v>8.6</v>
          </cell>
          <cell r="AP516" t="str">
            <v>Banane</v>
          </cell>
          <cell r="AQ516">
            <v>50</v>
          </cell>
          <cell r="AR516">
            <v>47.5</v>
          </cell>
          <cell r="AS516">
            <v>0.55000000000000004</v>
          </cell>
          <cell r="AT516">
            <v>0.15</v>
          </cell>
          <cell r="AU516">
            <v>10.5</v>
          </cell>
          <cell r="AV516">
            <v>95</v>
          </cell>
          <cell r="AW516">
            <v>1.1000000000000001</v>
          </cell>
          <cell r="AX516">
            <v>0.3</v>
          </cell>
          <cell r="AY516">
            <v>21</v>
          </cell>
          <cell r="AZ516" t="str">
            <v>vanille</v>
          </cell>
          <cell r="BB516">
            <v>0</v>
          </cell>
          <cell r="BC516">
            <v>0</v>
          </cell>
          <cell r="BD516">
            <v>0</v>
          </cell>
          <cell r="BE516">
            <v>0</v>
          </cell>
          <cell r="BF516">
            <v>0</v>
          </cell>
          <cell r="BG516">
            <v>0</v>
          </cell>
          <cell r="BH516">
            <v>0</v>
          </cell>
          <cell r="BI516">
            <v>0</v>
          </cell>
          <cell r="BL516">
            <v>0</v>
          </cell>
          <cell r="BM516">
            <v>0</v>
          </cell>
          <cell r="BN516">
            <v>0</v>
          </cell>
          <cell r="BO516">
            <v>0</v>
          </cell>
          <cell r="BP516">
            <v>0</v>
          </cell>
          <cell r="BQ516">
            <v>0</v>
          </cell>
          <cell r="BR516">
            <v>0</v>
          </cell>
          <cell r="BS516">
            <v>0</v>
          </cell>
          <cell r="BV516">
            <v>0</v>
          </cell>
          <cell r="BW516">
            <v>0</v>
          </cell>
          <cell r="BX516">
            <v>0</v>
          </cell>
          <cell r="BY516">
            <v>0</v>
          </cell>
          <cell r="BZ516">
            <v>0</v>
          </cell>
          <cell r="CA516">
            <v>0</v>
          </cell>
          <cell r="CB516">
            <v>0</v>
          </cell>
          <cell r="CC516">
            <v>0</v>
          </cell>
          <cell r="CF516">
            <v>0</v>
          </cell>
          <cell r="CG516">
            <v>0</v>
          </cell>
          <cell r="CH516">
            <v>0</v>
          </cell>
          <cell r="CI516">
            <v>0</v>
          </cell>
          <cell r="CJ516">
            <v>0</v>
          </cell>
          <cell r="CK516">
            <v>0</v>
          </cell>
          <cell r="CL516">
            <v>0</v>
          </cell>
          <cell r="CM516">
            <v>0</v>
          </cell>
          <cell r="CP516">
            <v>0</v>
          </cell>
          <cell r="CQ516">
            <v>0</v>
          </cell>
          <cell r="CR516">
            <v>0</v>
          </cell>
          <cell r="CS516">
            <v>0</v>
          </cell>
          <cell r="CT516">
            <v>0</v>
          </cell>
          <cell r="CU516">
            <v>0</v>
          </cell>
          <cell r="CV516">
            <v>0</v>
          </cell>
          <cell r="CW516">
            <v>0</v>
          </cell>
          <cell r="CZ516">
            <v>0</v>
          </cell>
          <cell r="DA516">
            <v>0</v>
          </cell>
          <cell r="DB516">
            <v>0</v>
          </cell>
          <cell r="DC516">
            <v>0</v>
          </cell>
          <cell r="DD516">
            <v>0</v>
          </cell>
          <cell r="DE516">
            <v>0</v>
          </cell>
          <cell r="DF516">
            <v>0</v>
          </cell>
          <cell r="DG516">
            <v>0</v>
          </cell>
          <cell r="DJ516">
            <v>0</v>
          </cell>
          <cell r="DK516">
            <v>0</v>
          </cell>
          <cell r="DL516">
            <v>0</v>
          </cell>
          <cell r="DM516">
            <v>0</v>
          </cell>
          <cell r="DN516">
            <v>0</v>
          </cell>
          <cell r="DO516">
            <v>0</v>
          </cell>
          <cell r="DP516">
            <v>0</v>
          </cell>
          <cell r="DQ516">
            <v>0</v>
          </cell>
          <cell r="DT516">
            <v>0</v>
          </cell>
          <cell r="DU516">
            <v>0</v>
          </cell>
          <cell r="DV516">
            <v>0</v>
          </cell>
          <cell r="DW516">
            <v>0</v>
          </cell>
          <cell r="DX516">
            <v>0</v>
          </cell>
          <cell r="DY516">
            <v>0</v>
          </cell>
          <cell r="DZ516">
            <v>0</v>
          </cell>
          <cell r="EA516">
            <v>0</v>
          </cell>
          <cell r="ED516">
            <v>0</v>
          </cell>
          <cell r="EE516">
            <v>0</v>
          </cell>
          <cell r="EF516">
            <v>0</v>
          </cell>
          <cell r="EG516">
            <v>0</v>
          </cell>
          <cell r="EH516">
            <v>0</v>
          </cell>
          <cell r="EI516">
            <v>0</v>
          </cell>
          <cell r="EJ516">
            <v>0</v>
          </cell>
          <cell r="EK516">
            <v>0</v>
          </cell>
          <cell r="EN516">
            <v>0</v>
          </cell>
          <cell r="EO516">
            <v>0</v>
          </cell>
          <cell r="EP516">
            <v>0</v>
          </cell>
          <cell r="EQ516">
            <v>0</v>
          </cell>
          <cell r="ER516">
            <v>0</v>
          </cell>
          <cell r="ES516">
            <v>0</v>
          </cell>
          <cell r="ET516">
            <v>0</v>
          </cell>
          <cell r="EU516">
            <v>0</v>
          </cell>
          <cell r="EX516">
            <v>0</v>
          </cell>
          <cell r="EY516">
            <v>0</v>
          </cell>
          <cell r="EZ516">
            <v>0</v>
          </cell>
          <cell r="FA516">
            <v>0</v>
          </cell>
          <cell r="FB516">
            <v>0</v>
          </cell>
          <cell r="FC516">
            <v>0</v>
          </cell>
          <cell r="FD516">
            <v>0</v>
          </cell>
          <cell r="FE516">
            <v>0</v>
          </cell>
          <cell r="FH516">
            <v>0</v>
          </cell>
          <cell r="FI516">
            <v>0</v>
          </cell>
          <cell r="FJ516">
            <v>0</v>
          </cell>
          <cell r="FK516">
            <v>0</v>
          </cell>
          <cell r="FL516">
            <v>0</v>
          </cell>
          <cell r="FM516">
            <v>0</v>
          </cell>
          <cell r="FN516">
            <v>0</v>
          </cell>
          <cell r="FO516">
            <v>0</v>
          </cell>
          <cell r="FR516">
            <v>0</v>
          </cell>
          <cell r="FS516">
            <v>0</v>
          </cell>
          <cell r="FT516">
            <v>0</v>
          </cell>
          <cell r="FU516">
            <v>0</v>
          </cell>
          <cell r="FV516">
            <v>0</v>
          </cell>
          <cell r="FW516">
            <v>0</v>
          </cell>
          <cell r="FX516">
            <v>0</v>
          </cell>
          <cell r="FY516">
            <v>0</v>
          </cell>
          <cell r="GB516">
            <v>0</v>
          </cell>
          <cell r="GC516">
            <v>0</v>
          </cell>
          <cell r="GD516">
            <v>0</v>
          </cell>
          <cell r="GE516">
            <v>0</v>
          </cell>
          <cell r="GF516">
            <v>0</v>
          </cell>
          <cell r="GG516">
            <v>0</v>
          </cell>
          <cell r="GH516">
            <v>0</v>
          </cell>
          <cell r="GI516">
            <v>0</v>
          </cell>
          <cell r="GL516">
            <v>0</v>
          </cell>
          <cell r="GM516">
            <v>0</v>
          </cell>
          <cell r="GN516">
            <v>0</v>
          </cell>
          <cell r="GO516">
            <v>0</v>
          </cell>
          <cell r="GP516">
            <v>0</v>
          </cell>
          <cell r="GQ516">
            <v>0</v>
          </cell>
          <cell r="GR516">
            <v>0</v>
          </cell>
          <cell r="GS516">
            <v>0</v>
          </cell>
          <cell r="GU516" t="str">
            <v>Smoothie Epinard/Pamplemousse</v>
          </cell>
        </row>
        <row r="517">
          <cell r="E517" t="str">
            <v>Smoothie Framboise Et Fromage Blanc</v>
          </cell>
          <cell r="F517" t="str">
            <v>Prendre des fruits surgelés
Placez tous les ingrédients dans un mixeur, et mélangez bien.
Servez avec des feuilles de menthe fraîche.</v>
          </cell>
          <cell r="G517" t="str">
            <v>Si vous souhaitez, vous pouvez soit ajouter une cuillère à café de miel ou de sirop d'érable</v>
          </cell>
          <cell r="H517">
            <v>198.2</v>
          </cell>
          <cell r="I517">
            <v>12.78</v>
          </cell>
          <cell r="J517">
            <v>7.52</v>
          </cell>
          <cell r="K517">
            <v>13.66</v>
          </cell>
          <cell r="L517" t="str">
            <v>Slimline Blanc Battu Nature</v>
          </cell>
          <cell r="M517">
            <v>100</v>
          </cell>
          <cell r="N517">
            <v>51.8</v>
          </cell>
          <cell r="O517">
            <v>8</v>
          </cell>
          <cell r="P517">
            <v>0.2</v>
          </cell>
          <cell r="Q517">
            <v>4.5</v>
          </cell>
          <cell r="R517">
            <v>51.8</v>
          </cell>
          <cell r="S517">
            <v>8</v>
          </cell>
          <cell r="T517">
            <v>0.2</v>
          </cell>
          <cell r="U517">
            <v>4.5</v>
          </cell>
          <cell r="V517" t="str">
            <v>Graine De Lin</v>
          </cell>
          <cell r="W517">
            <v>20</v>
          </cell>
          <cell r="X517">
            <v>94.4</v>
          </cell>
          <cell r="Y517">
            <v>3.58</v>
          </cell>
          <cell r="Z517">
            <v>6.72</v>
          </cell>
          <cell r="AA517">
            <v>2.16</v>
          </cell>
          <cell r="AB517">
            <v>472</v>
          </cell>
          <cell r="AC517">
            <v>17.899999999999999</v>
          </cell>
          <cell r="AD517">
            <v>33.6</v>
          </cell>
          <cell r="AE517">
            <v>10.8</v>
          </cell>
          <cell r="AF517" t="str">
            <v>Eau</v>
          </cell>
          <cell r="AG517">
            <v>50</v>
          </cell>
          <cell r="AH517">
            <v>0</v>
          </cell>
          <cell r="AI517">
            <v>0</v>
          </cell>
          <cell r="AJ517">
            <v>0</v>
          </cell>
          <cell r="AK517">
            <v>0</v>
          </cell>
          <cell r="AL517">
            <v>0</v>
          </cell>
          <cell r="AM517">
            <v>0</v>
          </cell>
          <cell r="AN517">
            <v>0</v>
          </cell>
          <cell r="AO517">
            <v>0</v>
          </cell>
          <cell r="AP517" t="str">
            <v>Menthe</v>
          </cell>
          <cell r="AR517">
            <v>0</v>
          </cell>
          <cell r="AS517">
            <v>0</v>
          </cell>
          <cell r="AT517">
            <v>0</v>
          </cell>
          <cell r="AU517">
            <v>0</v>
          </cell>
          <cell r="AV517">
            <v>49</v>
          </cell>
          <cell r="AW517">
            <v>3.8</v>
          </cell>
          <cell r="AX517">
            <v>0.7</v>
          </cell>
          <cell r="AY517">
            <v>5.3</v>
          </cell>
          <cell r="AZ517" t="str">
            <v>Framboise</v>
          </cell>
          <cell r="BA517">
            <v>100</v>
          </cell>
          <cell r="BB517">
            <v>52</v>
          </cell>
          <cell r="BC517">
            <v>1.2</v>
          </cell>
          <cell r="BD517">
            <v>0.6</v>
          </cell>
          <cell r="BE517">
            <v>7</v>
          </cell>
          <cell r="BF517">
            <v>52</v>
          </cell>
          <cell r="BG517">
            <v>1.2</v>
          </cell>
          <cell r="BH517">
            <v>0.6</v>
          </cell>
          <cell r="BI517">
            <v>7</v>
          </cell>
          <cell r="BL517">
            <v>0</v>
          </cell>
          <cell r="BM517">
            <v>0</v>
          </cell>
          <cell r="BN517">
            <v>0</v>
          </cell>
          <cell r="BO517">
            <v>0</v>
          </cell>
          <cell r="BP517">
            <v>0</v>
          </cell>
          <cell r="BQ517">
            <v>0</v>
          </cell>
          <cell r="BR517">
            <v>0</v>
          </cell>
          <cell r="BS517">
            <v>0</v>
          </cell>
          <cell r="BT517" t="str">
            <v/>
          </cell>
          <cell r="BV517">
            <v>0</v>
          </cell>
          <cell r="BW517">
            <v>0</v>
          </cell>
          <cell r="BX517">
            <v>0</v>
          </cell>
          <cell r="BY517">
            <v>0</v>
          </cell>
          <cell r="BZ517">
            <v>0</v>
          </cell>
          <cell r="CA517">
            <v>0</v>
          </cell>
          <cell r="CB517">
            <v>0</v>
          </cell>
          <cell r="CC517">
            <v>0</v>
          </cell>
          <cell r="CD517" t="str">
            <v/>
          </cell>
          <cell r="CF517">
            <v>0</v>
          </cell>
          <cell r="CG517">
            <v>0</v>
          </cell>
          <cell r="CH517">
            <v>0</v>
          </cell>
          <cell r="CI517">
            <v>0</v>
          </cell>
          <cell r="CJ517">
            <v>0</v>
          </cell>
          <cell r="CK517">
            <v>0</v>
          </cell>
          <cell r="CL517">
            <v>0</v>
          </cell>
          <cell r="CM517">
            <v>0</v>
          </cell>
          <cell r="CN517" t="str">
            <v/>
          </cell>
          <cell r="CP517">
            <v>0</v>
          </cell>
          <cell r="CQ517">
            <v>0</v>
          </cell>
          <cell r="CR517">
            <v>0</v>
          </cell>
          <cell r="CS517">
            <v>0</v>
          </cell>
          <cell r="CT517">
            <v>0</v>
          </cell>
          <cell r="CU517">
            <v>0</v>
          </cell>
          <cell r="CV517">
            <v>0</v>
          </cell>
          <cell r="CW517">
            <v>0</v>
          </cell>
          <cell r="CX517" t="str">
            <v/>
          </cell>
          <cell r="CZ517">
            <v>0</v>
          </cell>
          <cell r="DA517">
            <v>0</v>
          </cell>
          <cell r="DB517">
            <v>0</v>
          </cell>
          <cell r="DC517">
            <v>0</v>
          </cell>
          <cell r="DD517">
            <v>0</v>
          </cell>
          <cell r="DE517">
            <v>0</v>
          </cell>
          <cell r="DF517">
            <v>0</v>
          </cell>
          <cell r="DG517">
            <v>0</v>
          </cell>
          <cell r="DH517" t="str">
            <v/>
          </cell>
          <cell r="DJ517">
            <v>0</v>
          </cell>
          <cell r="DK517">
            <v>0</v>
          </cell>
          <cell r="DL517">
            <v>0</v>
          </cell>
          <cell r="DM517">
            <v>0</v>
          </cell>
          <cell r="DN517">
            <v>0</v>
          </cell>
          <cell r="DO517">
            <v>0</v>
          </cell>
          <cell r="DP517">
            <v>0</v>
          </cell>
          <cell r="DQ517">
            <v>0</v>
          </cell>
          <cell r="DR517" t="str">
            <v/>
          </cell>
          <cell r="DT517">
            <v>0</v>
          </cell>
          <cell r="DU517">
            <v>0</v>
          </cell>
          <cell r="DV517">
            <v>0</v>
          </cell>
          <cell r="DW517">
            <v>0</v>
          </cell>
          <cell r="DX517">
            <v>0</v>
          </cell>
          <cell r="DY517">
            <v>0</v>
          </cell>
          <cell r="DZ517">
            <v>0</v>
          </cell>
          <cell r="EA517">
            <v>0</v>
          </cell>
          <cell r="EB517" t="str">
            <v/>
          </cell>
          <cell r="ED517">
            <v>0</v>
          </cell>
          <cell r="EE517">
            <v>0</v>
          </cell>
          <cell r="EF517">
            <v>0</v>
          </cell>
          <cell r="EG517">
            <v>0</v>
          </cell>
          <cell r="EH517">
            <v>0</v>
          </cell>
          <cell r="EI517">
            <v>0</v>
          </cell>
          <cell r="EJ517">
            <v>0</v>
          </cell>
          <cell r="EK517">
            <v>0</v>
          </cell>
          <cell r="EL517" t="str">
            <v/>
          </cell>
          <cell r="EN517">
            <v>0</v>
          </cell>
          <cell r="EO517">
            <v>0</v>
          </cell>
          <cell r="EP517">
            <v>0</v>
          </cell>
          <cell r="EQ517">
            <v>0</v>
          </cell>
          <cell r="ER517">
            <v>0</v>
          </cell>
          <cell r="ES517">
            <v>0</v>
          </cell>
          <cell r="ET517">
            <v>0</v>
          </cell>
          <cell r="EU517">
            <v>0</v>
          </cell>
          <cell r="EV517" t="str">
            <v/>
          </cell>
          <cell r="EX517">
            <v>0</v>
          </cell>
          <cell r="EY517">
            <v>0</v>
          </cell>
          <cell r="EZ517">
            <v>0</v>
          </cell>
          <cell r="FA517">
            <v>0</v>
          </cell>
          <cell r="FB517">
            <v>0</v>
          </cell>
          <cell r="FC517">
            <v>0</v>
          </cell>
          <cell r="FD517">
            <v>0</v>
          </cell>
          <cell r="FE517">
            <v>0</v>
          </cell>
          <cell r="FF517" t="str">
            <v/>
          </cell>
          <cell r="FH517">
            <v>0</v>
          </cell>
          <cell r="FI517">
            <v>0</v>
          </cell>
          <cell r="FJ517">
            <v>0</v>
          </cell>
          <cell r="FK517">
            <v>0</v>
          </cell>
          <cell r="FL517">
            <v>0</v>
          </cell>
          <cell r="FM517">
            <v>0</v>
          </cell>
          <cell r="FN517">
            <v>0</v>
          </cell>
          <cell r="FO517">
            <v>0</v>
          </cell>
          <cell r="FR517">
            <v>0</v>
          </cell>
          <cell r="FS517">
            <v>0</v>
          </cell>
          <cell r="FT517">
            <v>0</v>
          </cell>
          <cell r="FU517">
            <v>0</v>
          </cell>
          <cell r="FV517">
            <v>0</v>
          </cell>
          <cell r="FW517">
            <v>0</v>
          </cell>
          <cell r="FX517">
            <v>0</v>
          </cell>
          <cell r="FY517">
            <v>0</v>
          </cell>
          <cell r="GB517">
            <v>0</v>
          </cell>
          <cell r="GC517">
            <v>0</v>
          </cell>
          <cell r="GD517">
            <v>0</v>
          </cell>
          <cell r="GE517">
            <v>0</v>
          </cell>
          <cell r="GF517">
            <v>0</v>
          </cell>
          <cell r="GG517">
            <v>0</v>
          </cell>
          <cell r="GH517">
            <v>0</v>
          </cell>
          <cell r="GI517">
            <v>0</v>
          </cell>
          <cell r="GL517">
            <v>0</v>
          </cell>
          <cell r="GM517">
            <v>0</v>
          </cell>
          <cell r="GN517">
            <v>0</v>
          </cell>
          <cell r="GO517">
            <v>0</v>
          </cell>
          <cell r="GP517">
            <v>0</v>
          </cell>
          <cell r="GQ517">
            <v>0</v>
          </cell>
          <cell r="GR517">
            <v>0</v>
          </cell>
          <cell r="GS517">
            <v>0</v>
          </cell>
          <cell r="GU517" t="str">
            <v>Smoothie Framboise Et Fromage Blanc</v>
          </cell>
        </row>
        <row r="518">
          <cell r="E518" t="str">
            <v>Smoothie Fruits Et Légumes</v>
          </cell>
          <cell r="F518" t="str">
            <v>Mixer tous les ingrédients.</v>
          </cell>
          <cell r="G518" t="str">
            <v>Quand c'est noté 100 ou 75 c'est un fruit ou un légume</v>
          </cell>
          <cell r="H518">
            <v>142.5</v>
          </cell>
          <cell r="I518">
            <v>3.4</v>
          </cell>
          <cell r="J518">
            <v>0.87500000000000011</v>
          </cell>
          <cell r="K518">
            <v>26.499999999999996</v>
          </cell>
          <cell r="L518" t="str">
            <v>Mangue</v>
          </cell>
          <cell r="M518">
            <v>50</v>
          </cell>
          <cell r="N518">
            <v>31</v>
          </cell>
          <cell r="O518">
            <v>0.3</v>
          </cell>
          <cell r="P518">
            <v>0.1</v>
          </cell>
          <cell r="Q518">
            <v>6.7</v>
          </cell>
          <cell r="R518">
            <v>62</v>
          </cell>
          <cell r="S518">
            <v>0.6</v>
          </cell>
          <cell r="T518">
            <v>0.2</v>
          </cell>
          <cell r="U518">
            <v>13.4</v>
          </cell>
          <cell r="V518" t="str">
            <v>épinards Frais</v>
          </cell>
          <cell r="W518">
            <v>50</v>
          </cell>
          <cell r="X518">
            <v>11.5</v>
          </cell>
          <cell r="Y518">
            <v>1.35</v>
          </cell>
          <cell r="Z518">
            <v>0.2</v>
          </cell>
          <cell r="AA518">
            <v>0.4</v>
          </cell>
          <cell r="AB518">
            <v>23</v>
          </cell>
          <cell r="AC518">
            <v>2.7</v>
          </cell>
          <cell r="AD518">
            <v>0.4</v>
          </cell>
          <cell r="AE518">
            <v>0.8</v>
          </cell>
          <cell r="AF518" t="str">
            <v>pomme</v>
          </cell>
          <cell r="AG518">
            <v>50</v>
          </cell>
          <cell r="AH518">
            <v>27.5</v>
          </cell>
          <cell r="AI518">
            <v>0.15</v>
          </cell>
          <cell r="AJ518">
            <v>0.15</v>
          </cell>
          <cell r="AK518">
            <v>5.85</v>
          </cell>
          <cell r="AL518">
            <v>55</v>
          </cell>
          <cell r="AM518">
            <v>0.3</v>
          </cell>
          <cell r="AN518">
            <v>0.3</v>
          </cell>
          <cell r="AO518">
            <v>11.7</v>
          </cell>
          <cell r="AP518" t="str">
            <v>orange</v>
          </cell>
          <cell r="AQ518">
            <v>100</v>
          </cell>
          <cell r="AR518">
            <v>44</v>
          </cell>
          <cell r="AS518">
            <v>1</v>
          </cell>
          <cell r="AT518">
            <v>0.2</v>
          </cell>
          <cell r="AU518">
            <v>8.6</v>
          </cell>
          <cell r="AV518">
            <v>44</v>
          </cell>
          <cell r="AW518">
            <v>1</v>
          </cell>
          <cell r="AX518">
            <v>0.2</v>
          </cell>
          <cell r="AY518">
            <v>8.6</v>
          </cell>
          <cell r="AZ518" t="str">
            <v>carotte</v>
          </cell>
          <cell r="BA518">
            <v>75</v>
          </cell>
          <cell r="BB518">
            <v>28.5</v>
          </cell>
          <cell r="BC518">
            <v>0.6</v>
          </cell>
          <cell r="BD518">
            <v>0.22500000000000001</v>
          </cell>
          <cell r="BE518">
            <v>4.95</v>
          </cell>
          <cell r="BF518">
            <v>38</v>
          </cell>
          <cell r="BG518">
            <v>0.8</v>
          </cell>
          <cell r="BH518">
            <v>0.3</v>
          </cell>
          <cell r="BI518">
            <v>6.6</v>
          </cell>
          <cell r="BL518">
            <v>0</v>
          </cell>
          <cell r="BM518">
            <v>0</v>
          </cell>
          <cell r="BN518">
            <v>0</v>
          </cell>
          <cell r="BO518">
            <v>0</v>
          </cell>
          <cell r="BP518">
            <v>0</v>
          </cell>
          <cell r="BQ518">
            <v>0</v>
          </cell>
          <cell r="BR518">
            <v>0</v>
          </cell>
          <cell r="BS518">
            <v>0</v>
          </cell>
          <cell r="BV518">
            <v>0</v>
          </cell>
          <cell r="BW518">
            <v>0</v>
          </cell>
          <cell r="BX518">
            <v>0</v>
          </cell>
          <cell r="BY518">
            <v>0</v>
          </cell>
          <cell r="BZ518">
            <v>0</v>
          </cell>
          <cell r="CA518">
            <v>0</v>
          </cell>
          <cell r="CB518">
            <v>0</v>
          </cell>
          <cell r="CC518">
            <v>0</v>
          </cell>
          <cell r="CF518">
            <v>0</v>
          </cell>
          <cell r="CG518">
            <v>0</v>
          </cell>
          <cell r="CH518">
            <v>0</v>
          </cell>
          <cell r="CI518">
            <v>0</v>
          </cell>
          <cell r="CJ518">
            <v>0</v>
          </cell>
          <cell r="CK518">
            <v>0</v>
          </cell>
          <cell r="CL518">
            <v>0</v>
          </cell>
          <cell r="CM518">
            <v>0</v>
          </cell>
          <cell r="CP518">
            <v>0</v>
          </cell>
          <cell r="CQ518">
            <v>0</v>
          </cell>
          <cell r="CR518">
            <v>0</v>
          </cell>
          <cell r="CS518">
            <v>0</v>
          </cell>
          <cell r="CT518">
            <v>0</v>
          </cell>
          <cell r="CU518">
            <v>0</v>
          </cell>
          <cell r="CV518">
            <v>0</v>
          </cell>
          <cell r="CW518">
            <v>0</v>
          </cell>
          <cell r="CZ518">
            <v>0</v>
          </cell>
          <cell r="DA518">
            <v>0</v>
          </cell>
          <cell r="DB518">
            <v>0</v>
          </cell>
          <cell r="DC518">
            <v>0</v>
          </cell>
          <cell r="DD518">
            <v>0</v>
          </cell>
          <cell r="DE518">
            <v>0</v>
          </cell>
          <cell r="DF518">
            <v>0</v>
          </cell>
          <cell r="DG518">
            <v>0</v>
          </cell>
          <cell r="DJ518">
            <v>0</v>
          </cell>
          <cell r="DK518">
            <v>0</v>
          </cell>
          <cell r="DL518">
            <v>0</v>
          </cell>
          <cell r="DM518">
            <v>0</v>
          </cell>
          <cell r="DN518">
            <v>0</v>
          </cell>
          <cell r="DO518">
            <v>0</v>
          </cell>
          <cell r="DP518">
            <v>0</v>
          </cell>
          <cell r="DQ518">
            <v>0</v>
          </cell>
          <cell r="DT518">
            <v>0</v>
          </cell>
          <cell r="DU518">
            <v>0</v>
          </cell>
          <cell r="DV518">
            <v>0</v>
          </cell>
          <cell r="DW518">
            <v>0</v>
          </cell>
          <cell r="DX518">
            <v>0</v>
          </cell>
          <cell r="DY518">
            <v>0</v>
          </cell>
          <cell r="DZ518">
            <v>0</v>
          </cell>
          <cell r="EA518">
            <v>0</v>
          </cell>
          <cell r="ED518">
            <v>0</v>
          </cell>
          <cell r="EE518">
            <v>0</v>
          </cell>
          <cell r="EF518">
            <v>0</v>
          </cell>
          <cell r="EG518">
            <v>0</v>
          </cell>
          <cell r="EH518">
            <v>0</v>
          </cell>
          <cell r="EI518">
            <v>0</v>
          </cell>
          <cell r="EJ518">
            <v>0</v>
          </cell>
          <cell r="EK518">
            <v>0</v>
          </cell>
          <cell r="EN518">
            <v>0</v>
          </cell>
          <cell r="EO518">
            <v>0</v>
          </cell>
          <cell r="EP518">
            <v>0</v>
          </cell>
          <cell r="EQ518">
            <v>0</v>
          </cell>
          <cell r="ER518">
            <v>0</v>
          </cell>
          <cell r="ES518">
            <v>0</v>
          </cell>
          <cell r="ET518">
            <v>0</v>
          </cell>
          <cell r="EU518">
            <v>0</v>
          </cell>
          <cell r="EX518">
            <v>0</v>
          </cell>
          <cell r="EY518">
            <v>0</v>
          </cell>
          <cell r="EZ518">
            <v>0</v>
          </cell>
          <cell r="FA518">
            <v>0</v>
          </cell>
          <cell r="FB518">
            <v>0</v>
          </cell>
          <cell r="FC518">
            <v>0</v>
          </cell>
          <cell r="FD518">
            <v>0</v>
          </cell>
          <cell r="FE518">
            <v>0</v>
          </cell>
          <cell r="FH518">
            <v>0</v>
          </cell>
          <cell r="FI518">
            <v>0</v>
          </cell>
          <cell r="FJ518">
            <v>0</v>
          </cell>
          <cell r="FK518">
            <v>0</v>
          </cell>
          <cell r="FL518">
            <v>0</v>
          </cell>
          <cell r="FM518">
            <v>0</v>
          </cell>
          <cell r="FN518">
            <v>0</v>
          </cell>
          <cell r="FO518">
            <v>0</v>
          </cell>
          <cell r="FR518">
            <v>0</v>
          </cell>
          <cell r="FS518">
            <v>0</v>
          </cell>
          <cell r="FT518">
            <v>0</v>
          </cell>
          <cell r="FU518">
            <v>0</v>
          </cell>
          <cell r="FV518">
            <v>0</v>
          </cell>
          <cell r="FW518">
            <v>0</v>
          </cell>
          <cell r="FX518">
            <v>0</v>
          </cell>
          <cell r="FY518">
            <v>0</v>
          </cell>
          <cell r="GB518">
            <v>0</v>
          </cell>
          <cell r="GC518">
            <v>0</v>
          </cell>
          <cell r="GD518">
            <v>0</v>
          </cell>
          <cell r="GE518">
            <v>0</v>
          </cell>
          <cell r="GF518">
            <v>0</v>
          </cell>
          <cell r="GG518">
            <v>0</v>
          </cell>
          <cell r="GH518">
            <v>0</v>
          </cell>
          <cell r="GI518">
            <v>0</v>
          </cell>
          <cell r="GL518">
            <v>0</v>
          </cell>
          <cell r="GM518">
            <v>0</v>
          </cell>
          <cell r="GN518">
            <v>0</v>
          </cell>
          <cell r="GO518">
            <v>0</v>
          </cell>
          <cell r="GP518">
            <v>0</v>
          </cell>
          <cell r="GQ518">
            <v>0</v>
          </cell>
          <cell r="GR518">
            <v>0</v>
          </cell>
          <cell r="GS518">
            <v>0</v>
          </cell>
          <cell r="GU518" t="str">
            <v>Smoothie Fruits Et Légumes</v>
          </cell>
        </row>
        <row r="519">
          <cell r="E519" t="str">
            <v>Smoothie Gourmand Au Chocolat</v>
          </cell>
          <cell r="F519" t="str">
            <v>Mixer tous les ingrédients.</v>
          </cell>
          <cell r="H519">
            <v>304.2</v>
          </cell>
          <cell r="I519">
            <v>3.94</v>
          </cell>
          <cell r="J519">
            <v>11.41</v>
          </cell>
          <cell r="K519">
            <v>44.43</v>
          </cell>
          <cell r="L519" t="str">
            <v>Lait d'amande</v>
          </cell>
          <cell r="M519">
            <v>250</v>
          </cell>
          <cell r="N519">
            <v>70</v>
          </cell>
          <cell r="O519">
            <v>1.75</v>
          </cell>
          <cell r="P519">
            <v>4.75</v>
          </cell>
          <cell r="Q519">
            <v>4.75</v>
          </cell>
          <cell r="R519">
            <v>28</v>
          </cell>
          <cell r="S519">
            <v>0.7</v>
          </cell>
          <cell r="T519">
            <v>1.9</v>
          </cell>
          <cell r="U519">
            <v>1.9</v>
          </cell>
          <cell r="V519" t="str">
            <v>banane</v>
          </cell>
          <cell r="W519">
            <v>100</v>
          </cell>
          <cell r="X519">
            <v>95</v>
          </cell>
          <cell r="Y519">
            <v>1.1000000000000001</v>
          </cell>
          <cell r="Z519">
            <v>0.3</v>
          </cell>
          <cell r="AA519">
            <v>21</v>
          </cell>
          <cell r="AB519">
            <v>95</v>
          </cell>
          <cell r="AC519">
            <v>1.1000000000000001</v>
          </cell>
          <cell r="AD519">
            <v>0.3</v>
          </cell>
          <cell r="AE519">
            <v>21</v>
          </cell>
          <cell r="AF519" t="str">
            <v>vanille</v>
          </cell>
          <cell r="AH519">
            <v>0</v>
          </cell>
          <cell r="AI519">
            <v>0</v>
          </cell>
          <cell r="AJ519">
            <v>0</v>
          </cell>
          <cell r="AK519">
            <v>0</v>
          </cell>
          <cell r="AL519">
            <v>0</v>
          </cell>
          <cell r="AM519">
            <v>0</v>
          </cell>
          <cell r="AN519">
            <v>0</v>
          </cell>
          <cell r="AO519">
            <v>0</v>
          </cell>
          <cell r="AP519" t="str">
            <v>miel</v>
          </cell>
          <cell r="AQ519">
            <v>10</v>
          </cell>
          <cell r="AR519">
            <v>32.200000000000003</v>
          </cell>
          <cell r="AS519">
            <v>0.05</v>
          </cell>
          <cell r="AT519">
            <v>0</v>
          </cell>
          <cell r="AU519">
            <v>8</v>
          </cell>
          <cell r="AV519">
            <v>322</v>
          </cell>
          <cell r="AW519">
            <v>0.5</v>
          </cell>
          <cell r="AX519">
            <v>0</v>
          </cell>
          <cell r="AY519">
            <v>80</v>
          </cell>
          <cell r="AZ519" t="str">
            <v>chocolat noir</v>
          </cell>
          <cell r="BA519">
            <v>20</v>
          </cell>
          <cell r="BB519">
            <v>107</v>
          </cell>
          <cell r="BC519">
            <v>1.04</v>
          </cell>
          <cell r="BD519">
            <v>6.36</v>
          </cell>
          <cell r="BE519">
            <v>10.68</v>
          </cell>
          <cell r="BF519">
            <v>535</v>
          </cell>
          <cell r="BG519">
            <v>5.2</v>
          </cell>
          <cell r="BH519">
            <v>31.8</v>
          </cell>
          <cell r="BI519">
            <v>53.4</v>
          </cell>
          <cell r="BL519">
            <v>0</v>
          </cell>
          <cell r="BM519">
            <v>0</v>
          </cell>
          <cell r="BN519">
            <v>0</v>
          </cell>
          <cell r="BO519">
            <v>0</v>
          </cell>
          <cell r="BP519">
            <v>0</v>
          </cell>
          <cell r="BQ519">
            <v>0</v>
          </cell>
          <cell r="BR519">
            <v>0</v>
          </cell>
          <cell r="BS519">
            <v>0</v>
          </cell>
          <cell r="BV519">
            <v>0</v>
          </cell>
          <cell r="BW519">
            <v>0</v>
          </cell>
          <cell r="BX519">
            <v>0</v>
          </cell>
          <cell r="BY519">
            <v>0</v>
          </cell>
          <cell r="BZ519">
            <v>0</v>
          </cell>
          <cell r="CA519">
            <v>0</v>
          </cell>
          <cell r="CB519">
            <v>0</v>
          </cell>
          <cell r="CC519">
            <v>0</v>
          </cell>
          <cell r="CF519">
            <v>0</v>
          </cell>
          <cell r="CG519">
            <v>0</v>
          </cell>
          <cell r="CH519">
            <v>0</v>
          </cell>
          <cell r="CI519">
            <v>0</v>
          </cell>
          <cell r="CJ519">
            <v>0</v>
          </cell>
          <cell r="CK519">
            <v>0</v>
          </cell>
          <cell r="CL519">
            <v>0</v>
          </cell>
          <cell r="CM519">
            <v>0</v>
          </cell>
          <cell r="CP519">
            <v>0</v>
          </cell>
          <cell r="CQ519">
            <v>0</v>
          </cell>
          <cell r="CR519">
            <v>0</v>
          </cell>
          <cell r="CS519">
            <v>0</v>
          </cell>
          <cell r="CT519">
            <v>0</v>
          </cell>
          <cell r="CU519">
            <v>0</v>
          </cell>
          <cell r="CV519">
            <v>0</v>
          </cell>
          <cell r="CW519">
            <v>0</v>
          </cell>
          <cell r="CZ519">
            <v>0</v>
          </cell>
          <cell r="DA519">
            <v>0</v>
          </cell>
          <cell r="DB519">
            <v>0</v>
          </cell>
          <cell r="DC519">
            <v>0</v>
          </cell>
          <cell r="DD519">
            <v>0</v>
          </cell>
          <cell r="DE519">
            <v>0</v>
          </cell>
          <cell r="DF519">
            <v>0</v>
          </cell>
          <cell r="DG519">
            <v>0</v>
          </cell>
          <cell r="DJ519">
            <v>0</v>
          </cell>
          <cell r="DK519">
            <v>0</v>
          </cell>
          <cell r="DL519">
            <v>0</v>
          </cell>
          <cell r="DM519">
            <v>0</v>
          </cell>
          <cell r="DN519">
            <v>0</v>
          </cell>
          <cell r="DO519">
            <v>0</v>
          </cell>
          <cell r="DP519">
            <v>0</v>
          </cell>
          <cell r="DQ519">
            <v>0</v>
          </cell>
          <cell r="DT519">
            <v>0</v>
          </cell>
          <cell r="DU519">
            <v>0</v>
          </cell>
          <cell r="DV519">
            <v>0</v>
          </cell>
          <cell r="DW519">
            <v>0</v>
          </cell>
          <cell r="DX519">
            <v>0</v>
          </cell>
          <cell r="DY519">
            <v>0</v>
          </cell>
          <cell r="DZ519">
            <v>0</v>
          </cell>
          <cell r="EA519">
            <v>0</v>
          </cell>
          <cell r="ED519">
            <v>0</v>
          </cell>
          <cell r="EE519">
            <v>0</v>
          </cell>
          <cell r="EF519">
            <v>0</v>
          </cell>
          <cell r="EG519">
            <v>0</v>
          </cell>
          <cell r="EH519">
            <v>0</v>
          </cell>
          <cell r="EI519">
            <v>0</v>
          </cell>
          <cell r="EJ519">
            <v>0</v>
          </cell>
          <cell r="EK519">
            <v>0</v>
          </cell>
          <cell r="EN519">
            <v>0</v>
          </cell>
          <cell r="EO519">
            <v>0</v>
          </cell>
          <cell r="EP519">
            <v>0</v>
          </cell>
          <cell r="EQ519">
            <v>0</v>
          </cell>
          <cell r="ER519">
            <v>0</v>
          </cell>
          <cell r="ES519">
            <v>0</v>
          </cell>
          <cell r="ET519">
            <v>0</v>
          </cell>
          <cell r="EU519">
            <v>0</v>
          </cell>
          <cell r="EX519">
            <v>0</v>
          </cell>
          <cell r="EY519">
            <v>0</v>
          </cell>
          <cell r="EZ519">
            <v>0</v>
          </cell>
          <cell r="FA519">
            <v>0</v>
          </cell>
          <cell r="FB519">
            <v>0</v>
          </cell>
          <cell r="FC519">
            <v>0</v>
          </cell>
          <cell r="FD519">
            <v>0</v>
          </cell>
          <cell r="FE519">
            <v>0</v>
          </cell>
          <cell r="FH519">
            <v>0</v>
          </cell>
          <cell r="FI519">
            <v>0</v>
          </cell>
          <cell r="FJ519">
            <v>0</v>
          </cell>
          <cell r="FK519">
            <v>0</v>
          </cell>
          <cell r="FL519">
            <v>0</v>
          </cell>
          <cell r="FM519">
            <v>0</v>
          </cell>
          <cell r="FN519">
            <v>0</v>
          </cell>
          <cell r="FO519">
            <v>0</v>
          </cell>
          <cell r="FR519">
            <v>0</v>
          </cell>
          <cell r="FS519">
            <v>0</v>
          </cell>
          <cell r="FT519">
            <v>0</v>
          </cell>
          <cell r="FU519">
            <v>0</v>
          </cell>
          <cell r="FV519">
            <v>0</v>
          </cell>
          <cell r="FW519">
            <v>0</v>
          </cell>
          <cell r="FX519">
            <v>0</v>
          </cell>
          <cell r="FY519">
            <v>0</v>
          </cell>
          <cell r="GB519">
            <v>0</v>
          </cell>
          <cell r="GC519">
            <v>0</v>
          </cell>
          <cell r="GD519">
            <v>0</v>
          </cell>
          <cell r="GE519">
            <v>0</v>
          </cell>
          <cell r="GF519">
            <v>0</v>
          </cell>
          <cell r="GG519">
            <v>0</v>
          </cell>
          <cell r="GH519">
            <v>0</v>
          </cell>
          <cell r="GI519">
            <v>0</v>
          </cell>
          <cell r="GL519">
            <v>0</v>
          </cell>
          <cell r="GM519">
            <v>0</v>
          </cell>
          <cell r="GN519">
            <v>0</v>
          </cell>
          <cell r="GO519">
            <v>0</v>
          </cell>
          <cell r="GP519">
            <v>0</v>
          </cell>
          <cell r="GQ519">
            <v>0</v>
          </cell>
          <cell r="GR519">
            <v>0</v>
          </cell>
          <cell r="GS519">
            <v>0</v>
          </cell>
          <cell r="GU519" t="str">
            <v>Smoothie Gourmand Au Chocolat</v>
          </cell>
        </row>
        <row r="520">
          <cell r="E520" t="str">
            <v>Smoothie Pomme</v>
          </cell>
          <cell r="F520" t="str">
            <v>Mixer tous les ingrédients.</v>
          </cell>
          <cell r="H520">
            <v>175.6</v>
          </cell>
          <cell r="I520">
            <v>4.5</v>
          </cell>
          <cell r="J520">
            <v>3.9000000000000004</v>
          </cell>
          <cell r="K520">
            <v>27.9</v>
          </cell>
          <cell r="L520" t="str">
            <v>Pomme</v>
          </cell>
          <cell r="M520">
            <v>200</v>
          </cell>
          <cell r="N520">
            <v>110</v>
          </cell>
          <cell r="O520">
            <v>0.6</v>
          </cell>
          <cell r="P520">
            <v>0.6</v>
          </cell>
          <cell r="Q520">
            <v>23.4</v>
          </cell>
          <cell r="R520">
            <v>55</v>
          </cell>
          <cell r="S520">
            <v>0.3</v>
          </cell>
          <cell r="T520">
            <v>0.3</v>
          </cell>
          <cell r="U520">
            <v>11.7</v>
          </cell>
          <cell r="V520" t="str">
            <v xml:space="preserve">citron  </v>
          </cell>
          <cell r="X520">
            <v>0</v>
          </cell>
          <cell r="Y520">
            <v>0</v>
          </cell>
          <cell r="Z520">
            <v>0</v>
          </cell>
          <cell r="AA520">
            <v>0</v>
          </cell>
          <cell r="AB520">
            <v>0</v>
          </cell>
          <cell r="AC520">
            <v>0</v>
          </cell>
          <cell r="AD520">
            <v>0</v>
          </cell>
          <cell r="AE520">
            <v>0</v>
          </cell>
          <cell r="AF520" t="str">
            <v>cresson</v>
          </cell>
          <cell r="AG520">
            <v>100</v>
          </cell>
          <cell r="AH520">
            <v>17</v>
          </cell>
          <cell r="AI520">
            <v>2.2000000000000002</v>
          </cell>
          <cell r="AJ520">
            <v>0.2</v>
          </cell>
          <cell r="AK520">
            <v>0.3</v>
          </cell>
          <cell r="AL520">
            <v>17</v>
          </cell>
          <cell r="AM520">
            <v>2.2000000000000002</v>
          </cell>
          <cell r="AN520">
            <v>0.2</v>
          </cell>
          <cell r="AO520">
            <v>0.3</v>
          </cell>
          <cell r="AP520" t="str">
            <v>eau</v>
          </cell>
          <cell r="AR520">
            <v>0</v>
          </cell>
          <cell r="AS520">
            <v>0</v>
          </cell>
          <cell r="AT520">
            <v>0</v>
          </cell>
          <cell r="AU520">
            <v>0</v>
          </cell>
          <cell r="AV520">
            <v>0</v>
          </cell>
          <cell r="AW520">
            <v>0</v>
          </cell>
          <cell r="AX520">
            <v>0</v>
          </cell>
          <cell r="AY520">
            <v>0</v>
          </cell>
          <cell r="AZ520" t="str">
            <v>Chia</v>
          </cell>
          <cell r="BA520">
            <v>10</v>
          </cell>
          <cell r="BB520">
            <v>48.6</v>
          </cell>
          <cell r="BC520">
            <v>1.7</v>
          </cell>
          <cell r="BD520">
            <v>3.1</v>
          </cell>
          <cell r="BE520">
            <v>4.2</v>
          </cell>
          <cell r="BF520">
            <v>486</v>
          </cell>
          <cell r="BG520">
            <v>17</v>
          </cell>
          <cell r="BH520">
            <v>31</v>
          </cell>
          <cell r="BI520">
            <v>42</v>
          </cell>
          <cell r="BL520">
            <v>0</v>
          </cell>
          <cell r="BM520">
            <v>0</v>
          </cell>
          <cell r="BN520">
            <v>0</v>
          </cell>
          <cell r="BO520">
            <v>0</v>
          </cell>
          <cell r="BP520">
            <v>0</v>
          </cell>
          <cell r="BQ520">
            <v>0</v>
          </cell>
          <cell r="BR520">
            <v>0</v>
          </cell>
          <cell r="BS520">
            <v>0</v>
          </cell>
          <cell r="BV520">
            <v>0</v>
          </cell>
          <cell r="BW520">
            <v>0</v>
          </cell>
          <cell r="BX520">
            <v>0</v>
          </cell>
          <cell r="BY520">
            <v>0</v>
          </cell>
          <cell r="BZ520">
            <v>0</v>
          </cell>
          <cell r="CA520">
            <v>0</v>
          </cell>
          <cell r="CB520">
            <v>0</v>
          </cell>
          <cell r="CC520">
            <v>0</v>
          </cell>
          <cell r="CF520">
            <v>0</v>
          </cell>
          <cell r="CG520">
            <v>0</v>
          </cell>
          <cell r="CH520">
            <v>0</v>
          </cell>
          <cell r="CI520">
            <v>0</v>
          </cell>
          <cell r="CJ520">
            <v>0</v>
          </cell>
          <cell r="CK520">
            <v>0</v>
          </cell>
          <cell r="CL520">
            <v>0</v>
          </cell>
          <cell r="CM520">
            <v>0</v>
          </cell>
          <cell r="CP520">
            <v>0</v>
          </cell>
          <cell r="CQ520">
            <v>0</v>
          </cell>
          <cell r="CR520">
            <v>0</v>
          </cell>
          <cell r="CS520">
            <v>0</v>
          </cell>
          <cell r="CT520">
            <v>0</v>
          </cell>
          <cell r="CU520">
            <v>0</v>
          </cell>
          <cell r="CV520">
            <v>0</v>
          </cell>
          <cell r="CW520">
            <v>0</v>
          </cell>
          <cell r="CZ520">
            <v>0</v>
          </cell>
          <cell r="DA520">
            <v>0</v>
          </cell>
          <cell r="DB520">
            <v>0</v>
          </cell>
          <cell r="DC520">
            <v>0</v>
          </cell>
          <cell r="DD520">
            <v>0</v>
          </cell>
          <cell r="DE520">
            <v>0</v>
          </cell>
          <cell r="DF520">
            <v>0</v>
          </cell>
          <cell r="DG520">
            <v>0</v>
          </cell>
          <cell r="DJ520">
            <v>0</v>
          </cell>
          <cell r="DK520">
            <v>0</v>
          </cell>
          <cell r="DL520">
            <v>0</v>
          </cell>
          <cell r="DM520">
            <v>0</v>
          </cell>
          <cell r="DN520">
            <v>0</v>
          </cell>
          <cell r="DO520">
            <v>0</v>
          </cell>
          <cell r="DP520">
            <v>0</v>
          </cell>
          <cell r="DQ520">
            <v>0</v>
          </cell>
          <cell r="DT520">
            <v>0</v>
          </cell>
          <cell r="DU520">
            <v>0</v>
          </cell>
          <cell r="DV520">
            <v>0</v>
          </cell>
          <cell r="DW520">
            <v>0</v>
          </cell>
          <cell r="DX520">
            <v>0</v>
          </cell>
          <cell r="DY520">
            <v>0</v>
          </cell>
          <cell r="DZ520">
            <v>0</v>
          </cell>
          <cell r="EA520">
            <v>0</v>
          </cell>
          <cell r="ED520">
            <v>0</v>
          </cell>
          <cell r="EE520">
            <v>0</v>
          </cell>
          <cell r="EF520">
            <v>0</v>
          </cell>
          <cell r="EG520">
            <v>0</v>
          </cell>
          <cell r="EH520">
            <v>0</v>
          </cell>
          <cell r="EI520">
            <v>0</v>
          </cell>
          <cell r="EJ520">
            <v>0</v>
          </cell>
          <cell r="EK520">
            <v>0</v>
          </cell>
          <cell r="EN520">
            <v>0</v>
          </cell>
          <cell r="EO520">
            <v>0</v>
          </cell>
          <cell r="EP520">
            <v>0</v>
          </cell>
          <cell r="EQ520">
            <v>0</v>
          </cell>
          <cell r="ER520">
            <v>0</v>
          </cell>
          <cell r="ES520">
            <v>0</v>
          </cell>
          <cell r="ET520">
            <v>0</v>
          </cell>
          <cell r="EU520">
            <v>0</v>
          </cell>
          <cell r="EX520">
            <v>0</v>
          </cell>
          <cell r="EY520">
            <v>0</v>
          </cell>
          <cell r="EZ520">
            <v>0</v>
          </cell>
          <cell r="FA520">
            <v>0</v>
          </cell>
          <cell r="FB520">
            <v>0</v>
          </cell>
          <cell r="FC520">
            <v>0</v>
          </cell>
          <cell r="FD520">
            <v>0</v>
          </cell>
          <cell r="FE520">
            <v>0</v>
          </cell>
          <cell r="FH520">
            <v>0</v>
          </cell>
          <cell r="FI520">
            <v>0</v>
          </cell>
          <cell r="FJ520">
            <v>0</v>
          </cell>
          <cell r="FK520">
            <v>0</v>
          </cell>
          <cell r="FL520">
            <v>0</v>
          </cell>
          <cell r="FM520">
            <v>0</v>
          </cell>
          <cell r="FN520">
            <v>0</v>
          </cell>
          <cell r="FO520">
            <v>0</v>
          </cell>
          <cell r="FR520">
            <v>0</v>
          </cell>
          <cell r="FS520">
            <v>0</v>
          </cell>
          <cell r="FT520">
            <v>0</v>
          </cell>
          <cell r="FU520">
            <v>0</v>
          </cell>
          <cell r="FV520">
            <v>0</v>
          </cell>
          <cell r="FW520">
            <v>0</v>
          </cell>
          <cell r="FX520">
            <v>0</v>
          </cell>
          <cell r="FY520">
            <v>0</v>
          </cell>
          <cell r="GB520">
            <v>0</v>
          </cell>
          <cell r="GC520">
            <v>0</v>
          </cell>
          <cell r="GD520">
            <v>0</v>
          </cell>
          <cell r="GE520">
            <v>0</v>
          </cell>
          <cell r="GF520">
            <v>0</v>
          </cell>
          <cell r="GG520">
            <v>0</v>
          </cell>
          <cell r="GH520">
            <v>0</v>
          </cell>
          <cell r="GI520">
            <v>0</v>
          </cell>
          <cell r="GL520">
            <v>0</v>
          </cell>
          <cell r="GM520">
            <v>0</v>
          </cell>
          <cell r="GN520">
            <v>0</v>
          </cell>
          <cell r="GO520">
            <v>0</v>
          </cell>
          <cell r="GP520">
            <v>0</v>
          </cell>
          <cell r="GQ520">
            <v>0</v>
          </cell>
          <cell r="GR520">
            <v>0</v>
          </cell>
          <cell r="GS520">
            <v>0</v>
          </cell>
          <cell r="GU520" t="str">
            <v>Smoothie Pomme</v>
          </cell>
        </row>
        <row r="521">
          <cell r="E521" t="str">
            <v>Smoothie Protéiné Végétarien</v>
          </cell>
          <cell r="F521" t="str">
            <v>Mixer tous les ingrédients.</v>
          </cell>
          <cell r="G521" t="str">
            <v>Prendre du tofu soyeux ou pour dessert</v>
          </cell>
          <cell r="H521">
            <v>244.5</v>
          </cell>
          <cell r="I521">
            <v>18.600000000000001</v>
          </cell>
          <cell r="J521">
            <v>1.7000000000000002</v>
          </cell>
          <cell r="K521">
            <v>20.9</v>
          </cell>
          <cell r="L521" t="str">
            <v>Tofu soyeux</v>
          </cell>
          <cell r="M521">
            <v>100</v>
          </cell>
          <cell r="N521">
            <v>148</v>
          </cell>
          <cell r="O521">
            <v>12</v>
          </cell>
          <cell r="P521">
            <v>0.5</v>
          </cell>
          <cell r="Q521">
            <v>4.5</v>
          </cell>
          <cell r="R521">
            <v>148</v>
          </cell>
          <cell r="S521">
            <v>12</v>
          </cell>
          <cell r="T521">
            <v>0.5</v>
          </cell>
          <cell r="U521">
            <v>4.5</v>
          </cell>
          <cell r="V521" t="str">
            <v>banane</v>
          </cell>
          <cell r="W521">
            <v>50</v>
          </cell>
          <cell r="X521">
            <v>47.5</v>
          </cell>
          <cell r="Y521">
            <v>0.55000000000000004</v>
          </cell>
          <cell r="Z521">
            <v>0.15</v>
          </cell>
          <cell r="AA521">
            <v>10.5</v>
          </cell>
          <cell r="AB521">
            <v>95</v>
          </cell>
          <cell r="AC521">
            <v>1.1000000000000001</v>
          </cell>
          <cell r="AD521">
            <v>0.3</v>
          </cell>
          <cell r="AE521">
            <v>21</v>
          </cell>
          <cell r="AF521" t="str">
            <v>Fraise</v>
          </cell>
          <cell r="AG521">
            <v>50</v>
          </cell>
          <cell r="AH521">
            <v>20</v>
          </cell>
          <cell r="AI521">
            <v>0.35</v>
          </cell>
          <cell r="AJ521">
            <v>0.25</v>
          </cell>
          <cell r="AK521">
            <v>3.5</v>
          </cell>
          <cell r="AL521">
            <v>40</v>
          </cell>
          <cell r="AM521">
            <v>0.7</v>
          </cell>
          <cell r="AN521">
            <v>0.5</v>
          </cell>
          <cell r="AO521">
            <v>7</v>
          </cell>
          <cell r="AP521" t="str">
            <v>Spiruline</v>
          </cell>
          <cell r="AQ521">
            <v>10</v>
          </cell>
          <cell r="AR521">
            <v>29</v>
          </cell>
          <cell r="AS521">
            <v>5.7</v>
          </cell>
          <cell r="AT521">
            <v>0.8</v>
          </cell>
          <cell r="AU521">
            <v>2.4</v>
          </cell>
          <cell r="AV521">
            <v>290</v>
          </cell>
          <cell r="AW521">
            <v>57</v>
          </cell>
          <cell r="AX521">
            <v>8</v>
          </cell>
          <cell r="AY521">
            <v>24</v>
          </cell>
          <cell r="BB521">
            <v>0</v>
          </cell>
          <cell r="BC521">
            <v>0</v>
          </cell>
          <cell r="BD521">
            <v>0</v>
          </cell>
          <cell r="BE521">
            <v>0</v>
          </cell>
          <cell r="BF521">
            <v>0</v>
          </cell>
          <cell r="BG521">
            <v>0</v>
          </cell>
          <cell r="BH521">
            <v>0</v>
          </cell>
          <cell r="BI521">
            <v>0</v>
          </cell>
          <cell r="BL521">
            <v>0</v>
          </cell>
          <cell r="BM521">
            <v>0</v>
          </cell>
          <cell r="BN521">
            <v>0</v>
          </cell>
          <cell r="BO521">
            <v>0</v>
          </cell>
          <cell r="BP521">
            <v>0</v>
          </cell>
          <cell r="BQ521">
            <v>0</v>
          </cell>
          <cell r="BR521">
            <v>0</v>
          </cell>
          <cell r="BS521">
            <v>0</v>
          </cell>
          <cell r="BV521">
            <v>0</v>
          </cell>
          <cell r="BW521">
            <v>0</v>
          </cell>
          <cell r="BX521">
            <v>0</v>
          </cell>
          <cell r="BY521">
            <v>0</v>
          </cell>
          <cell r="BZ521">
            <v>0</v>
          </cell>
          <cell r="CA521">
            <v>0</v>
          </cell>
          <cell r="CB521">
            <v>0</v>
          </cell>
          <cell r="CC521">
            <v>0</v>
          </cell>
          <cell r="CF521">
            <v>0</v>
          </cell>
          <cell r="CG521">
            <v>0</v>
          </cell>
          <cell r="CH521">
            <v>0</v>
          </cell>
          <cell r="CI521">
            <v>0</v>
          </cell>
          <cell r="CJ521">
            <v>0</v>
          </cell>
          <cell r="CK521">
            <v>0</v>
          </cell>
          <cell r="CL521">
            <v>0</v>
          </cell>
          <cell r="CM521">
            <v>0</v>
          </cell>
          <cell r="CP521">
            <v>0</v>
          </cell>
          <cell r="CQ521">
            <v>0</v>
          </cell>
          <cell r="CR521">
            <v>0</v>
          </cell>
          <cell r="CS521">
            <v>0</v>
          </cell>
          <cell r="CT521">
            <v>0</v>
          </cell>
          <cell r="CU521">
            <v>0</v>
          </cell>
          <cell r="CV521">
            <v>0</v>
          </cell>
          <cell r="CW521">
            <v>0</v>
          </cell>
          <cell r="CZ521">
            <v>0</v>
          </cell>
          <cell r="DA521">
            <v>0</v>
          </cell>
          <cell r="DB521">
            <v>0</v>
          </cell>
          <cell r="DC521">
            <v>0</v>
          </cell>
          <cell r="DD521">
            <v>0</v>
          </cell>
          <cell r="DE521">
            <v>0</v>
          </cell>
          <cell r="DF521">
            <v>0</v>
          </cell>
          <cell r="DG521">
            <v>0</v>
          </cell>
          <cell r="DJ521">
            <v>0</v>
          </cell>
          <cell r="DK521">
            <v>0</v>
          </cell>
          <cell r="DL521">
            <v>0</v>
          </cell>
          <cell r="DM521">
            <v>0</v>
          </cell>
          <cell r="DN521">
            <v>0</v>
          </cell>
          <cell r="DO521">
            <v>0</v>
          </cell>
          <cell r="DP521">
            <v>0</v>
          </cell>
          <cell r="DQ521">
            <v>0</v>
          </cell>
          <cell r="DT521">
            <v>0</v>
          </cell>
          <cell r="DU521">
            <v>0</v>
          </cell>
          <cell r="DV521">
            <v>0</v>
          </cell>
          <cell r="DW521">
            <v>0</v>
          </cell>
          <cell r="DX521">
            <v>0</v>
          </cell>
          <cell r="DY521">
            <v>0</v>
          </cell>
          <cell r="DZ521">
            <v>0</v>
          </cell>
          <cell r="EA521">
            <v>0</v>
          </cell>
          <cell r="ED521">
            <v>0</v>
          </cell>
          <cell r="EE521">
            <v>0</v>
          </cell>
          <cell r="EF521">
            <v>0</v>
          </cell>
          <cell r="EG521">
            <v>0</v>
          </cell>
          <cell r="EH521">
            <v>0</v>
          </cell>
          <cell r="EI521">
            <v>0</v>
          </cell>
          <cell r="EJ521">
            <v>0</v>
          </cell>
          <cell r="EK521">
            <v>0</v>
          </cell>
          <cell r="EN521">
            <v>0</v>
          </cell>
          <cell r="EO521">
            <v>0</v>
          </cell>
          <cell r="EP521">
            <v>0</v>
          </cell>
          <cell r="EQ521">
            <v>0</v>
          </cell>
          <cell r="ER521">
            <v>0</v>
          </cell>
          <cell r="ES521">
            <v>0</v>
          </cell>
          <cell r="ET521">
            <v>0</v>
          </cell>
          <cell r="EU521">
            <v>0</v>
          </cell>
          <cell r="EX521">
            <v>0</v>
          </cell>
          <cell r="EY521">
            <v>0</v>
          </cell>
          <cell r="EZ521">
            <v>0</v>
          </cell>
          <cell r="FA521">
            <v>0</v>
          </cell>
          <cell r="FB521">
            <v>0</v>
          </cell>
          <cell r="FC521">
            <v>0</v>
          </cell>
          <cell r="FD521">
            <v>0</v>
          </cell>
          <cell r="FE521">
            <v>0</v>
          </cell>
          <cell r="FH521">
            <v>0</v>
          </cell>
          <cell r="FI521">
            <v>0</v>
          </cell>
          <cell r="FJ521">
            <v>0</v>
          </cell>
          <cell r="FK521">
            <v>0</v>
          </cell>
          <cell r="FL521">
            <v>0</v>
          </cell>
          <cell r="FM521">
            <v>0</v>
          </cell>
          <cell r="FN521">
            <v>0</v>
          </cell>
          <cell r="FO521">
            <v>0</v>
          </cell>
          <cell r="FR521">
            <v>0</v>
          </cell>
          <cell r="FS521">
            <v>0</v>
          </cell>
          <cell r="FT521">
            <v>0</v>
          </cell>
          <cell r="FU521">
            <v>0</v>
          </cell>
          <cell r="FV521">
            <v>0</v>
          </cell>
          <cell r="FW521">
            <v>0</v>
          </cell>
          <cell r="FX521">
            <v>0</v>
          </cell>
          <cell r="FY521">
            <v>0</v>
          </cell>
          <cell r="GB521">
            <v>0</v>
          </cell>
          <cell r="GC521">
            <v>0</v>
          </cell>
          <cell r="GD521">
            <v>0</v>
          </cell>
          <cell r="GE521">
            <v>0</v>
          </cell>
          <cell r="GF521">
            <v>0</v>
          </cell>
          <cell r="GG521">
            <v>0</v>
          </cell>
          <cell r="GH521">
            <v>0</v>
          </cell>
          <cell r="GI521">
            <v>0</v>
          </cell>
          <cell r="GL521">
            <v>0</v>
          </cell>
          <cell r="GM521">
            <v>0</v>
          </cell>
          <cell r="GN521">
            <v>0</v>
          </cell>
          <cell r="GO521">
            <v>0</v>
          </cell>
          <cell r="GP521">
            <v>0</v>
          </cell>
          <cell r="GQ521">
            <v>0</v>
          </cell>
          <cell r="GR521">
            <v>0</v>
          </cell>
          <cell r="GS521">
            <v>0</v>
          </cell>
          <cell r="GU521" t="str">
            <v>Smoothie Protéiné Végétarien</v>
          </cell>
        </row>
        <row r="522">
          <cell r="E522" t="str">
            <v>Smoothie Tofu - Coco</v>
          </cell>
          <cell r="F522" t="str">
            <v>Mixer tous les ingrédients.</v>
          </cell>
          <cell r="H522">
            <v>111.2</v>
          </cell>
          <cell r="I522">
            <v>6.6499999999999995</v>
          </cell>
          <cell r="J522">
            <v>0.65</v>
          </cell>
          <cell r="K522">
            <v>9.42</v>
          </cell>
          <cell r="L522" t="str">
            <v>Tofu soyeux</v>
          </cell>
          <cell r="M522">
            <v>50</v>
          </cell>
          <cell r="N522">
            <v>74</v>
          </cell>
          <cell r="O522">
            <v>6</v>
          </cell>
          <cell r="P522">
            <v>0.25</v>
          </cell>
          <cell r="Q522">
            <v>2.25</v>
          </cell>
          <cell r="R522">
            <v>148</v>
          </cell>
          <cell r="S522">
            <v>12</v>
          </cell>
          <cell r="T522">
            <v>0.5</v>
          </cell>
          <cell r="U522">
            <v>4.5</v>
          </cell>
          <cell r="V522" t="str">
            <v xml:space="preserve">Lait Noix De Coco 50% Moins De Gras </v>
          </cell>
          <cell r="W522">
            <v>20</v>
          </cell>
          <cell r="X522">
            <v>0</v>
          </cell>
          <cell r="Y522">
            <v>0</v>
          </cell>
          <cell r="Z522">
            <v>0</v>
          </cell>
          <cell r="AA522">
            <v>0</v>
          </cell>
          <cell r="AB522">
            <v>0</v>
          </cell>
          <cell r="AC522">
            <v>0</v>
          </cell>
          <cell r="AD522">
            <v>0</v>
          </cell>
          <cell r="AE522">
            <v>0</v>
          </cell>
          <cell r="AF522" t="str">
            <v>kiwi</v>
          </cell>
          <cell r="AG522">
            <v>50</v>
          </cell>
          <cell r="AH522">
            <v>27</v>
          </cell>
          <cell r="AI522">
            <v>0.55000000000000004</v>
          </cell>
          <cell r="AJ522">
            <v>0.3</v>
          </cell>
          <cell r="AK522">
            <v>4.95</v>
          </cell>
          <cell r="AL522">
            <v>54</v>
          </cell>
          <cell r="AM522">
            <v>1.1000000000000001</v>
          </cell>
          <cell r="AN522">
            <v>0.6</v>
          </cell>
          <cell r="AO522">
            <v>9.9</v>
          </cell>
          <cell r="AP522" t="str">
            <v>Jus D'Orange</v>
          </cell>
          <cell r="AQ522">
            <v>20</v>
          </cell>
          <cell r="AR522">
            <v>10.199999999999999</v>
          </cell>
          <cell r="AS522">
            <v>0.1</v>
          </cell>
          <cell r="AT522">
            <v>0.1</v>
          </cell>
          <cell r="AU522">
            <v>2.2200000000000002</v>
          </cell>
          <cell r="AV522">
            <v>51</v>
          </cell>
          <cell r="AW522">
            <v>0.5</v>
          </cell>
          <cell r="AX522">
            <v>0.5</v>
          </cell>
          <cell r="AY522">
            <v>11.1</v>
          </cell>
          <cell r="BB522">
            <v>0</v>
          </cell>
          <cell r="BC522">
            <v>0</v>
          </cell>
          <cell r="BD522">
            <v>0</v>
          </cell>
          <cell r="BE522">
            <v>0</v>
          </cell>
          <cell r="BF522">
            <v>0</v>
          </cell>
          <cell r="BG522">
            <v>0</v>
          </cell>
          <cell r="BH522">
            <v>0</v>
          </cell>
          <cell r="BI522">
            <v>0</v>
          </cell>
          <cell r="BL522">
            <v>0</v>
          </cell>
          <cell r="BM522">
            <v>0</v>
          </cell>
          <cell r="BN522">
            <v>0</v>
          </cell>
          <cell r="BO522">
            <v>0</v>
          </cell>
          <cell r="BP522">
            <v>0</v>
          </cell>
          <cell r="BQ522">
            <v>0</v>
          </cell>
          <cell r="BR522">
            <v>0</v>
          </cell>
          <cell r="BS522">
            <v>0</v>
          </cell>
          <cell r="BV522">
            <v>0</v>
          </cell>
          <cell r="BW522">
            <v>0</v>
          </cell>
          <cell r="BX522">
            <v>0</v>
          </cell>
          <cell r="BY522">
            <v>0</v>
          </cell>
          <cell r="BZ522">
            <v>0</v>
          </cell>
          <cell r="CA522">
            <v>0</v>
          </cell>
          <cell r="CB522">
            <v>0</v>
          </cell>
          <cell r="CC522">
            <v>0</v>
          </cell>
          <cell r="CF522">
            <v>0</v>
          </cell>
          <cell r="CG522">
            <v>0</v>
          </cell>
          <cell r="CH522">
            <v>0</v>
          </cell>
          <cell r="CI522">
            <v>0</v>
          </cell>
          <cell r="CJ522">
            <v>0</v>
          </cell>
          <cell r="CK522">
            <v>0</v>
          </cell>
          <cell r="CL522">
            <v>0</v>
          </cell>
          <cell r="CM522">
            <v>0</v>
          </cell>
          <cell r="CP522">
            <v>0</v>
          </cell>
          <cell r="CQ522">
            <v>0</v>
          </cell>
          <cell r="CR522">
            <v>0</v>
          </cell>
          <cell r="CS522">
            <v>0</v>
          </cell>
          <cell r="CT522">
            <v>0</v>
          </cell>
          <cell r="CU522">
            <v>0</v>
          </cell>
          <cell r="CV522">
            <v>0</v>
          </cell>
          <cell r="CW522">
            <v>0</v>
          </cell>
          <cell r="CZ522">
            <v>0</v>
          </cell>
          <cell r="DA522">
            <v>0</v>
          </cell>
          <cell r="DB522">
            <v>0</v>
          </cell>
          <cell r="DC522">
            <v>0</v>
          </cell>
          <cell r="DD522">
            <v>0</v>
          </cell>
          <cell r="DE522">
            <v>0</v>
          </cell>
          <cell r="DF522">
            <v>0</v>
          </cell>
          <cell r="DG522">
            <v>0</v>
          </cell>
          <cell r="DJ522">
            <v>0</v>
          </cell>
          <cell r="DK522">
            <v>0</v>
          </cell>
          <cell r="DL522">
            <v>0</v>
          </cell>
          <cell r="DM522">
            <v>0</v>
          </cell>
          <cell r="DN522">
            <v>0</v>
          </cell>
          <cell r="DO522">
            <v>0</v>
          </cell>
          <cell r="DP522">
            <v>0</v>
          </cell>
          <cell r="DQ522">
            <v>0</v>
          </cell>
          <cell r="DT522">
            <v>0</v>
          </cell>
          <cell r="DU522">
            <v>0</v>
          </cell>
          <cell r="DV522">
            <v>0</v>
          </cell>
          <cell r="DW522">
            <v>0</v>
          </cell>
          <cell r="DX522">
            <v>0</v>
          </cell>
          <cell r="DY522">
            <v>0</v>
          </cell>
          <cell r="DZ522">
            <v>0</v>
          </cell>
          <cell r="EA522">
            <v>0</v>
          </cell>
          <cell r="ED522">
            <v>0</v>
          </cell>
          <cell r="EE522">
            <v>0</v>
          </cell>
          <cell r="EF522">
            <v>0</v>
          </cell>
          <cell r="EG522">
            <v>0</v>
          </cell>
          <cell r="EH522">
            <v>0</v>
          </cell>
          <cell r="EI522">
            <v>0</v>
          </cell>
          <cell r="EJ522">
            <v>0</v>
          </cell>
          <cell r="EK522">
            <v>0</v>
          </cell>
          <cell r="EN522">
            <v>0</v>
          </cell>
          <cell r="EO522">
            <v>0</v>
          </cell>
          <cell r="EP522">
            <v>0</v>
          </cell>
          <cell r="EQ522">
            <v>0</v>
          </cell>
          <cell r="ER522">
            <v>0</v>
          </cell>
          <cell r="ES522">
            <v>0</v>
          </cell>
          <cell r="ET522">
            <v>0</v>
          </cell>
          <cell r="EU522">
            <v>0</v>
          </cell>
          <cell r="EX522">
            <v>0</v>
          </cell>
          <cell r="EY522">
            <v>0</v>
          </cell>
          <cell r="EZ522">
            <v>0</v>
          </cell>
          <cell r="FA522">
            <v>0</v>
          </cell>
          <cell r="FB522">
            <v>0</v>
          </cell>
          <cell r="FC522">
            <v>0</v>
          </cell>
          <cell r="FD522">
            <v>0</v>
          </cell>
          <cell r="FE522">
            <v>0</v>
          </cell>
          <cell r="FH522">
            <v>0</v>
          </cell>
          <cell r="FI522">
            <v>0</v>
          </cell>
          <cell r="FJ522">
            <v>0</v>
          </cell>
          <cell r="FK522">
            <v>0</v>
          </cell>
          <cell r="FL522">
            <v>0</v>
          </cell>
          <cell r="FM522">
            <v>0</v>
          </cell>
          <cell r="FN522">
            <v>0</v>
          </cell>
          <cell r="FO522">
            <v>0</v>
          </cell>
          <cell r="FR522">
            <v>0</v>
          </cell>
          <cell r="FS522">
            <v>0</v>
          </cell>
          <cell r="FT522">
            <v>0</v>
          </cell>
          <cell r="FU522">
            <v>0</v>
          </cell>
          <cell r="FV522">
            <v>0</v>
          </cell>
          <cell r="FW522">
            <v>0</v>
          </cell>
          <cell r="FX522">
            <v>0</v>
          </cell>
          <cell r="FY522">
            <v>0</v>
          </cell>
          <cell r="GB522">
            <v>0</v>
          </cell>
          <cell r="GC522">
            <v>0</v>
          </cell>
          <cell r="GD522">
            <v>0</v>
          </cell>
          <cell r="GE522">
            <v>0</v>
          </cell>
          <cell r="GF522">
            <v>0</v>
          </cell>
          <cell r="GG522">
            <v>0</v>
          </cell>
          <cell r="GH522">
            <v>0</v>
          </cell>
          <cell r="GI522">
            <v>0</v>
          </cell>
          <cell r="GL522">
            <v>0</v>
          </cell>
          <cell r="GM522">
            <v>0</v>
          </cell>
          <cell r="GN522">
            <v>0</v>
          </cell>
          <cell r="GO522">
            <v>0</v>
          </cell>
          <cell r="GP522">
            <v>0</v>
          </cell>
          <cell r="GQ522">
            <v>0</v>
          </cell>
          <cell r="GR522">
            <v>0</v>
          </cell>
          <cell r="GS522">
            <v>0</v>
          </cell>
          <cell r="GU522" t="str">
            <v>Smoothie Tofu - Coco</v>
          </cell>
        </row>
        <row r="523">
          <cell r="E523" t="str">
            <v>Smoothie Whey</v>
          </cell>
          <cell r="F523" t="str">
            <v>Mixer tous les ingrédients.</v>
          </cell>
          <cell r="G523" t="str">
            <v>ajoutez de l'eau si pas assez liquide</v>
          </cell>
          <cell r="H523">
            <v>315</v>
          </cell>
          <cell r="I523">
            <v>25.5</v>
          </cell>
          <cell r="J523">
            <v>24.185000000000002</v>
          </cell>
          <cell r="K523">
            <v>11.25</v>
          </cell>
          <cell r="L523" t="str">
            <v>Whey Isolate</v>
          </cell>
          <cell r="M523">
            <v>20</v>
          </cell>
          <cell r="N523">
            <v>20</v>
          </cell>
          <cell r="O523">
            <v>18</v>
          </cell>
          <cell r="P523">
            <v>0.06</v>
          </cell>
          <cell r="Q523">
            <v>0.5</v>
          </cell>
          <cell r="R523">
            <v>100</v>
          </cell>
          <cell r="S523">
            <v>90</v>
          </cell>
          <cell r="T523">
            <v>0.3</v>
          </cell>
          <cell r="U523">
            <v>2.5</v>
          </cell>
          <cell r="V523" t="str">
            <v>Yogourt À La Grecque Nature</v>
          </cell>
          <cell r="W523">
            <v>100</v>
          </cell>
          <cell r="X523">
            <v>116</v>
          </cell>
          <cell r="Y523">
            <v>3</v>
          </cell>
          <cell r="Z523">
            <v>10</v>
          </cell>
          <cell r="AA523">
            <v>3.6</v>
          </cell>
          <cell r="AB523">
            <v>116</v>
          </cell>
          <cell r="AC523">
            <v>3</v>
          </cell>
          <cell r="AD523">
            <v>10</v>
          </cell>
          <cell r="AE523">
            <v>3.6</v>
          </cell>
          <cell r="AF523" t="str">
            <v>Lait Noix De Coco 50% Moins De Gras</v>
          </cell>
          <cell r="AG523">
            <v>100</v>
          </cell>
          <cell r="AH523">
            <v>89</v>
          </cell>
          <cell r="AI523">
            <v>1</v>
          </cell>
          <cell r="AJ523">
            <v>9</v>
          </cell>
          <cell r="AK523">
            <v>1</v>
          </cell>
          <cell r="AL523">
            <v>89</v>
          </cell>
          <cell r="AM523">
            <v>1</v>
          </cell>
          <cell r="AN523">
            <v>9</v>
          </cell>
          <cell r="AO523">
            <v>1</v>
          </cell>
          <cell r="AP523" t="str">
            <v>carotte</v>
          </cell>
          <cell r="AQ523">
            <v>75</v>
          </cell>
          <cell r="AR523">
            <v>28.5</v>
          </cell>
          <cell r="AS523">
            <v>0.6</v>
          </cell>
          <cell r="AT523">
            <v>0.22500000000000001</v>
          </cell>
          <cell r="AU523">
            <v>4.95</v>
          </cell>
          <cell r="AV523">
            <v>38</v>
          </cell>
          <cell r="AW523">
            <v>0.8</v>
          </cell>
          <cell r="AX523">
            <v>0.3</v>
          </cell>
          <cell r="AY523">
            <v>6.6</v>
          </cell>
          <cell r="AZ523" t="str">
            <v>Fruits rouges</v>
          </cell>
          <cell r="BA523">
            <v>75</v>
          </cell>
          <cell r="BB523">
            <v>0</v>
          </cell>
          <cell r="BC523">
            <v>0</v>
          </cell>
          <cell r="BD523">
            <v>0</v>
          </cell>
          <cell r="BE523">
            <v>0</v>
          </cell>
          <cell r="BF523">
            <v>0</v>
          </cell>
          <cell r="BG523">
            <v>0</v>
          </cell>
          <cell r="BH523">
            <v>0</v>
          </cell>
          <cell r="BI523">
            <v>0</v>
          </cell>
          <cell r="BJ523" t="str">
            <v>beurre de cacahuète</v>
          </cell>
          <cell r="BK523">
            <v>10</v>
          </cell>
          <cell r="BL523">
            <v>61.5</v>
          </cell>
          <cell r="BM523">
            <v>2.9</v>
          </cell>
          <cell r="BN523">
            <v>4.9000000000000004</v>
          </cell>
          <cell r="BO523">
            <v>1.2</v>
          </cell>
          <cell r="BP523">
            <v>615</v>
          </cell>
          <cell r="BQ523">
            <v>29</v>
          </cell>
          <cell r="BR523">
            <v>49</v>
          </cell>
          <cell r="BS523">
            <v>12</v>
          </cell>
          <cell r="BT523" t="str">
            <v>cannelle</v>
          </cell>
          <cell r="BV523">
            <v>0</v>
          </cell>
          <cell r="BW523">
            <v>0</v>
          </cell>
          <cell r="BX523">
            <v>0</v>
          </cell>
          <cell r="BY523">
            <v>0</v>
          </cell>
          <cell r="BZ523">
            <v>297</v>
          </cell>
          <cell r="CA523">
            <v>3.8</v>
          </cell>
          <cell r="CB523">
            <v>1</v>
          </cell>
          <cell r="CC523">
            <v>27.2</v>
          </cell>
          <cell r="CF523">
            <v>0</v>
          </cell>
          <cell r="CG523">
            <v>0</v>
          </cell>
          <cell r="CH523">
            <v>0</v>
          </cell>
          <cell r="CI523">
            <v>0</v>
          </cell>
          <cell r="CJ523">
            <v>0</v>
          </cell>
          <cell r="CK523">
            <v>0</v>
          </cell>
          <cell r="CL523">
            <v>0</v>
          </cell>
          <cell r="CM523">
            <v>0</v>
          </cell>
          <cell r="CP523">
            <v>0</v>
          </cell>
          <cell r="CQ523">
            <v>0</v>
          </cell>
          <cell r="CR523">
            <v>0</v>
          </cell>
          <cell r="CS523">
            <v>0</v>
          </cell>
          <cell r="CT523">
            <v>0</v>
          </cell>
          <cell r="CU523">
            <v>0</v>
          </cell>
          <cell r="CV523">
            <v>0</v>
          </cell>
          <cell r="CW523">
            <v>0</v>
          </cell>
          <cell r="CZ523">
            <v>0</v>
          </cell>
          <cell r="DA523">
            <v>0</v>
          </cell>
          <cell r="DB523">
            <v>0</v>
          </cell>
          <cell r="DC523">
            <v>0</v>
          </cell>
          <cell r="DD523">
            <v>0</v>
          </cell>
          <cell r="DE523">
            <v>0</v>
          </cell>
          <cell r="DF523">
            <v>0</v>
          </cell>
          <cell r="DG523">
            <v>0</v>
          </cell>
          <cell r="DJ523">
            <v>0</v>
          </cell>
          <cell r="DK523">
            <v>0</v>
          </cell>
          <cell r="DL523">
            <v>0</v>
          </cell>
          <cell r="DM523">
            <v>0</v>
          </cell>
          <cell r="DN523">
            <v>0</v>
          </cell>
          <cell r="DO523">
            <v>0</v>
          </cell>
          <cell r="DP523">
            <v>0</v>
          </cell>
          <cell r="DQ523">
            <v>0</v>
          </cell>
          <cell r="DT523">
            <v>0</v>
          </cell>
          <cell r="DU523">
            <v>0</v>
          </cell>
          <cell r="DV523">
            <v>0</v>
          </cell>
          <cell r="DW523">
            <v>0</v>
          </cell>
          <cell r="DX523">
            <v>0</v>
          </cell>
          <cell r="DY523">
            <v>0</v>
          </cell>
          <cell r="DZ523">
            <v>0</v>
          </cell>
          <cell r="EA523">
            <v>0</v>
          </cell>
          <cell r="ED523">
            <v>0</v>
          </cell>
          <cell r="EE523">
            <v>0</v>
          </cell>
          <cell r="EF523">
            <v>0</v>
          </cell>
          <cell r="EG523">
            <v>0</v>
          </cell>
          <cell r="EH523">
            <v>0</v>
          </cell>
          <cell r="EI523">
            <v>0</v>
          </cell>
          <cell r="EJ523">
            <v>0</v>
          </cell>
          <cell r="EK523">
            <v>0</v>
          </cell>
          <cell r="EN523">
            <v>0</v>
          </cell>
          <cell r="EO523">
            <v>0</v>
          </cell>
          <cell r="EP523">
            <v>0</v>
          </cell>
          <cell r="EQ523">
            <v>0</v>
          </cell>
          <cell r="ER523">
            <v>0</v>
          </cell>
          <cell r="ES523">
            <v>0</v>
          </cell>
          <cell r="ET523">
            <v>0</v>
          </cell>
          <cell r="EU523">
            <v>0</v>
          </cell>
          <cell r="EX523">
            <v>0</v>
          </cell>
          <cell r="EY523">
            <v>0</v>
          </cell>
          <cell r="EZ523">
            <v>0</v>
          </cell>
          <cell r="FA523">
            <v>0</v>
          </cell>
          <cell r="FB523">
            <v>0</v>
          </cell>
          <cell r="FC523">
            <v>0</v>
          </cell>
          <cell r="FD523">
            <v>0</v>
          </cell>
          <cell r="FE523">
            <v>0</v>
          </cell>
          <cell r="FH523">
            <v>0</v>
          </cell>
          <cell r="FI523">
            <v>0</v>
          </cell>
          <cell r="FJ523">
            <v>0</v>
          </cell>
          <cell r="FK523">
            <v>0</v>
          </cell>
          <cell r="FL523">
            <v>0</v>
          </cell>
          <cell r="FM523">
            <v>0</v>
          </cell>
          <cell r="FN523">
            <v>0</v>
          </cell>
          <cell r="FO523">
            <v>0</v>
          </cell>
          <cell r="FR523">
            <v>0</v>
          </cell>
          <cell r="FS523">
            <v>0</v>
          </cell>
          <cell r="FT523">
            <v>0</v>
          </cell>
          <cell r="FU523">
            <v>0</v>
          </cell>
          <cell r="FV523">
            <v>0</v>
          </cell>
          <cell r="FW523">
            <v>0</v>
          </cell>
          <cell r="FX523">
            <v>0</v>
          </cell>
          <cell r="FY523">
            <v>0</v>
          </cell>
          <cell r="GB523">
            <v>0</v>
          </cell>
          <cell r="GC523">
            <v>0</v>
          </cell>
          <cell r="GD523">
            <v>0</v>
          </cell>
          <cell r="GE523">
            <v>0</v>
          </cell>
          <cell r="GF523">
            <v>0</v>
          </cell>
          <cell r="GG523">
            <v>0</v>
          </cell>
          <cell r="GH523">
            <v>0</v>
          </cell>
          <cell r="GI523">
            <v>0</v>
          </cell>
          <cell r="GL523">
            <v>0</v>
          </cell>
          <cell r="GM523">
            <v>0</v>
          </cell>
          <cell r="GN523">
            <v>0</v>
          </cell>
          <cell r="GO523">
            <v>0</v>
          </cell>
          <cell r="GP523">
            <v>0</v>
          </cell>
          <cell r="GQ523">
            <v>0</v>
          </cell>
          <cell r="GR523">
            <v>0</v>
          </cell>
          <cell r="GS523">
            <v>0</v>
          </cell>
          <cell r="GU523" t="str">
            <v>Smoothie Whey</v>
          </cell>
        </row>
        <row r="524">
          <cell r="E524" t="str">
            <v>Soupe À La Semoule Et Aux Courgettes</v>
          </cell>
          <cell r="F524" t="str">
            <v xml:space="preserve">Lavez l'oignon, la courgette et les tomates, et coupez le tout en petits cubes.
Faites cuire votre oignon dans une marmite avec de l'huile d'olive, puis ajoutez les morceaux de courgette et ceux de tomates, et faites revenir le tout pendant 3 minutes.
Ajoutez le bouillon de légumes et le reste des ingrédients à la marmite et laissez mijoter à feu moyen pendant environ 15 minutes.
Salez, poivrez et ajoutez la poudre de paprika.
</v>
          </cell>
          <cell r="H524">
            <v>309.40999999999997</v>
          </cell>
          <cell r="I524">
            <v>12.571</v>
          </cell>
          <cell r="J524">
            <v>10.822000000000001</v>
          </cell>
          <cell r="K524">
            <v>35.563000000000002</v>
          </cell>
          <cell r="L524" t="str">
            <v>Oignon</v>
          </cell>
          <cell r="M524">
            <v>40</v>
          </cell>
          <cell r="N524">
            <v>15.6</v>
          </cell>
          <cell r="O524">
            <v>0.52</v>
          </cell>
          <cell r="P524">
            <v>0.08</v>
          </cell>
          <cell r="Q524">
            <v>2.8</v>
          </cell>
          <cell r="R524">
            <v>39</v>
          </cell>
          <cell r="S524">
            <v>1.3</v>
          </cell>
          <cell r="T524">
            <v>0.2</v>
          </cell>
          <cell r="U524">
            <v>7</v>
          </cell>
          <cell r="V524" t="str">
            <v>Courgette</v>
          </cell>
          <cell r="W524">
            <v>60</v>
          </cell>
          <cell r="X524">
            <v>11.4</v>
          </cell>
          <cell r="Y524">
            <v>1.08</v>
          </cell>
          <cell r="Z524">
            <v>0.12</v>
          </cell>
          <cell r="AA524">
            <v>1.2</v>
          </cell>
          <cell r="AB524">
            <v>19</v>
          </cell>
          <cell r="AC524">
            <v>1.8</v>
          </cell>
          <cell r="AD524">
            <v>0.2</v>
          </cell>
          <cell r="AE524">
            <v>2</v>
          </cell>
          <cell r="AF524" t="str">
            <v>Tomate</v>
          </cell>
          <cell r="AG524">
            <v>90</v>
          </cell>
          <cell r="AH524">
            <v>18.899999999999999</v>
          </cell>
          <cell r="AI524">
            <v>0.72</v>
          </cell>
          <cell r="AJ524">
            <v>0.27</v>
          </cell>
          <cell r="AK524">
            <v>2.88</v>
          </cell>
          <cell r="AL524">
            <v>21</v>
          </cell>
          <cell r="AM524">
            <v>0.8</v>
          </cell>
          <cell r="AN524">
            <v>0.3</v>
          </cell>
          <cell r="AO524">
            <v>3.2</v>
          </cell>
          <cell r="AP524" t="str">
            <v>Huile D'Olive</v>
          </cell>
          <cell r="AQ524">
            <v>10</v>
          </cell>
          <cell r="AR524">
            <v>80.900000000000006</v>
          </cell>
          <cell r="AS524">
            <v>0</v>
          </cell>
          <cell r="AT524">
            <v>8.99</v>
          </cell>
          <cell r="AU524">
            <v>0</v>
          </cell>
          <cell r="AV524">
            <v>809</v>
          </cell>
          <cell r="AW524">
            <v>0</v>
          </cell>
          <cell r="AX524">
            <v>89.9</v>
          </cell>
          <cell r="AY524">
            <v>0</v>
          </cell>
          <cell r="AZ524" t="str">
            <v>Bouillon De Légumes</v>
          </cell>
          <cell r="BA524">
            <v>12</v>
          </cell>
          <cell r="BB524">
            <v>26.04</v>
          </cell>
          <cell r="BC524">
            <v>1.1639999999999999</v>
          </cell>
          <cell r="BD524">
            <v>0.64800000000000013</v>
          </cell>
          <cell r="BE524">
            <v>3.84</v>
          </cell>
          <cell r="BF524">
            <v>217</v>
          </cell>
          <cell r="BG524">
            <v>9.6999999999999993</v>
          </cell>
          <cell r="BH524">
            <v>5.4</v>
          </cell>
          <cell r="BI524">
            <v>32</v>
          </cell>
          <cell r="BJ524" t="str">
            <v>Concentré De Tomates</v>
          </cell>
          <cell r="BK524">
            <v>5</v>
          </cell>
          <cell r="BL524">
            <v>3.85</v>
          </cell>
          <cell r="BM524">
            <v>0.22500000000000001</v>
          </cell>
          <cell r="BN524">
            <v>0.01</v>
          </cell>
          <cell r="BO524">
            <v>0.64500000000000002</v>
          </cell>
          <cell r="BP524">
            <v>77</v>
          </cell>
          <cell r="BQ524">
            <v>4.5</v>
          </cell>
          <cell r="BR524">
            <v>0.2</v>
          </cell>
          <cell r="BS524">
            <v>12.9</v>
          </cell>
          <cell r="BT524" t="str">
            <v>Paprika</v>
          </cell>
          <cell r="BV524">
            <v>0</v>
          </cell>
          <cell r="BW524">
            <v>0</v>
          </cell>
          <cell r="BX524">
            <v>0</v>
          </cell>
          <cell r="BY524">
            <v>0</v>
          </cell>
          <cell r="BZ524">
            <v>358</v>
          </cell>
          <cell r="CA524">
            <v>14.8</v>
          </cell>
          <cell r="CB524">
            <v>13</v>
          </cell>
          <cell r="CC524">
            <v>34.9</v>
          </cell>
          <cell r="CD524" t="str">
            <v>Semoule</v>
          </cell>
          <cell r="CE524">
            <v>12</v>
          </cell>
          <cell r="CF524">
            <v>42.12</v>
          </cell>
          <cell r="CG524">
            <v>1.5119999999999998</v>
          </cell>
          <cell r="CH524">
            <v>0.14399999999999999</v>
          </cell>
          <cell r="CI524">
            <v>8.4480000000000004</v>
          </cell>
          <cell r="CJ524">
            <v>351</v>
          </cell>
          <cell r="CK524">
            <v>12.6</v>
          </cell>
          <cell r="CL524">
            <v>1.2</v>
          </cell>
          <cell r="CM524">
            <v>70.400000000000006</v>
          </cell>
          <cell r="CN524" t="str">
            <v>Haricots Blancs</v>
          </cell>
          <cell r="CO524">
            <v>35</v>
          </cell>
          <cell r="CP524">
            <v>110.6</v>
          </cell>
          <cell r="CQ524">
            <v>7.35</v>
          </cell>
          <cell r="CR524">
            <v>0.56000000000000005</v>
          </cell>
          <cell r="CS524">
            <v>15.75</v>
          </cell>
          <cell r="CT524">
            <v>316</v>
          </cell>
          <cell r="CU524">
            <v>21</v>
          </cell>
          <cell r="CV524">
            <v>1.6</v>
          </cell>
          <cell r="CW524">
            <v>45</v>
          </cell>
          <cell r="CX524" t="str">
            <v>Sel &amp; Poivre</v>
          </cell>
          <cell r="CZ524">
            <v>0</v>
          </cell>
          <cell r="DA524">
            <v>0</v>
          </cell>
          <cell r="DB524">
            <v>0</v>
          </cell>
          <cell r="DC524">
            <v>0</v>
          </cell>
          <cell r="DD524">
            <v>0</v>
          </cell>
          <cell r="DE524">
            <v>0</v>
          </cell>
          <cell r="DF524">
            <v>0</v>
          </cell>
          <cell r="DG524">
            <v>0</v>
          </cell>
          <cell r="DH524" t="str">
            <v/>
          </cell>
          <cell r="DJ524">
            <v>0</v>
          </cell>
          <cell r="DK524">
            <v>0</v>
          </cell>
          <cell r="DL524">
            <v>0</v>
          </cell>
          <cell r="DM524">
            <v>0</v>
          </cell>
          <cell r="DN524">
            <v>0</v>
          </cell>
          <cell r="DO524">
            <v>0</v>
          </cell>
          <cell r="DP524">
            <v>0</v>
          </cell>
          <cell r="DQ524">
            <v>0</v>
          </cell>
          <cell r="DR524" t="str">
            <v/>
          </cell>
          <cell r="DT524">
            <v>0</v>
          </cell>
          <cell r="DU524">
            <v>0</v>
          </cell>
          <cell r="DV524">
            <v>0</v>
          </cell>
          <cell r="DW524">
            <v>0</v>
          </cell>
          <cell r="DX524">
            <v>0</v>
          </cell>
          <cell r="DY524">
            <v>0</v>
          </cell>
          <cell r="DZ524">
            <v>0</v>
          </cell>
          <cell r="EA524">
            <v>0</v>
          </cell>
          <cell r="EB524" t="str">
            <v/>
          </cell>
          <cell r="ED524">
            <v>0</v>
          </cell>
          <cell r="EE524">
            <v>0</v>
          </cell>
          <cell r="EF524">
            <v>0</v>
          </cell>
          <cell r="EG524">
            <v>0</v>
          </cell>
          <cell r="EH524">
            <v>0</v>
          </cell>
          <cell r="EI524">
            <v>0</v>
          </cell>
          <cell r="EJ524">
            <v>0</v>
          </cell>
          <cell r="EK524">
            <v>0</v>
          </cell>
          <cell r="EL524" t="str">
            <v/>
          </cell>
          <cell r="EN524">
            <v>0</v>
          </cell>
          <cell r="EO524">
            <v>0</v>
          </cell>
          <cell r="EP524">
            <v>0</v>
          </cell>
          <cell r="EQ524">
            <v>0</v>
          </cell>
          <cell r="ER524">
            <v>0</v>
          </cell>
          <cell r="ES524">
            <v>0</v>
          </cell>
          <cell r="ET524">
            <v>0</v>
          </cell>
          <cell r="EU524">
            <v>0</v>
          </cell>
          <cell r="EV524" t="str">
            <v/>
          </cell>
          <cell r="EX524">
            <v>0</v>
          </cell>
          <cell r="EY524">
            <v>0</v>
          </cell>
          <cell r="EZ524">
            <v>0</v>
          </cell>
          <cell r="FA524">
            <v>0</v>
          </cell>
          <cell r="FB524">
            <v>0</v>
          </cell>
          <cell r="FC524">
            <v>0</v>
          </cell>
          <cell r="FD524">
            <v>0</v>
          </cell>
          <cell r="FE524">
            <v>0</v>
          </cell>
          <cell r="FF524" t="str">
            <v/>
          </cell>
          <cell r="FH524">
            <v>0</v>
          </cell>
          <cell r="FI524">
            <v>0</v>
          </cell>
          <cell r="FJ524">
            <v>0</v>
          </cell>
          <cell r="FK524">
            <v>0</v>
          </cell>
          <cell r="FL524">
            <v>0</v>
          </cell>
          <cell r="FM524">
            <v>0</v>
          </cell>
          <cell r="FN524">
            <v>0</v>
          </cell>
          <cell r="FO524">
            <v>0</v>
          </cell>
          <cell r="FR524">
            <v>0</v>
          </cell>
          <cell r="FS524">
            <v>0</v>
          </cell>
          <cell r="FT524">
            <v>0</v>
          </cell>
          <cell r="FU524">
            <v>0</v>
          </cell>
          <cell r="FV524">
            <v>0</v>
          </cell>
          <cell r="FW524">
            <v>0</v>
          </cell>
          <cell r="FX524">
            <v>0</v>
          </cell>
          <cell r="FY524">
            <v>0</v>
          </cell>
          <cell r="GB524">
            <v>0</v>
          </cell>
          <cell r="GC524">
            <v>0</v>
          </cell>
          <cell r="GD524">
            <v>0</v>
          </cell>
          <cell r="GE524">
            <v>0</v>
          </cell>
          <cell r="GF524">
            <v>0</v>
          </cell>
          <cell r="GG524">
            <v>0</v>
          </cell>
          <cell r="GH524">
            <v>0</v>
          </cell>
          <cell r="GI524">
            <v>0</v>
          </cell>
          <cell r="GL524">
            <v>0</v>
          </cell>
          <cell r="GM524">
            <v>0</v>
          </cell>
          <cell r="GN524">
            <v>0</v>
          </cell>
          <cell r="GO524">
            <v>0</v>
          </cell>
          <cell r="GP524">
            <v>0</v>
          </cell>
          <cell r="GQ524">
            <v>0</v>
          </cell>
          <cell r="GR524">
            <v>0</v>
          </cell>
          <cell r="GS524">
            <v>0</v>
          </cell>
          <cell r="GU524" t="str">
            <v>Soupe À La Semoule Et Aux Courgettes</v>
          </cell>
        </row>
        <row r="525">
          <cell r="E525" t="str">
            <v>Soupe Brocolis fromage</v>
          </cell>
          <cell r="F525" t="str">
            <v xml:space="preserve">Coupez les brocolis en fleurets et faites-les cuire 5 minutes dans de l'eau bouillante.
Pendant la cuisson des brocolis, émincez l'échalote.
Égouttez l'eau des brocolis et ajoutez le lait, le parmesan, l'échalote et le bouillon de légumes à la marmite. À l'aide d'un mixeur plongeant, mixez le contenu de la marmite jusqu'à obtention d'une soupe uniforme.
Laissez mijoter pendant 4 minutes, salez et poivrez.
</v>
          </cell>
          <cell r="H525">
            <v>329.54</v>
          </cell>
          <cell r="I525">
            <v>33.664000000000001</v>
          </cell>
          <cell r="J525">
            <v>14.548</v>
          </cell>
          <cell r="K525">
            <v>12.34</v>
          </cell>
          <cell r="L525" t="str">
            <v>Brocoli</v>
          </cell>
          <cell r="M525">
            <v>250</v>
          </cell>
          <cell r="N525">
            <v>77.5</v>
          </cell>
          <cell r="O525">
            <v>7.5</v>
          </cell>
          <cell r="P525">
            <v>1</v>
          </cell>
          <cell r="Q525">
            <v>6</v>
          </cell>
          <cell r="R525">
            <v>31</v>
          </cell>
          <cell r="S525">
            <v>3</v>
          </cell>
          <cell r="T525">
            <v>0.4</v>
          </cell>
          <cell r="U525">
            <v>2.4</v>
          </cell>
          <cell r="V525" t="str">
            <v>Lait Protéiné</v>
          </cell>
          <cell r="W525">
            <v>100</v>
          </cell>
          <cell r="X525">
            <v>39</v>
          </cell>
          <cell r="Y525">
            <v>7</v>
          </cell>
          <cell r="Z525">
            <v>0.1</v>
          </cell>
          <cell r="AA525">
            <v>2.5</v>
          </cell>
          <cell r="AB525">
            <v>39</v>
          </cell>
          <cell r="AC525">
            <v>7</v>
          </cell>
          <cell r="AD525">
            <v>0.1</v>
          </cell>
          <cell r="AE525">
            <v>2.5</v>
          </cell>
          <cell r="AF525" t="str">
            <v>Parmesan</v>
          </cell>
          <cell r="AG525">
            <v>50</v>
          </cell>
          <cell r="AH525">
            <v>187</v>
          </cell>
          <cell r="AI525">
            <v>18</v>
          </cell>
          <cell r="AJ525">
            <v>12.8</v>
          </cell>
          <cell r="AK525">
            <v>0</v>
          </cell>
          <cell r="AL525">
            <v>374</v>
          </cell>
          <cell r="AM525">
            <v>36</v>
          </cell>
          <cell r="AN525">
            <v>25.6</v>
          </cell>
          <cell r="AO525">
            <v>0</v>
          </cell>
          <cell r="AP525" t="str">
            <v>Bouillon De Légumes</v>
          </cell>
          <cell r="AQ525">
            <v>12</v>
          </cell>
          <cell r="AR525">
            <v>26.04</v>
          </cell>
          <cell r="AS525">
            <v>1.1639999999999999</v>
          </cell>
          <cell r="AT525">
            <v>0.64800000000000013</v>
          </cell>
          <cell r="AU525">
            <v>3.84</v>
          </cell>
          <cell r="AV525">
            <v>217</v>
          </cell>
          <cell r="AW525">
            <v>9.6999999999999993</v>
          </cell>
          <cell r="AX525">
            <v>5.4</v>
          </cell>
          <cell r="AY525">
            <v>32</v>
          </cell>
          <cell r="AZ525" t="str">
            <v>Sel &amp; Poivre</v>
          </cell>
          <cell r="BB525">
            <v>0</v>
          </cell>
          <cell r="BC525">
            <v>0</v>
          </cell>
          <cell r="BD525">
            <v>0</v>
          </cell>
          <cell r="BE525">
            <v>0</v>
          </cell>
          <cell r="BF525">
            <v>0</v>
          </cell>
          <cell r="BG525">
            <v>0</v>
          </cell>
          <cell r="BH525">
            <v>0</v>
          </cell>
          <cell r="BI525">
            <v>0</v>
          </cell>
          <cell r="BJ525" t="str">
            <v>Échalote</v>
          </cell>
          <cell r="BK525">
            <v>10</v>
          </cell>
          <cell r="BL525">
            <v>0</v>
          </cell>
          <cell r="BM525">
            <v>0</v>
          </cell>
          <cell r="BN525">
            <v>0</v>
          </cell>
          <cell r="BO525">
            <v>0</v>
          </cell>
          <cell r="BP525">
            <v>0</v>
          </cell>
          <cell r="BQ525">
            <v>0</v>
          </cell>
          <cell r="BR525">
            <v>0</v>
          </cell>
          <cell r="BS525">
            <v>0</v>
          </cell>
          <cell r="BT525" t="str">
            <v/>
          </cell>
          <cell r="BV525">
            <v>0</v>
          </cell>
          <cell r="BW525">
            <v>0</v>
          </cell>
          <cell r="BX525">
            <v>0</v>
          </cell>
          <cell r="BY525">
            <v>0</v>
          </cell>
          <cell r="BZ525">
            <v>0</v>
          </cell>
          <cell r="CA525">
            <v>0</v>
          </cell>
          <cell r="CB525">
            <v>0</v>
          </cell>
          <cell r="CC525">
            <v>0</v>
          </cell>
          <cell r="CD525" t="str">
            <v/>
          </cell>
          <cell r="CF525">
            <v>0</v>
          </cell>
          <cell r="CG525">
            <v>0</v>
          </cell>
          <cell r="CH525">
            <v>0</v>
          </cell>
          <cell r="CI525">
            <v>0</v>
          </cell>
          <cell r="CJ525">
            <v>0</v>
          </cell>
          <cell r="CK525">
            <v>0</v>
          </cell>
          <cell r="CL525">
            <v>0</v>
          </cell>
          <cell r="CM525">
            <v>0</v>
          </cell>
          <cell r="CN525" t="str">
            <v/>
          </cell>
          <cell r="CP525">
            <v>0</v>
          </cell>
          <cell r="CQ525">
            <v>0</v>
          </cell>
          <cell r="CR525">
            <v>0</v>
          </cell>
          <cell r="CS525">
            <v>0</v>
          </cell>
          <cell r="CT525">
            <v>0</v>
          </cell>
          <cell r="CU525">
            <v>0</v>
          </cell>
          <cell r="CV525">
            <v>0</v>
          </cell>
          <cell r="CW525">
            <v>0</v>
          </cell>
          <cell r="CX525" t="str">
            <v/>
          </cell>
          <cell r="CZ525">
            <v>0</v>
          </cell>
          <cell r="DA525">
            <v>0</v>
          </cell>
          <cell r="DB525">
            <v>0</v>
          </cell>
          <cell r="DC525">
            <v>0</v>
          </cell>
          <cell r="DD525">
            <v>0</v>
          </cell>
          <cell r="DE525">
            <v>0</v>
          </cell>
          <cell r="DF525">
            <v>0</v>
          </cell>
          <cell r="DG525">
            <v>0</v>
          </cell>
          <cell r="DH525" t="str">
            <v/>
          </cell>
          <cell r="DJ525">
            <v>0</v>
          </cell>
          <cell r="DK525">
            <v>0</v>
          </cell>
          <cell r="DL525">
            <v>0</v>
          </cell>
          <cell r="DM525">
            <v>0</v>
          </cell>
          <cell r="DN525">
            <v>0</v>
          </cell>
          <cell r="DO525">
            <v>0</v>
          </cell>
          <cell r="DP525">
            <v>0</v>
          </cell>
          <cell r="DQ525">
            <v>0</v>
          </cell>
          <cell r="DR525" t="str">
            <v/>
          </cell>
          <cell r="DT525">
            <v>0</v>
          </cell>
          <cell r="DU525">
            <v>0</v>
          </cell>
          <cell r="DV525">
            <v>0</v>
          </cell>
          <cell r="DW525">
            <v>0</v>
          </cell>
          <cell r="DX525">
            <v>0</v>
          </cell>
          <cell r="DY525">
            <v>0</v>
          </cell>
          <cell r="DZ525">
            <v>0</v>
          </cell>
          <cell r="EA525">
            <v>0</v>
          </cell>
          <cell r="EB525" t="str">
            <v/>
          </cell>
          <cell r="ED525">
            <v>0</v>
          </cell>
          <cell r="EE525">
            <v>0</v>
          </cell>
          <cell r="EF525">
            <v>0</v>
          </cell>
          <cell r="EG525">
            <v>0</v>
          </cell>
          <cell r="EH525">
            <v>0</v>
          </cell>
          <cell r="EI525">
            <v>0</v>
          </cell>
          <cell r="EJ525">
            <v>0</v>
          </cell>
          <cell r="EK525">
            <v>0</v>
          </cell>
          <cell r="EL525" t="str">
            <v/>
          </cell>
          <cell r="EN525">
            <v>0</v>
          </cell>
          <cell r="EO525">
            <v>0</v>
          </cell>
          <cell r="EP525">
            <v>0</v>
          </cell>
          <cell r="EQ525">
            <v>0</v>
          </cell>
          <cell r="ER525">
            <v>0</v>
          </cell>
          <cell r="ES525">
            <v>0</v>
          </cell>
          <cell r="ET525">
            <v>0</v>
          </cell>
          <cell r="EU525">
            <v>0</v>
          </cell>
          <cell r="EV525" t="str">
            <v/>
          </cell>
          <cell r="EX525">
            <v>0</v>
          </cell>
          <cell r="EY525">
            <v>0</v>
          </cell>
          <cell r="EZ525">
            <v>0</v>
          </cell>
          <cell r="FA525">
            <v>0</v>
          </cell>
          <cell r="FB525">
            <v>0</v>
          </cell>
          <cell r="FC525">
            <v>0</v>
          </cell>
          <cell r="FD525">
            <v>0</v>
          </cell>
          <cell r="FE525">
            <v>0</v>
          </cell>
          <cell r="FF525" t="str">
            <v/>
          </cell>
          <cell r="FH525">
            <v>0</v>
          </cell>
          <cell r="FI525">
            <v>0</v>
          </cell>
          <cell r="FJ525">
            <v>0</v>
          </cell>
          <cell r="FK525">
            <v>0</v>
          </cell>
          <cell r="FL525">
            <v>0</v>
          </cell>
          <cell r="FM525">
            <v>0</v>
          </cell>
          <cell r="FN525">
            <v>0</v>
          </cell>
          <cell r="FO525">
            <v>0</v>
          </cell>
          <cell r="FR525">
            <v>0</v>
          </cell>
          <cell r="FS525">
            <v>0</v>
          </cell>
          <cell r="FT525">
            <v>0</v>
          </cell>
          <cell r="FU525">
            <v>0</v>
          </cell>
          <cell r="FV525">
            <v>0</v>
          </cell>
          <cell r="FW525">
            <v>0</v>
          </cell>
          <cell r="FX525">
            <v>0</v>
          </cell>
          <cell r="FY525">
            <v>0</v>
          </cell>
          <cell r="GB525">
            <v>0</v>
          </cell>
          <cell r="GC525">
            <v>0</v>
          </cell>
          <cell r="GD525">
            <v>0</v>
          </cell>
          <cell r="GE525">
            <v>0</v>
          </cell>
          <cell r="GF525">
            <v>0</v>
          </cell>
          <cell r="GG525">
            <v>0</v>
          </cell>
          <cell r="GH525">
            <v>0</v>
          </cell>
          <cell r="GI525">
            <v>0</v>
          </cell>
          <cell r="GL525">
            <v>0</v>
          </cell>
          <cell r="GM525">
            <v>0</v>
          </cell>
          <cell r="GN525">
            <v>0</v>
          </cell>
          <cell r="GO525">
            <v>0</v>
          </cell>
          <cell r="GP525">
            <v>0</v>
          </cell>
          <cell r="GQ525">
            <v>0</v>
          </cell>
          <cell r="GR525">
            <v>0</v>
          </cell>
          <cell r="GS525">
            <v>0</v>
          </cell>
          <cell r="GU525" t="str">
            <v>Soupe Brocolis Fromage</v>
          </cell>
        </row>
        <row r="526">
          <cell r="E526" t="str">
            <v>Soupe De Lasagnes</v>
          </cell>
          <cell r="F526" t="str">
            <v xml:space="preserve">Faites chauffer le bouillon de légumes dans une marmite.
Pendant ce temps, épluchez et émincez finement l'oignon et les gousses d'ail.
Ajoutez les oignons, l'ail et les lentilles au bouillon de légumes, et laissez mijoter pendant environ 15 minutes.
Ajoutez les tomates en morceaux et le concentré de tomates, puis laissez mijoter 5 minutes supplémentaires.
Cassez les pâtes pour lasagnes en petits morceaux à la main, placez-les dans la marmite et laissez cuire encore 10 minutes.
Assaisonnez avec de l'origan et du basilic, et servez !
</v>
          </cell>
          <cell r="H526">
            <v>342.89</v>
          </cell>
          <cell r="I526">
            <v>19.288999999999998</v>
          </cell>
          <cell r="J526">
            <v>2.6780000000000004</v>
          </cell>
          <cell r="K526">
            <v>54.620000000000005</v>
          </cell>
          <cell r="L526" t="str">
            <v>Bouillon De Légumes</v>
          </cell>
          <cell r="M526">
            <v>12</v>
          </cell>
          <cell r="N526">
            <v>26.04</v>
          </cell>
          <cell r="O526">
            <v>1.1639999999999999</v>
          </cell>
          <cell r="P526">
            <v>0.64800000000000013</v>
          </cell>
          <cell r="Q526">
            <v>3.84</v>
          </cell>
          <cell r="R526">
            <v>217</v>
          </cell>
          <cell r="S526">
            <v>9.6999999999999993</v>
          </cell>
          <cell r="T526">
            <v>5.4</v>
          </cell>
          <cell r="U526">
            <v>32</v>
          </cell>
          <cell r="V526" t="str">
            <v>Oignon</v>
          </cell>
          <cell r="W526">
            <v>15</v>
          </cell>
          <cell r="X526">
            <v>5.85</v>
          </cell>
          <cell r="Y526">
            <v>0.19500000000000001</v>
          </cell>
          <cell r="Z526">
            <v>0.03</v>
          </cell>
          <cell r="AA526">
            <v>1.05</v>
          </cell>
          <cell r="AB526">
            <v>39</v>
          </cell>
          <cell r="AC526">
            <v>1.3</v>
          </cell>
          <cell r="AD526">
            <v>0.2</v>
          </cell>
          <cell r="AE526">
            <v>7</v>
          </cell>
          <cell r="AF526" t="str">
            <v>Ail</v>
          </cell>
          <cell r="AH526">
            <v>0</v>
          </cell>
          <cell r="AI526">
            <v>0</v>
          </cell>
          <cell r="AJ526">
            <v>0</v>
          </cell>
          <cell r="AK526">
            <v>0</v>
          </cell>
          <cell r="AL526">
            <v>136</v>
          </cell>
          <cell r="AM526">
            <v>7</v>
          </cell>
          <cell r="AN526">
            <v>0.5</v>
          </cell>
          <cell r="AO526">
            <v>24.5</v>
          </cell>
          <cell r="AP526" t="str">
            <v>Lentilles Brunes</v>
          </cell>
          <cell r="AQ526">
            <v>30</v>
          </cell>
          <cell r="AR526">
            <v>91.2</v>
          </cell>
          <cell r="AS526">
            <v>7.14</v>
          </cell>
          <cell r="AT526">
            <v>0.45</v>
          </cell>
          <cell r="AU526">
            <v>12</v>
          </cell>
          <cell r="AV526">
            <v>304</v>
          </cell>
          <cell r="AW526">
            <v>23.8</v>
          </cell>
          <cell r="AX526">
            <v>1.5</v>
          </cell>
          <cell r="AY526">
            <v>40</v>
          </cell>
          <cell r="AZ526" t="str">
            <v>Tomate</v>
          </cell>
          <cell r="BA526">
            <v>130</v>
          </cell>
          <cell r="BB526">
            <v>27.3</v>
          </cell>
          <cell r="BC526">
            <v>1.04</v>
          </cell>
          <cell r="BD526">
            <v>0.39</v>
          </cell>
          <cell r="BE526">
            <v>4.16</v>
          </cell>
          <cell r="BF526">
            <v>21</v>
          </cell>
          <cell r="BG526">
            <v>0.8</v>
          </cell>
          <cell r="BH526">
            <v>0.3</v>
          </cell>
          <cell r="BI526">
            <v>3.2</v>
          </cell>
          <cell r="BJ526" t="str">
            <v>Concentré De Tomates</v>
          </cell>
          <cell r="BK526">
            <v>130</v>
          </cell>
          <cell r="BL526">
            <v>100.1</v>
          </cell>
          <cell r="BM526">
            <v>5.85</v>
          </cell>
          <cell r="BN526">
            <v>0.26</v>
          </cell>
          <cell r="BO526">
            <v>16.77</v>
          </cell>
          <cell r="BP526">
            <v>77</v>
          </cell>
          <cell r="BQ526">
            <v>4.5</v>
          </cell>
          <cell r="BR526">
            <v>0.2</v>
          </cell>
          <cell r="BS526">
            <v>12.9</v>
          </cell>
          <cell r="BT526" t="str">
            <v>Origan</v>
          </cell>
          <cell r="BV526">
            <v>0</v>
          </cell>
          <cell r="BW526">
            <v>0</v>
          </cell>
          <cell r="BX526">
            <v>0</v>
          </cell>
          <cell r="BY526">
            <v>0</v>
          </cell>
          <cell r="BZ526">
            <v>0</v>
          </cell>
          <cell r="CA526">
            <v>0</v>
          </cell>
          <cell r="CB526">
            <v>0</v>
          </cell>
          <cell r="CC526">
            <v>0</v>
          </cell>
          <cell r="CD526" t="str">
            <v>Basilic</v>
          </cell>
          <cell r="CF526">
            <v>0</v>
          </cell>
          <cell r="CG526">
            <v>0</v>
          </cell>
          <cell r="CH526">
            <v>0</v>
          </cell>
          <cell r="CI526">
            <v>0</v>
          </cell>
          <cell r="CJ526">
            <v>0</v>
          </cell>
          <cell r="CK526">
            <v>0</v>
          </cell>
          <cell r="CL526">
            <v>0</v>
          </cell>
          <cell r="CM526">
            <v>0</v>
          </cell>
          <cell r="CN526" t="str">
            <v>Pâtes Pour Lasagnes Fraiches</v>
          </cell>
          <cell r="CO526">
            <v>30</v>
          </cell>
          <cell r="CP526">
            <v>92.4</v>
          </cell>
          <cell r="CQ526">
            <v>3.9</v>
          </cell>
          <cell r="CR526">
            <v>0.9</v>
          </cell>
          <cell r="CS526">
            <v>16.8</v>
          </cell>
          <cell r="CT526">
            <v>308</v>
          </cell>
          <cell r="CU526">
            <v>13</v>
          </cell>
          <cell r="CV526">
            <v>3</v>
          </cell>
          <cell r="CW526">
            <v>56</v>
          </cell>
          <cell r="CX526" t="str">
            <v/>
          </cell>
          <cell r="CZ526">
            <v>0</v>
          </cell>
          <cell r="DA526">
            <v>0</v>
          </cell>
          <cell r="DB526">
            <v>0</v>
          </cell>
          <cell r="DC526">
            <v>0</v>
          </cell>
          <cell r="DD526">
            <v>0</v>
          </cell>
          <cell r="DE526">
            <v>0</v>
          </cell>
          <cell r="DF526">
            <v>0</v>
          </cell>
          <cell r="DG526">
            <v>0</v>
          </cell>
          <cell r="DH526" t="str">
            <v/>
          </cell>
          <cell r="DJ526">
            <v>0</v>
          </cell>
          <cell r="DK526">
            <v>0</v>
          </cell>
          <cell r="DL526">
            <v>0</v>
          </cell>
          <cell r="DM526">
            <v>0</v>
          </cell>
          <cell r="DN526">
            <v>0</v>
          </cell>
          <cell r="DO526">
            <v>0</v>
          </cell>
          <cell r="DP526">
            <v>0</v>
          </cell>
          <cell r="DQ526">
            <v>0</v>
          </cell>
          <cell r="DR526" t="str">
            <v/>
          </cell>
          <cell r="DT526">
            <v>0</v>
          </cell>
          <cell r="DU526">
            <v>0</v>
          </cell>
          <cell r="DV526">
            <v>0</v>
          </cell>
          <cell r="DW526">
            <v>0</v>
          </cell>
          <cell r="DX526">
            <v>0</v>
          </cell>
          <cell r="DY526">
            <v>0</v>
          </cell>
          <cell r="DZ526">
            <v>0</v>
          </cell>
          <cell r="EA526">
            <v>0</v>
          </cell>
          <cell r="EB526" t="str">
            <v/>
          </cell>
          <cell r="ED526">
            <v>0</v>
          </cell>
          <cell r="EE526">
            <v>0</v>
          </cell>
          <cell r="EF526">
            <v>0</v>
          </cell>
          <cell r="EG526">
            <v>0</v>
          </cell>
          <cell r="EH526">
            <v>0</v>
          </cell>
          <cell r="EI526">
            <v>0</v>
          </cell>
          <cell r="EJ526">
            <v>0</v>
          </cell>
          <cell r="EK526">
            <v>0</v>
          </cell>
          <cell r="EL526" t="str">
            <v/>
          </cell>
          <cell r="EN526">
            <v>0</v>
          </cell>
          <cell r="EO526">
            <v>0</v>
          </cell>
          <cell r="EP526">
            <v>0</v>
          </cell>
          <cell r="EQ526">
            <v>0</v>
          </cell>
          <cell r="ER526">
            <v>0</v>
          </cell>
          <cell r="ES526">
            <v>0</v>
          </cell>
          <cell r="ET526">
            <v>0</v>
          </cell>
          <cell r="EU526">
            <v>0</v>
          </cell>
          <cell r="EV526" t="str">
            <v/>
          </cell>
          <cell r="EX526">
            <v>0</v>
          </cell>
          <cell r="EY526">
            <v>0</v>
          </cell>
          <cell r="EZ526">
            <v>0</v>
          </cell>
          <cell r="FA526">
            <v>0</v>
          </cell>
          <cell r="FB526">
            <v>0</v>
          </cell>
          <cell r="FC526">
            <v>0</v>
          </cell>
          <cell r="FD526">
            <v>0</v>
          </cell>
          <cell r="FE526">
            <v>0</v>
          </cell>
          <cell r="FF526" t="str">
            <v/>
          </cell>
          <cell r="FH526">
            <v>0</v>
          </cell>
          <cell r="FI526">
            <v>0</v>
          </cell>
          <cell r="FJ526">
            <v>0</v>
          </cell>
          <cell r="FK526">
            <v>0</v>
          </cell>
          <cell r="FL526">
            <v>0</v>
          </cell>
          <cell r="FM526">
            <v>0</v>
          </cell>
          <cell r="FN526">
            <v>0</v>
          </cell>
          <cell r="FO526">
            <v>0</v>
          </cell>
          <cell r="FR526">
            <v>0</v>
          </cell>
          <cell r="FS526">
            <v>0</v>
          </cell>
          <cell r="FT526">
            <v>0</v>
          </cell>
          <cell r="FU526">
            <v>0</v>
          </cell>
          <cell r="FV526">
            <v>0</v>
          </cell>
          <cell r="FW526">
            <v>0</v>
          </cell>
          <cell r="FX526">
            <v>0</v>
          </cell>
          <cell r="FY526">
            <v>0</v>
          </cell>
          <cell r="GB526">
            <v>0</v>
          </cell>
          <cell r="GC526">
            <v>0</v>
          </cell>
          <cell r="GD526">
            <v>0</v>
          </cell>
          <cell r="GE526">
            <v>0</v>
          </cell>
          <cell r="GF526">
            <v>0</v>
          </cell>
          <cell r="GG526">
            <v>0</v>
          </cell>
          <cell r="GH526">
            <v>0</v>
          </cell>
          <cell r="GI526">
            <v>0</v>
          </cell>
          <cell r="GL526">
            <v>0</v>
          </cell>
          <cell r="GM526">
            <v>0</v>
          </cell>
          <cell r="GN526">
            <v>0</v>
          </cell>
          <cell r="GO526">
            <v>0</v>
          </cell>
          <cell r="GP526">
            <v>0</v>
          </cell>
          <cell r="GQ526">
            <v>0</v>
          </cell>
          <cell r="GR526">
            <v>0</v>
          </cell>
          <cell r="GS526">
            <v>0</v>
          </cell>
          <cell r="GU526" t="str">
            <v>Soupe De Lasagnes</v>
          </cell>
        </row>
        <row r="527">
          <cell r="E527" t="str">
            <v xml:space="preserve">Soupe De nouilles À La Viande </v>
          </cell>
          <cell r="F527" t="str">
            <v>Porter le bouillon à ébullition avec l'ail et le gingembre. 
Ajouter les carottes et poivrons faire cuire env. 3 minutes. 
Ajouter les nouilles, cuire al dente env. 3 minutes. 
Ajouter la viande, laisser pocher env. 2 minutes. 
Cuire l’œuf env. 5 min dans l’eau, rincer, écailler, couper en deux.
Dresser la soupe avec les œufs, parsemer d’oignon fanes et de basilic</v>
          </cell>
          <cell r="H527">
            <v>397.96000000000004</v>
          </cell>
          <cell r="I527">
            <v>34.15</v>
          </cell>
          <cell r="J527">
            <v>11.96</v>
          </cell>
          <cell r="K527">
            <v>36.450000000000003</v>
          </cell>
          <cell r="L527" t="str">
            <v>Bouillon De Bœuf</v>
          </cell>
          <cell r="M527">
            <v>12</v>
          </cell>
          <cell r="N527">
            <v>29.16</v>
          </cell>
          <cell r="O527">
            <v>1.2</v>
          </cell>
          <cell r="P527">
            <v>1.56</v>
          </cell>
          <cell r="Q527">
            <v>2.4</v>
          </cell>
          <cell r="R527">
            <v>243</v>
          </cell>
          <cell r="S527">
            <v>10</v>
          </cell>
          <cell r="T527">
            <v>13</v>
          </cell>
          <cell r="U527">
            <v>20</v>
          </cell>
          <cell r="V527" t="str">
            <v>Ail</v>
          </cell>
          <cell r="X527">
            <v>0</v>
          </cell>
          <cell r="Y527">
            <v>0</v>
          </cell>
          <cell r="Z527">
            <v>0</v>
          </cell>
          <cell r="AA527">
            <v>0</v>
          </cell>
          <cell r="AB527">
            <v>136</v>
          </cell>
          <cell r="AC527">
            <v>7</v>
          </cell>
          <cell r="AD527">
            <v>0.5</v>
          </cell>
          <cell r="AE527">
            <v>24.5</v>
          </cell>
          <cell r="AF527" t="str">
            <v>Gingembre</v>
          </cell>
          <cell r="AG527">
            <v>10</v>
          </cell>
          <cell r="AH527">
            <v>0</v>
          </cell>
          <cell r="AI527">
            <v>0</v>
          </cell>
          <cell r="AJ527">
            <v>0</v>
          </cell>
          <cell r="AK527">
            <v>0</v>
          </cell>
          <cell r="AL527">
            <v>0</v>
          </cell>
          <cell r="AM527">
            <v>0</v>
          </cell>
          <cell r="AN527">
            <v>0</v>
          </cell>
          <cell r="AO527">
            <v>0</v>
          </cell>
          <cell r="AP527" t="str">
            <v>Carotte</v>
          </cell>
          <cell r="AQ527">
            <v>50</v>
          </cell>
          <cell r="AR527">
            <v>19</v>
          </cell>
          <cell r="AS527">
            <v>0.4</v>
          </cell>
          <cell r="AT527">
            <v>0.15</v>
          </cell>
          <cell r="AU527">
            <v>3.3</v>
          </cell>
          <cell r="AV527">
            <v>38</v>
          </cell>
          <cell r="AW527">
            <v>0.8</v>
          </cell>
          <cell r="AX527">
            <v>0.3</v>
          </cell>
          <cell r="AY527">
            <v>6.6</v>
          </cell>
          <cell r="AZ527" t="str">
            <v xml:space="preserve">Nouilles Chinoises </v>
          </cell>
          <cell r="BA527">
            <v>40</v>
          </cell>
          <cell r="BB527">
            <v>142.80000000000001</v>
          </cell>
          <cell r="BC527">
            <v>4.8</v>
          </cell>
          <cell r="BD527">
            <v>1.2</v>
          </cell>
          <cell r="BE527">
            <v>28</v>
          </cell>
          <cell r="BF527">
            <v>357</v>
          </cell>
          <cell r="BG527">
            <v>12</v>
          </cell>
          <cell r="BH527">
            <v>3</v>
          </cell>
          <cell r="BI527">
            <v>70</v>
          </cell>
          <cell r="BJ527" t="str">
            <v>Rumsteck</v>
          </cell>
          <cell r="BK527">
            <v>100</v>
          </cell>
          <cell r="BL527">
            <v>116</v>
          </cell>
          <cell r="BM527">
            <v>21</v>
          </cell>
          <cell r="BN527">
            <v>3.6</v>
          </cell>
          <cell r="BO527">
            <v>0</v>
          </cell>
          <cell r="BP527">
            <v>116</v>
          </cell>
          <cell r="BQ527">
            <v>21</v>
          </cell>
          <cell r="BR527">
            <v>3.6</v>
          </cell>
          <cell r="BS527">
            <v>0</v>
          </cell>
          <cell r="BT527" t="str">
            <v>Œuf</v>
          </cell>
          <cell r="BU527">
            <v>50</v>
          </cell>
          <cell r="BV527">
            <v>71</v>
          </cell>
          <cell r="BW527">
            <v>5.95</v>
          </cell>
          <cell r="BX527">
            <v>5.15</v>
          </cell>
          <cell r="BY527">
            <v>0.15</v>
          </cell>
          <cell r="BZ527">
            <v>142</v>
          </cell>
          <cell r="CA527">
            <v>11.9</v>
          </cell>
          <cell r="CB527">
            <v>10.3</v>
          </cell>
          <cell r="CC527">
            <v>0.3</v>
          </cell>
          <cell r="CD527" t="str">
            <v>Oignon</v>
          </cell>
          <cell r="CF527">
            <v>0</v>
          </cell>
          <cell r="CG527">
            <v>0</v>
          </cell>
          <cell r="CH527">
            <v>0</v>
          </cell>
          <cell r="CI527">
            <v>0</v>
          </cell>
          <cell r="CJ527">
            <v>39</v>
          </cell>
          <cell r="CK527">
            <v>1.3</v>
          </cell>
          <cell r="CL527">
            <v>0.2</v>
          </cell>
          <cell r="CM527">
            <v>7</v>
          </cell>
          <cell r="CN527" t="str">
            <v xml:space="preserve">Basilic </v>
          </cell>
          <cell r="CP527">
            <v>0</v>
          </cell>
          <cell r="CQ527">
            <v>0</v>
          </cell>
          <cell r="CR527">
            <v>0</v>
          </cell>
          <cell r="CS527">
            <v>0</v>
          </cell>
          <cell r="CT527">
            <v>46</v>
          </cell>
          <cell r="CU527">
            <v>3.1</v>
          </cell>
          <cell r="CV527">
            <v>0.8</v>
          </cell>
          <cell r="CW527">
            <v>5.0999999999999996</v>
          </cell>
          <cell r="CX527" t="str">
            <v>poivron</v>
          </cell>
          <cell r="CY527">
            <v>100</v>
          </cell>
          <cell r="CZ527">
            <v>20</v>
          </cell>
          <cell r="DA527">
            <v>0.8</v>
          </cell>
          <cell r="DB527">
            <v>0.3</v>
          </cell>
          <cell r="DC527">
            <v>2.6</v>
          </cell>
          <cell r="DD527">
            <v>20</v>
          </cell>
          <cell r="DE527">
            <v>0.8</v>
          </cell>
          <cell r="DF527">
            <v>0.3</v>
          </cell>
          <cell r="DG527">
            <v>2.6</v>
          </cell>
          <cell r="DH527" t="str">
            <v/>
          </cell>
          <cell r="DJ527">
            <v>0</v>
          </cell>
          <cell r="DK527">
            <v>0</v>
          </cell>
          <cell r="DL527">
            <v>0</v>
          </cell>
          <cell r="DM527">
            <v>0</v>
          </cell>
          <cell r="DN527">
            <v>0</v>
          </cell>
          <cell r="DO527">
            <v>0</v>
          </cell>
          <cell r="DP527">
            <v>0</v>
          </cell>
          <cell r="DQ527">
            <v>0</v>
          </cell>
          <cell r="DR527" t="str">
            <v/>
          </cell>
          <cell r="DT527">
            <v>0</v>
          </cell>
          <cell r="DU527">
            <v>0</v>
          </cell>
          <cell r="DV527">
            <v>0</v>
          </cell>
          <cell r="DW527">
            <v>0</v>
          </cell>
          <cell r="DX527">
            <v>0</v>
          </cell>
          <cell r="DY527">
            <v>0</v>
          </cell>
          <cell r="DZ527">
            <v>0</v>
          </cell>
          <cell r="EA527">
            <v>0</v>
          </cell>
          <cell r="EB527" t="str">
            <v/>
          </cell>
          <cell r="ED527">
            <v>0</v>
          </cell>
          <cell r="EE527">
            <v>0</v>
          </cell>
          <cell r="EF527">
            <v>0</v>
          </cell>
          <cell r="EG527">
            <v>0</v>
          </cell>
          <cell r="EH527">
            <v>0</v>
          </cell>
          <cell r="EI527">
            <v>0</v>
          </cell>
          <cell r="EJ527">
            <v>0</v>
          </cell>
          <cell r="EK527">
            <v>0</v>
          </cell>
          <cell r="EL527" t="str">
            <v/>
          </cell>
          <cell r="EN527">
            <v>0</v>
          </cell>
          <cell r="EO527">
            <v>0</v>
          </cell>
          <cell r="EP527">
            <v>0</v>
          </cell>
          <cell r="EQ527">
            <v>0</v>
          </cell>
          <cell r="ER527">
            <v>0</v>
          </cell>
          <cell r="ES527">
            <v>0</v>
          </cell>
          <cell r="ET527">
            <v>0</v>
          </cell>
          <cell r="EU527">
            <v>0</v>
          </cell>
          <cell r="EV527" t="str">
            <v/>
          </cell>
          <cell r="EX527">
            <v>0</v>
          </cell>
          <cell r="EY527">
            <v>0</v>
          </cell>
          <cell r="EZ527">
            <v>0</v>
          </cell>
          <cell r="FA527">
            <v>0</v>
          </cell>
          <cell r="FB527">
            <v>0</v>
          </cell>
          <cell r="FC527">
            <v>0</v>
          </cell>
          <cell r="FD527">
            <v>0</v>
          </cell>
          <cell r="FE527">
            <v>0</v>
          </cell>
          <cell r="FF527" t="str">
            <v/>
          </cell>
          <cell r="FH527">
            <v>0</v>
          </cell>
          <cell r="FI527">
            <v>0</v>
          </cell>
          <cell r="FJ527">
            <v>0</v>
          </cell>
          <cell r="FK527">
            <v>0</v>
          </cell>
          <cell r="FL527">
            <v>0</v>
          </cell>
          <cell r="FM527">
            <v>0</v>
          </cell>
          <cell r="FN527">
            <v>0</v>
          </cell>
          <cell r="FO527">
            <v>0</v>
          </cell>
          <cell r="FR527">
            <v>0</v>
          </cell>
          <cell r="FS527">
            <v>0</v>
          </cell>
          <cell r="FT527">
            <v>0</v>
          </cell>
          <cell r="FU527">
            <v>0</v>
          </cell>
          <cell r="FV527">
            <v>0</v>
          </cell>
          <cell r="FW527">
            <v>0</v>
          </cell>
          <cell r="FX527">
            <v>0</v>
          </cell>
          <cell r="FY527">
            <v>0</v>
          </cell>
          <cell r="GB527">
            <v>0</v>
          </cell>
          <cell r="GC527">
            <v>0</v>
          </cell>
          <cell r="GD527">
            <v>0</v>
          </cell>
          <cell r="GE527">
            <v>0</v>
          </cell>
          <cell r="GF527">
            <v>0</v>
          </cell>
          <cell r="GG527">
            <v>0</v>
          </cell>
          <cell r="GH527">
            <v>0</v>
          </cell>
          <cell r="GI527">
            <v>0</v>
          </cell>
          <cell r="GL527">
            <v>0</v>
          </cell>
          <cell r="GM527">
            <v>0</v>
          </cell>
          <cell r="GN527">
            <v>0</v>
          </cell>
          <cell r="GO527">
            <v>0</v>
          </cell>
          <cell r="GP527">
            <v>0</v>
          </cell>
          <cell r="GQ527">
            <v>0</v>
          </cell>
          <cell r="GR527">
            <v>0</v>
          </cell>
          <cell r="GS527">
            <v>0</v>
          </cell>
          <cell r="GU527" t="str">
            <v xml:space="preserve">Soupe De Nouilles À La Viande </v>
          </cell>
        </row>
        <row r="528">
          <cell r="E528" t="str">
            <v>Soupe De Pommes De Terre, Chou-fleur Et Brocoli</v>
          </cell>
          <cell r="F528" t="str">
            <v xml:space="preserve">Épluchez les pommes de terre, et faites-les cuire dans l'eau bouillante pendant 15 minutes.
Pendant ce temps, coupez le brocoli, le chou-fleur et les carottes en petits morceaux.
Sortez les pommes de terre de l'eau, égouttez-les et placez-les dans une autre marmite avec le bouillon de légumes, le brocoli, le chou-fleur et les carottes. Faites cuire à feu moyen pendant 20 minutes.
Après 20 minutes, mixez les légumes à l'aide d'un mixeur plongeant jusqu'à obtention d'un mélange homogène.
Enfin, incorporez un peu de fromage à la crème, et assaisonnez avec du sel et du poivre.
</v>
          </cell>
          <cell r="H528">
            <v>213.07499999999999</v>
          </cell>
          <cell r="I528">
            <v>13.553999999999998</v>
          </cell>
          <cell r="J528">
            <v>2.3980000000000001</v>
          </cell>
          <cell r="K528">
            <v>28.365000000000002</v>
          </cell>
          <cell r="L528" t="str">
            <v>Pomme De Terre</v>
          </cell>
          <cell r="M528">
            <v>80</v>
          </cell>
          <cell r="N528">
            <v>60.8</v>
          </cell>
          <cell r="O528">
            <v>1.6</v>
          </cell>
          <cell r="P528">
            <v>0.08</v>
          </cell>
          <cell r="Q528">
            <v>12.48</v>
          </cell>
          <cell r="R528">
            <v>76</v>
          </cell>
          <cell r="S528">
            <v>2</v>
          </cell>
          <cell r="T528">
            <v>0.1</v>
          </cell>
          <cell r="U528">
            <v>15.6</v>
          </cell>
          <cell r="V528" t="str">
            <v>Brocoli</v>
          </cell>
          <cell r="W528">
            <v>170</v>
          </cell>
          <cell r="X528">
            <v>52.7</v>
          </cell>
          <cell r="Y528">
            <v>5.0999999999999996</v>
          </cell>
          <cell r="Z528">
            <v>0.68</v>
          </cell>
          <cell r="AA528">
            <v>4.08</v>
          </cell>
          <cell r="AB528">
            <v>31</v>
          </cell>
          <cell r="AC528">
            <v>3</v>
          </cell>
          <cell r="AD528">
            <v>0.4</v>
          </cell>
          <cell r="AE528">
            <v>2.4</v>
          </cell>
          <cell r="AF528" t="str">
            <v>Chou-Fleur</v>
          </cell>
          <cell r="AG528">
            <v>150</v>
          </cell>
          <cell r="AH528">
            <v>39</v>
          </cell>
          <cell r="AI528">
            <v>3.6</v>
          </cell>
          <cell r="AJ528">
            <v>0.45</v>
          </cell>
          <cell r="AK528">
            <v>3.45</v>
          </cell>
          <cell r="AL528">
            <v>26</v>
          </cell>
          <cell r="AM528">
            <v>2.4</v>
          </cell>
          <cell r="AN528">
            <v>0.3</v>
          </cell>
          <cell r="AO528">
            <v>2.2999999999999998</v>
          </cell>
          <cell r="AP528" t="str">
            <v>Carotte</v>
          </cell>
          <cell r="AQ528">
            <v>55</v>
          </cell>
          <cell r="AR528">
            <v>20.9</v>
          </cell>
          <cell r="AS528">
            <v>0.44</v>
          </cell>
          <cell r="AT528">
            <v>0.16500000000000001</v>
          </cell>
          <cell r="AU528">
            <v>3.63</v>
          </cell>
          <cell r="AV528">
            <v>38</v>
          </cell>
          <cell r="AW528">
            <v>0.8</v>
          </cell>
          <cell r="AX528">
            <v>0.3</v>
          </cell>
          <cell r="AY528">
            <v>6.6</v>
          </cell>
          <cell r="AZ528" t="str">
            <v>Bouillon De Légumes</v>
          </cell>
          <cell r="BA528">
            <v>12</v>
          </cell>
          <cell r="BB528">
            <v>26.04</v>
          </cell>
          <cell r="BC528">
            <v>1.1639999999999999</v>
          </cell>
          <cell r="BD528">
            <v>0.64800000000000013</v>
          </cell>
          <cell r="BE528">
            <v>3.84</v>
          </cell>
          <cell r="BF528">
            <v>217</v>
          </cell>
          <cell r="BG528">
            <v>9.6999999999999993</v>
          </cell>
          <cell r="BH528">
            <v>5.4</v>
          </cell>
          <cell r="BI528">
            <v>32</v>
          </cell>
          <cell r="BJ528" t="str">
            <v>Sel &amp; Poivre</v>
          </cell>
          <cell r="BL528">
            <v>0</v>
          </cell>
          <cell r="BM528">
            <v>0</v>
          </cell>
          <cell r="BN528">
            <v>0</v>
          </cell>
          <cell r="BO528">
            <v>0</v>
          </cell>
          <cell r="BP528">
            <v>0</v>
          </cell>
          <cell r="BQ528">
            <v>0</v>
          </cell>
          <cell r="BR528">
            <v>0</v>
          </cell>
          <cell r="BS528">
            <v>0</v>
          </cell>
          <cell r="BT528" t="str">
            <v>Philadelphia Balance</v>
          </cell>
          <cell r="BU528">
            <v>15</v>
          </cell>
          <cell r="BV528">
            <v>13.635</v>
          </cell>
          <cell r="BW528">
            <v>1.65</v>
          </cell>
          <cell r="BX528">
            <v>0.375</v>
          </cell>
          <cell r="BY528">
            <v>0.88500000000000001</v>
          </cell>
          <cell r="BZ528">
            <v>90.9</v>
          </cell>
          <cell r="CA528">
            <v>11</v>
          </cell>
          <cell r="CB528">
            <v>2.5</v>
          </cell>
          <cell r="CC528">
            <v>5.9</v>
          </cell>
          <cell r="CD528" t="str">
            <v/>
          </cell>
          <cell r="CF528">
            <v>0</v>
          </cell>
          <cell r="CG528">
            <v>0</v>
          </cell>
          <cell r="CH528">
            <v>0</v>
          </cell>
          <cell r="CI528">
            <v>0</v>
          </cell>
          <cell r="CJ528">
            <v>0</v>
          </cell>
          <cell r="CK528">
            <v>0</v>
          </cell>
          <cell r="CL528">
            <v>0</v>
          </cell>
          <cell r="CM528">
            <v>0</v>
          </cell>
          <cell r="CN528" t="str">
            <v/>
          </cell>
          <cell r="CP528">
            <v>0</v>
          </cell>
          <cell r="CQ528">
            <v>0</v>
          </cell>
          <cell r="CR528">
            <v>0</v>
          </cell>
          <cell r="CS528">
            <v>0</v>
          </cell>
          <cell r="CT528">
            <v>0</v>
          </cell>
          <cell r="CU528">
            <v>0</v>
          </cell>
          <cell r="CV528">
            <v>0</v>
          </cell>
          <cell r="CW528">
            <v>0</v>
          </cell>
          <cell r="CX528" t="str">
            <v/>
          </cell>
          <cell r="CZ528">
            <v>0</v>
          </cell>
          <cell r="DA528">
            <v>0</v>
          </cell>
          <cell r="DB528">
            <v>0</v>
          </cell>
          <cell r="DC528">
            <v>0</v>
          </cell>
          <cell r="DD528">
            <v>0</v>
          </cell>
          <cell r="DE528">
            <v>0</v>
          </cell>
          <cell r="DF528">
            <v>0</v>
          </cell>
          <cell r="DG528">
            <v>0</v>
          </cell>
          <cell r="DH528" t="str">
            <v/>
          </cell>
          <cell r="DJ528">
            <v>0</v>
          </cell>
          <cell r="DK528">
            <v>0</v>
          </cell>
          <cell r="DL528">
            <v>0</v>
          </cell>
          <cell r="DM528">
            <v>0</v>
          </cell>
          <cell r="DN528">
            <v>0</v>
          </cell>
          <cell r="DO528">
            <v>0</v>
          </cell>
          <cell r="DP528">
            <v>0</v>
          </cell>
          <cell r="DQ528">
            <v>0</v>
          </cell>
          <cell r="DR528" t="str">
            <v/>
          </cell>
          <cell r="DT528">
            <v>0</v>
          </cell>
          <cell r="DU528">
            <v>0</v>
          </cell>
          <cell r="DV528">
            <v>0</v>
          </cell>
          <cell r="DW528">
            <v>0</v>
          </cell>
          <cell r="DX528">
            <v>0</v>
          </cell>
          <cell r="DY528">
            <v>0</v>
          </cell>
          <cell r="DZ528">
            <v>0</v>
          </cell>
          <cell r="EA528">
            <v>0</v>
          </cell>
          <cell r="EB528" t="str">
            <v/>
          </cell>
          <cell r="ED528">
            <v>0</v>
          </cell>
          <cell r="EE528">
            <v>0</v>
          </cell>
          <cell r="EF528">
            <v>0</v>
          </cell>
          <cell r="EG528">
            <v>0</v>
          </cell>
          <cell r="EH528">
            <v>0</v>
          </cell>
          <cell r="EI528">
            <v>0</v>
          </cell>
          <cell r="EJ528">
            <v>0</v>
          </cell>
          <cell r="EK528">
            <v>0</v>
          </cell>
          <cell r="EL528" t="str">
            <v/>
          </cell>
          <cell r="EN528">
            <v>0</v>
          </cell>
          <cell r="EO528">
            <v>0</v>
          </cell>
          <cell r="EP528">
            <v>0</v>
          </cell>
          <cell r="EQ528">
            <v>0</v>
          </cell>
          <cell r="ER528">
            <v>0</v>
          </cell>
          <cell r="ES528">
            <v>0</v>
          </cell>
          <cell r="ET528">
            <v>0</v>
          </cell>
          <cell r="EU528">
            <v>0</v>
          </cell>
          <cell r="EV528" t="str">
            <v/>
          </cell>
          <cell r="EX528">
            <v>0</v>
          </cell>
          <cell r="EY528">
            <v>0</v>
          </cell>
          <cell r="EZ528">
            <v>0</v>
          </cell>
          <cell r="FA528">
            <v>0</v>
          </cell>
          <cell r="FB528">
            <v>0</v>
          </cell>
          <cell r="FC528">
            <v>0</v>
          </cell>
          <cell r="FD528">
            <v>0</v>
          </cell>
          <cell r="FE528">
            <v>0</v>
          </cell>
          <cell r="FF528" t="str">
            <v/>
          </cell>
          <cell r="FH528">
            <v>0</v>
          </cell>
          <cell r="FI528">
            <v>0</v>
          </cell>
          <cell r="FJ528">
            <v>0</v>
          </cell>
          <cell r="FK528">
            <v>0</v>
          </cell>
          <cell r="FL528">
            <v>0</v>
          </cell>
          <cell r="FM528">
            <v>0</v>
          </cell>
          <cell r="FN528">
            <v>0</v>
          </cell>
          <cell r="FO528">
            <v>0</v>
          </cell>
          <cell r="FR528">
            <v>0</v>
          </cell>
          <cell r="FS528">
            <v>0</v>
          </cell>
          <cell r="FT528">
            <v>0</v>
          </cell>
          <cell r="FU528">
            <v>0</v>
          </cell>
          <cell r="FV528">
            <v>0</v>
          </cell>
          <cell r="FW528">
            <v>0</v>
          </cell>
          <cell r="FX528">
            <v>0</v>
          </cell>
          <cell r="FY528">
            <v>0</v>
          </cell>
          <cell r="GB528">
            <v>0</v>
          </cell>
          <cell r="GC528">
            <v>0</v>
          </cell>
          <cell r="GD528">
            <v>0</v>
          </cell>
          <cell r="GE528">
            <v>0</v>
          </cell>
          <cell r="GF528">
            <v>0</v>
          </cell>
          <cell r="GG528">
            <v>0</v>
          </cell>
          <cell r="GH528">
            <v>0</v>
          </cell>
          <cell r="GI528">
            <v>0</v>
          </cell>
          <cell r="GL528">
            <v>0</v>
          </cell>
          <cell r="GM528">
            <v>0</v>
          </cell>
          <cell r="GN528">
            <v>0</v>
          </cell>
          <cell r="GO528">
            <v>0</v>
          </cell>
          <cell r="GP528">
            <v>0</v>
          </cell>
          <cell r="GQ528">
            <v>0</v>
          </cell>
          <cell r="GR528">
            <v>0</v>
          </cell>
          <cell r="GS528">
            <v>0</v>
          </cell>
          <cell r="GU528" t="str">
            <v>Soupe De Pommes De Terre, Chou-Fleur Et Brocoli</v>
          </cell>
        </row>
        <row r="529">
          <cell r="E529" t="str">
            <v>Soupe De Poulet Et Riz De Chou-fleur</v>
          </cell>
          <cell r="F529" t="str">
            <v xml:space="preserve">Épluchez et émincez finement l'oignon et la gousse d'ail. Faites-les revenir dans de l'huile d'olive dans une marmite jusqu'à ce qu'ils soient translucides.
Épluchez la carotte et coupez la carotte et le céleri en petits morceaux. Ajoutez-les à la marmite pour les faire revenir avec les oignons et l'ail.
Pendant ce temps, à l'aide d'un robot de cuisine ou d'un couteau, découpez le chou-fleur en petits morceaux.
Faites déglacer les carottes et le céleri avec le bouillon de poule.
Ajoutez le chou-fleur émincé et l'origan, et portez le tout à ébullition.
Coupez le blanc de poulet en morceaux de la taille d'une bouchée, et ajoutez-le aussi à la marmite. Laissez mijoter pendant 10 minutes à feu moyen.
Enfin, hachez finement l'aneth et le persil, et ajoutez-les à la soupe avec un trait de jus de citron.
</v>
          </cell>
          <cell r="H529">
            <v>258.46000000000004</v>
          </cell>
          <cell r="I529">
            <v>26.97</v>
          </cell>
          <cell r="J529">
            <v>10.81</v>
          </cell>
          <cell r="K529">
            <v>10.255000000000001</v>
          </cell>
          <cell r="L529" t="str">
            <v>Oignon</v>
          </cell>
          <cell r="M529">
            <v>10</v>
          </cell>
          <cell r="N529">
            <v>3.9</v>
          </cell>
          <cell r="O529">
            <v>0.13</v>
          </cell>
          <cell r="P529">
            <v>0.02</v>
          </cell>
          <cell r="Q529">
            <v>0.7</v>
          </cell>
          <cell r="R529">
            <v>39</v>
          </cell>
          <cell r="S529">
            <v>1.3</v>
          </cell>
          <cell r="T529">
            <v>0.2</v>
          </cell>
          <cell r="U529">
            <v>7</v>
          </cell>
          <cell r="V529" t="str">
            <v>Ail</v>
          </cell>
          <cell r="W529">
            <v>1</v>
          </cell>
          <cell r="X529">
            <v>1.36</v>
          </cell>
          <cell r="Y529">
            <v>7.0000000000000007E-2</v>
          </cell>
          <cell r="Z529">
            <v>5.0000000000000001E-3</v>
          </cell>
          <cell r="AA529">
            <v>0.245</v>
          </cell>
          <cell r="AB529">
            <v>136</v>
          </cell>
          <cell r="AC529">
            <v>7</v>
          </cell>
          <cell r="AD529">
            <v>0.5</v>
          </cell>
          <cell r="AE529">
            <v>24.5</v>
          </cell>
          <cell r="AF529" t="str">
            <v>Huile D'Olive</v>
          </cell>
          <cell r="AG529">
            <v>10</v>
          </cell>
          <cell r="AH529">
            <v>80.900000000000006</v>
          </cell>
          <cell r="AI529">
            <v>0</v>
          </cell>
          <cell r="AJ529">
            <v>8.99</v>
          </cell>
          <cell r="AK529">
            <v>0</v>
          </cell>
          <cell r="AL529">
            <v>809</v>
          </cell>
          <cell r="AM529">
            <v>0</v>
          </cell>
          <cell r="AN529">
            <v>89.9</v>
          </cell>
          <cell r="AO529">
            <v>0</v>
          </cell>
          <cell r="AP529" t="str">
            <v>Carotte</v>
          </cell>
          <cell r="AQ529">
            <v>75</v>
          </cell>
          <cell r="AR529">
            <v>28.5</v>
          </cell>
          <cell r="AS529">
            <v>0.6</v>
          </cell>
          <cell r="AT529">
            <v>0.22500000000000001</v>
          </cell>
          <cell r="AU529">
            <v>4.95</v>
          </cell>
          <cell r="AV529">
            <v>38</v>
          </cell>
          <cell r="AW529">
            <v>0.8</v>
          </cell>
          <cell r="AX529">
            <v>0.3</v>
          </cell>
          <cell r="AY529">
            <v>6.6</v>
          </cell>
          <cell r="AZ529" t="str">
            <v>Céleri</v>
          </cell>
          <cell r="BA529">
            <v>70</v>
          </cell>
          <cell r="BB529">
            <v>9.8000000000000007</v>
          </cell>
          <cell r="BC529">
            <v>0.63</v>
          </cell>
          <cell r="BD529">
            <v>7.0000000000000007E-2</v>
          </cell>
          <cell r="BE529">
            <v>1.05</v>
          </cell>
          <cell r="BF529">
            <v>14</v>
          </cell>
          <cell r="BG529">
            <v>0.9</v>
          </cell>
          <cell r="BH529">
            <v>0.1</v>
          </cell>
          <cell r="BI529">
            <v>1.5</v>
          </cell>
          <cell r="BJ529" t="str">
            <v>Chou-Fleur</v>
          </cell>
          <cell r="BK529">
            <v>100</v>
          </cell>
          <cell r="BL529">
            <v>26</v>
          </cell>
          <cell r="BM529">
            <v>2.4</v>
          </cell>
          <cell r="BN529">
            <v>0.3</v>
          </cell>
          <cell r="BO529">
            <v>2.2999999999999998</v>
          </cell>
          <cell r="BP529">
            <v>26</v>
          </cell>
          <cell r="BQ529">
            <v>2.4</v>
          </cell>
          <cell r="BR529">
            <v>0.3</v>
          </cell>
          <cell r="BS529">
            <v>2.2999999999999998</v>
          </cell>
          <cell r="BT529" t="str">
            <v>Bouillon De Poule</v>
          </cell>
          <cell r="BU529">
            <v>12</v>
          </cell>
          <cell r="BV529">
            <v>0</v>
          </cell>
          <cell r="BW529">
            <v>0</v>
          </cell>
          <cell r="BX529">
            <v>0</v>
          </cell>
          <cell r="BY529">
            <v>0</v>
          </cell>
          <cell r="BZ529">
            <v>0</v>
          </cell>
          <cell r="CA529">
            <v>0</v>
          </cell>
          <cell r="CB529">
            <v>0</v>
          </cell>
          <cell r="CC529">
            <v>0</v>
          </cell>
          <cell r="CD529" t="str">
            <v>Origan</v>
          </cell>
          <cell r="CE529">
            <v>1</v>
          </cell>
          <cell r="CF529">
            <v>0</v>
          </cell>
          <cell r="CG529">
            <v>0</v>
          </cell>
          <cell r="CH529">
            <v>0</v>
          </cell>
          <cell r="CI529">
            <v>0</v>
          </cell>
          <cell r="CJ529">
            <v>0</v>
          </cell>
          <cell r="CK529">
            <v>0</v>
          </cell>
          <cell r="CL529">
            <v>0</v>
          </cell>
          <cell r="CM529">
            <v>0</v>
          </cell>
          <cell r="CN529" t="str">
            <v>Poulet</v>
          </cell>
          <cell r="CO529">
            <v>100</v>
          </cell>
          <cell r="CP529">
            <v>105</v>
          </cell>
          <cell r="CQ529">
            <v>23.1</v>
          </cell>
          <cell r="CR529">
            <v>1.2</v>
          </cell>
          <cell r="CS529">
            <v>0.4</v>
          </cell>
          <cell r="CT529">
            <v>105</v>
          </cell>
          <cell r="CU529">
            <v>23.1</v>
          </cell>
          <cell r="CV529">
            <v>1.2</v>
          </cell>
          <cell r="CW529">
            <v>0.4</v>
          </cell>
          <cell r="CX529" t="str">
            <v>Aneth Frais</v>
          </cell>
          <cell r="CZ529">
            <v>0</v>
          </cell>
          <cell r="DA529">
            <v>0</v>
          </cell>
          <cell r="DB529">
            <v>0</v>
          </cell>
          <cell r="DC529">
            <v>0</v>
          </cell>
          <cell r="DD529">
            <v>0</v>
          </cell>
          <cell r="DE529">
            <v>0</v>
          </cell>
          <cell r="DF529">
            <v>0</v>
          </cell>
          <cell r="DG529">
            <v>0</v>
          </cell>
          <cell r="DH529" t="str">
            <v>Persil</v>
          </cell>
          <cell r="DJ529">
            <v>0</v>
          </cell>
          <cell r="DK529">
            <v>0</v>
          </cell>
          <cell r="DL529">
            <v>0</v>
          </cell>
          <cell r="DM529">
            <v>0</v>
          </cell>
          <cell r="DN529">
            <v>0</v>
          </cell>
          <cell r="DO529">
            <v>0</v>
          </cell>
          <cell r="DP529">
            <v>0</v>
          </cell>
          <cell r="DQ529">
            <v>0</v>
          </cell>
          <cell r="DR529" t="str">
            <v>Jus De Citron</v>
          </cell>
          <cell r="DS529">
            <v>10</v>
          </cell>
          <cell r="DT529">
            <v>3</v>
          </cell>
          <cell r="DU529">
            <v>0.04</v>
          </cell>
          <cell r="DV529">
            <v>0</v>
          </cell>
          <cell r="DW529">
            <v>0.61</v>
          </cell>
          <cell r="DX529">
            <v>30</v>
          </cell>
          <cell r="DY529">
            <v>0.4</v>
          </cell>
          <cell r="DZ529">
            <v>0</v>
          </cell>
          <cell r="EA529">
            <v>6.1</v>
          </cell>
          <cell r="EB529" t="str">
            <v/>
          </cell>
          <cell r="ED529">
            <v>0</v>
          </cell>
          <cell r="EE529">
            <v>0</v>
          </cell>
          <cell r="EF529">
            <v>0</v>
          </cell>
          <cell r="EG529">
            <v>0</v>
          </cell>
          <cell r="EH529">
            <v>0</v>
          </cell>
          <cell r="EI529">
            <v>0</v>
          </cell>
          <cell r="EJ529">
            <v>0</v>
          </cell>
          <cell r="EK529">
            <v>0</v>
          </cell>
          <cell r="EL529" t="str">
            <v/>
          </cell>
          <cell r="EN529">
            <v>0</v>
          </cell>
          <cell r="EO529">
            <v>0</v>
          </cell>
          <cell r="EP529">
            <v>0</v>
          </cell>
          <cell r="EQ529">
            <v>0</v>
          </cell>
          <cell r="ER529">
            <v>0</v>
          </cell>
          <cell r="ES529">
            <v>0</v>
          </cell>
          <cell r="ET529">
            <v>0</v>
          </cell>
          <cell r="EU529">
            <v>0</v>
          </cell>
          <cell r="EV529" t="str">
            <v/>
          </cell>
          <cell r="EX529">
            <v>0</v>
          </cell>
          <cell r="EY529">
            <v>0</v>
          </cell>
          <cell r="EZ529">
            <v>0</v>
          </cell>
          <cell r="FA529">
            <v>0</v>
          </cell>
          <cell r="FB529">
            <v>0</v>
          </cell>
          <cell r="FC529">
            <v>0</v>
          </cell>
          <cell r="FD529">
            <v>0</v>
          </cell>
          <cell r="FE529">
            <v>0</v>
          </cell>
          <cell r="FF529" t="str">
            <v/>
          </cell>
          <cell r="FH529">
            <v>0</v>
          </cell>
          <cell r="FI529">
            <v>0</v>
          </cell>
          <cell r="FJ529">
            <v>0</v>
          </cell>
          <cell r="FK529">
            <v>0</v>
          </cell>
          <cell r="FL529">
            <v>0</v>
          </cell>
          <cell r="FM529">
            <v>0</v>
          </cell>
          <cell r="FN529">
            <v>0</v>
          </cell>
          <cell r="FO529">
            <v>0</v>
          </cell>
          <cell r="FR529">
            <v>0</v>
          </cell>
          <cell r="FS529">
            <v>0</v>
          </cell>
          <cell r="FT529">
            <v>0</v>
          </cell>
          <cell r="FU529">
            <v>0</v>
          </cell>
          <cell r="FV529">
            <v>0</v>
          </cell>
          <cell r="FW529">
            <v>0</v>
          </cell>
          <cell r="FX529">
            <v>0</v>
          </cell>
          <cell r="FY529">
            <v>0</v>
          </cell>
          <cell r="GB529">
            <v>0</v>
          </cell>
          <cell r="GC529">
            <v>0</v>
          </cell>
          <cell r="GD529">
            <v>0</v>
          </cell>
          <cell r="GE529">
            <v>0</v>
          </cell>
          <cell r="GF529">
            <v>0</v>
          </cell>
          <cell r="GG529">
            <v>0</v>
          </cell>
          <cell r="GH529">
            <v>0</v>
          </cell>
          <cell r="GI529">
            <v>0</v>
          </cell>
          <cell r="GL529">
            <v>0</v>
          </cell>
          <cell r="GM529">
            <v>0</v>
          </cell>
          <cell r="GN529">
            <v>0</v>
          </cell>
          <cell r="GO529">
            <v>0</v>
          </cell>
          <cell r="GP529">
            <v>0</v>
          </cell>
          <cell r="GQ529">
            <v>0</v>
          </cell>
          <cell r="GR529">
            <v>0</v>
          </cell>
          <cell r="GS529">
            <v>0</v>
          </cell>
          <cell r="GU529" t="str">
            <v>Soupe De Poulet Et Riz De Chou-Fleur</v>
          </cell>
        </row>
        <row r="530">
          <cell r="E530" t="str">
            <v>Soupe Épicée Au Poisson Et Tomates</v>
          </cell>
          <cell r="F530" t="str">
            <v xml:space="preserve">Épluchez l'oignon et la gousse d'ail, émincez-les finement et faites-les revenir dans une marmite avec un peu d'huile d'olive.
Ajoutez les tomates en dés et le bouillon de légumes, et portez le tout à ébullition.
Pendant la cuisson de la soupe, coupez le poivron en petits cubes et ajoutez-le à la marmite.
Coupez le filet de poisson en morceaux de la taille d'une bouchée et ajoutez les, ainsi que les crevettes, à la marmite. Laissez mijoter pendant 7 minutes.
Découpez finement la ciboulette, le romarin et le persil, et incorporez-les à la soupe.
Salez, poivrez et ajoutez la sauce tabasco selon vos goûts.
</v>
          </cell>
          <cell r="H530">
            <v>272.45</v>
          </cell>
          <cell r="I530">
            <v>26.853999999999999</v>
          </cell>
          <cell r="J530">
            <v>9.4280000000000008</v>
          </cell>
          <cell r="K530">
            <v>17.484999999999999</v>
          </cell>
          <cell r="L530" t="str">
            <v>Oignon</v>
          </cell>
          <cell r="M530">
            <v>40</v>
          </cell>
          <cell r="N530">
            <v>15.6</v>
          </cell>
          <cell r="O530">
            <v>0.52</v>
          </cell>
          <cell r="P530">
            <v>0.08</v>
          </cell>
          <cell r="Q530">
            <v>2.8</v>
          </cell>
          <cell r="R530">
            <v>39</v>
          </cell>
          <cell r="S530">
            <v>1.3</v>
          </cell>
          <cell r="T530">
            <v>0.2</v>
          </cell>
          <cell r="U530">
            <v>7</v>
          </cell>
          <cell r="V530" t="str">
            <v>Ail</v>
          </cell>
          <cell r="W530">
            <v>1</v>
          </cell>
          <cell r="X530">
            <v>1.36</v>
          </cell>
          <cell r="Y530">
            <v>7.0000000000000007E-2</v>
          </cell>
          <cell r="Z530">
            <v>5.0000000000000001E-3</v>
          </cell>
          <cell r="AA530">
            <v>0.245</v>
          </cell>
          <cell r="AB530">
            <v>136</v>
          </cell>
          <cell r="AC530">
            <v>7</v>
          </cell>
          <cell r="AD530">
            <v>0.5</v>
          </cell>
          <cell r="AE530">
            <v>24.5</v>
          </cell>
          <cell r="AF530" t="str">
            <v>Huile D'Olive</v>
          </cell>
          <cell r="AG530">
            <v>5</v>
          </cell>
          <cell r="AH530">
            <v>40.450000000000003</v>
          </cell>
          <cell r="AI530">
            <v>0</v>
          </cell>
          <cell r="AJ530">
            <v>4.4950000000000001</v>
          </cell>
          <cell r="AK530">
            <v>0</v>
          </cell>
          <cell r="AL530">
            <v>809</v>
          </cell>
          <cell r="AM530">
            <v>0</v>
          </cell>
          <cell r="AN530">
            <v>89.9</v>
          </cell>
          <cell r="AO530">
            <v>0</v>
          </cell>
          <cell r="AP530" t="str">
            <v>Tomate</v>
          </cell>
          <cell r="AQ530">
            <v>200</v>
          </cell>
          <cell r="AR530">
            <v>42</v>
          </cell>
          <cell r="AS530">
            <v>1.6</v>
          </cell>
          <cell r="AT530">
            <v>0.6</v>
          </cell>
          <cell r="AU530">
            <v>6.4</v>
          </cell>
          <cell r="AV530">
            <v>21</v>
          </cell>
          <cell r="AW530">
            <v>0.8</v>
          </cell>
          <cell r="AX530">
            <v>0.3</v>
          </cell>
          <cell r="AY530">
            <v>3.2</v>
          </cell>
          <cell r="AZ530" t="str">
            <v>Bouillon De Légumes</v>
          </cell>
          <cell r="BA530">
            <v>12</v>
          </cell>
          <cell r="BB530">
            <v>26.04</v>
          </cell>
          <cell r="BC530">
            <v>1.1639999999999999</v>
          </cell>
          <cell r="BD530">
            <v>0.64800000000000013</v>
          </cell>
          <cell r="BE530">
            <v>3.84</v>
          </cell>
          <cell r="BF530">
            <v>217</v>
          </cell>
          <cell r="BG530">
            <v>9.6999999999999993</v>
          </cell>
          <cell r="BH530">
            <v>5.4</v>
          </cell>
          <cell r="BI530">
            <v>32</v>
          </cell>
          <cell r="BJ530" t="str">
            <v>Poivron</v>
          </cell>
          <cell r="BK530">
            <v>100</v>
          </cell>
          <cell r="BL530">
            <v>20</v>
          </cell>
          <cell r="BM530">
            <v>0.8</v>
          </cell>
          <cell r="BN530">
            <v>0.3</v>
          </cell>
          <cell r="BO530">
            <v>2.6</v>
          </cell>
          <cell r="BP530">
            <v>20</v>
          </cell>
          <cell r="BQ530">
            <v>0.8</v>
          </cell>
          <cell r="BR530">
            <v>0.3</v>
          </cell>
          <cell r="BS530">
            <v>2.6</v>
          </cell>
          <cell r="BT530" t="str">
            <v>Colin</v>
          </cell>
          <cell r="BU530">
            <v>100</v>
          </cell>
          <cell r="BV530">
            <v>99</v>
          </cell>
          <cell r="BW530">
            <v>17</v>
          </cell>
          <cell r="BX530">
            <v>3</v>
          </cell>
          <cell r="BY530">
            <v>1</v>
          </cell>
          <cell r="BZ530">
            <v>99</v>
          </cell>
          <cell r="CA530">
            <v>17</v>
          </cell>
          <cell r="CB530">
            <v>3</v>
          </cell>
          <cell r="CC530">
            <v>1</v>
          </cell>
          <cell r="CD530" t="str">
            <v>Crevette</v>
          </cell>
          <cell r="CE530">
            <v>50</v>
          </cell>
          <cell r="CF530">
            <v>28</v>
          </cell>
          <cell r="CG530">
            <v>5.7</v>
          </cell>
          <cell r="CH530">
            <v>0.3</v>
          </cell>
          <cell r="CI530">
            <v>0.6</v>
          </cell>
          <cell r="CJ530">
            <v>56</v>
          </cell>
          <cell r="CK530">
            <v>11.4</v>
          </cell>
          <cell r="CL530">
            <v>0.6</v>
          </cell>
          <cell r="CM530">
            <v>1.2</v>
          </cell>
          <cell r="CN530" t="str">
            <v>Ciboulette Fraîche</v>
          </cell>
          <cell r="CO530">
            <v>25</v>
          </cell>
          <cell r="CP530">
            <v>0</v>
          </cell>
          <cell r="CQ530">
            <v>0</v>
          </cell>
          <cell r="CR530">
            <v>0</v>
          </cell>
          <cell r="CS530">
            <v>0</v>
          </cell>
          <cell r="CT530">
            <v>0</v>
          </cell>
          <cell r="CU530">
            <v>0</v>
          </cell>
          <cell r="CV530">
            <v>0</v>
          </cell>
          <cell r="CW530">
            <v>0</v>
          </cell>
          <cell r="CX530" t="str">
            <v>Romarin</v>
          </cell>
          <cell r="CZ530">
            <v>0</v>
          </cell>
          <cell r="DA530">
            <v>0</v>
          </cell>
          <cell r="DB530">
            <v>0</v>
          </cell>
          <cell r="DC530">
            <v>0</v>
          </cell>
          <cell r="DD530">
            <v>62</v>
          </cell>
          <cell r="DE530">
            <v>0.8</v>
          </cell>
          <cell r="DF530">
            <v>2.5</v>
          </cell>
          <cell r="DG530">
            <v>7.7</v>
          </cell>
          <cell r="DH530" t="str">
            <v>Persil</v>
          </cell>
          <cell r="DI530">
            <v>25</v>
          </cell>
          <cell r="DJ530">
            <v>0</v>
          </cell>
          <cell r="DK530">
            <v>0</v>
          </cell>
          <cell r="DL530">
            <v>0</v>
          </cell>
          <cell r="DM530">
            <v>0</v>
          </cell>
          <cell r="DN530">
            <v>0</v>
          </cell>
          <cell r="DO530">
            <v>0</v>
          </cell>
          <cell r="DP530">
            <v>0</v>
          </cell>
          <cell r="DQ530">
            <v>0</v>
          </cell>
          <cell r="DR530" t="str">
            <v>Sauce Tabasco (À Votre Convenance)</v>
          </cell>
          <cell r="DT530">
            <v>0</v>
          </cell>
          <cell r="DU530">
            <v>0</v>
          </cell>
          <cell r="DV530">
            <v>0</v>
          </cell>
          <cell r="DW530">
            <v>0</v>
          </cell>
          <cell r="DX530">
            <v>0</v>
          </cell>
          <cell r="DY530">
            <v>0</v>
          </cell>
          <cell r="DZ530">
            <v>0</v>
          </cell>
          <cell r="EA530">
            <v>0</v>
          </cell>
          <cell r="EB530" t="str">
            <v>Sel &amp; Poivre</v>
          </cell>
          <cell r="ED530">
            <v>0</v>
          </cell>
          <cell r="EE530">
            <v>0</v>
          </cell>
          <cell r="EF530">
            <v>0</v>
          </cell>
          <cell r="EG530">
            <v>0</v>
          </cell>
          <cell r="EH530">
            <v>0</v>
          </cell>
          <cell r="EI530">
            <v>0</v>
          </cell>
          <cell r="EJ530">
            <v>0</v>
          </cell>
          <cell r="EK530">
            <v>0</v>
          </cell>
          <cell r="EL530" t="str">
            <v/>
          </cell>
          <cell r="EN530">
            <v>0</v>
          </cell>
          <cell r="EO530">
            <v>0</v>
          </cell>
          <cell r="EP530">
            <v>0</v>
          </cell>
          <cell r="EQ530">
            <v>0</v>
          </cell>
          <cell r="ER530">
            <v>0</v>
          </cell>
          <cell r="ES530">
            <v>0</v>
          </cell>
          <cell r="ET530">
            <v>0</v>
          </cell>
          <cell r="EU530">
            <v>0</v>
          </cell>
          <cell r="EV530" t="str">
            <v/>
          </cell>
          <cell r="EX530">
            <v>0</v>
          </cell>
          <cell r="EY530">
            <v>0</v>
          </cell>
          <cell r="EZ530">
            <v>0</v>
          </cell>
          <cell r="FA530">
            <v>0</v>
          </cell>
          <cell r="FB530">
            <v>0</v>
          </cell>
          <cell r="FC530">
            <v>0</v>
          </cell>
          <cell r="FD530">
            <v>0</v>
          </cell>
          <cell r="FE530">
            <v>0</v>
          </cell>
          <cell r="FF530" t="str">
            <v/>
          </cell>
          <cell r="FH530">
            <v>0</v>
          </cell>
          <cell r="FI530">
            <v>0</v>
          </cell>
          <cell r="FJ530">
            <v>0</v>
          </cell>
          <cell r="FK530">
            <v>0</v>
          </cell>
          <cell r="FL530">
            <v>0</v>
          </cell>
          <cell r="FM530">
            <v>0</v>
          </cell>
          <cell r="FN530">
            <v>0</v>
          </cell>
          <cell r="FO530">
            <v>0</v>
          </cell>
          <cell r="FR530">
            <v>0</v>
          </cell>
          <cell r="FS530">
            <v>0</v>
          </cell>
          <cell r="FT530">
            <v>0</v>
          </cell>
          <cell r="FU530">
            <v>0</v>
          </cell>
          <cell r="FV530">
            <v>0</v>
          </cell>
          <cell r="FW530">
            <v>0</v>
          </cell>
          <cell r="FX530">
            <v>0</v>
          </cell>
          <cell r="FY530">
            <v>0</v>
          </cell>
          <cell r="GB530">
            <v>0</v>
          </cell>
          <cell r="GC530">
            <v>0</v>
          </cell>
          <cell r="GD530">
            <v>0</v>
          </cell>
          <cell r="GE530">
            <v>0</v>
          </cell>
          <cell r="GF530">
            <v>0</v>
          </cell>
          <cell r="GG530">
            <v>0</v>
          </cell>
          <cell r="GH530">
            <v>0</v>
          </cell>
          <cell r="GI530">
            <v>0</v>
          </cell>
          <cell r="GL530">
            <v>0</v>
          </cell>
          <cell r="GM530">
            <v>0</v>
          </cell>
          <cell r="GN530">
            <v>0</v>
          </cell>
          <cell r="GO530">
            <v>0</v>
          </cell>
          <cell r="GP530">
            <v>0</v>
          </cell>
          <cell r="GQ530">
            <v>0</v>
          </cell>
          <cell r="GR530">
            <v>0</v>
          </cell>
          <cell r="GS530">
            <v>0</v>
          </cell>
          <cell r="GU530" t="str">
            <v>Soupe Épicée Au Poisson Et Tomates</v>
          </cell>
        </row>
        <row r="531">
          <cell r="E531" t="str">
            <v>Spaghetti Aux Asperges</v>
          </cell>
          <cell r="F531" t="str">
            <v>Cuire les asperges à la vapeur une dizaine de minutes.
Cuire les pâtes.
Faire revenir les asperges dans un peu d'huile. Epicez à votre goût.
Rajouter la crème et les pâtes.
Laisser mijoter quelques minutes.
Rajouter le gruyère et mélanger.</v>
          </cell>
          <cell r="H531">
            <v>562.84999999999991</v>
          </cell>
          <cell r="I531">
            <v>34.164999999999999</v>
          </cell>
          <cell r="J531">
            <v>26.505000000000003</v>
          </cell>
          <cell r="K531">
            <v>41.025000000000006</v>
          </cell>
          <cell r="L531" t="str">
            <v>Asperges Vertes</v>
          </cell>
          <cell r="M531">
            <v>150</v>
          </cell>
          <cell r="N531">
            <v>40.5</v>
          </cell>
          <cell r="O531">
            <v>3.3</v>
          </cell>
          <cell r="P531">
            <v>0.3</v>
          </cell>
          <cell r="Q531">
            <v>4.95</v>
          </cell>
          <cell r="R531">
            <v>27</v>
          </cell>
          <cell r="S531">
            <v>2.2000000000000002</v>
          </cell>
          <cell r="T531">
            <v>0.2</v>
          </cell>
          <cell r="U531">
            <v>3.3</v>
          </cell>
          <cell r="V531" t="str">
            <v>Spaghetti</v>
          </cell>
          <cell r="W531">
            <v>50</v>
          </cell>
          <cell r="X531">
            <v>176</v>
          </cell>
          <cell r="Y531">
            <v>7</v>
          </cell>
          <cell r="Z531">
            <v>0.75</v>
          </cell>
          <cell r="AA531">
            <v>34.5</v>
          </cell>
          <cell r="AB531">
            <v>352</v>
          </cell>
          <cell r="AC531">
            <v>14</v>
          </cell>
          <cell r="AD531">
            <v>1.5</v>
          </cell>
          <cell r="AE531">
            <v>69</v>
          </cell>
          <cell r="AF531" t="str">
            <v>Gruyère</v>
          </cell>
          <cell r="AG531">
            <v>35</v>
          </cell>
          <cell r="AH531">
            <v>139.65</v>
          </cell>
          <cell r="AI531">
            <v>9.4499999999999993</v>
          </cell>
          <cell r="AJ531">
            <v>11.2</v>
          </cell>
          <cell r="AK531">
            <v>0</v>
          </cell>
          <cell r="AL531">
            <v>399</v>
          </cell>
          <cell r="AM531">
            <v>27</v>
          </cell>
          <cell r="AN531">
            <v>32</v>
          </cell>
          <cell r="AO531">
            <v>0</v>
          </cell>
          <cell r="AP531" t="str">
            <v>Crème Rama 7%</v>
          </cell>
          <cell r="AQ531">
            <v>125</v>
          </cell>
          <cell r="AR531">
            <v>106.25</v>
          </cell>
          <cell r="AS531">
            <v>1.375</v>
          </cell>
          <cell r="AT531">
            <v>9</v>
          </cell>
          <cell r="AU531">
            <v>1.375</v>
          </cell>
          <cell r="AV531">
            <v>85</v>
          </cell>
          <cell r="AW531">
            <v>1.1000000000000001</v>
          </cell>
          <cell r="AX531">
            <v>7.2</v>
          </cell>
          <cell r="AY531">
            <v>1.1000000000000001</v>
          </cell>
          <cell r="AZ531" t="str">
            <v>Huile D'Olive</v>
          </cell>
          <cell r="BA531">
            <v>5</v>
          </cell>
          <cell r="BB531">
            <v>40.450000000000003</v>
          </cell>
          <cell r="BC531">
            <v>0</v>
          </cell>
          <cell r="BD531">
            <v>4.4950000000000001</v>
          </cell>
          <cell r="BE531">
            <v>0</v>
          </cell>
          <cell r="BF531">
            <v>809</v>
          </cell>
          <cell r="BG531">
            <v>0</v>
          </cell>
          <cell r="BH531">
            <v>89.9</v>
          </cell>
          <cell r="BI531">
            <v>0</v>
          </cell>
          <cell r="BJ531" t="str">
            <v>Épices</v>
          </cell>
          <cell r="BL531">
            <v>0</v>
          </cell>
          <cell r="BM531">
            <v>0</v>
          </cell>
          <cell r="BN531">
            <v>0</v>
          </cell>
          <cell r="BO531">
            <v>0</v>
          </cell>
          <cell r="BP531">
            <v>0</v>
          </cell>
          <cell r="BQ531">
            <v>0</v>
          </cell>
          <cell r="BR531">
            <v>0</v>
          </cell>
          <cell r="BS531">
            <v>0</v>
          </cell>
          <cell r="BT531" t="str">
            <v>Sel</v>
          </cell>
          <cell r="BV531">
            <v>0</v>
          </cell>
          <cell r="BW531">
            <v>0</v>
          </cell>
          <cell r="BX531">
            <v>0</v>
          </cell>
          <cell r="BY531">
            <v>0</v>
          </cell>
          <cell r="BZ531">
            <v>0</v>
          </cell>
          <cell r="CA531">
            <v>0</v>
          </cell>
          <cell r="CB531">
            <v>0</v>
          </cell>
          <cell r="CC531">
            <v>0</v>
          </cell>
          <cell r="CD531" t="str">
            <v>Mostbröckli</v>
          </cell>
          <cell r="CE531">
            <v>40</v>
          </cell>
          <cell r="CF531">
            <v>60</v>
          </cell>
          <cell r="CG531">
            <v>13.04</v>
          </cell>
          <cell r="CH531">
            <v>0.76</v>
          </cell>
          <cell r="CI531">
            <v>0.2</v>
          </cell>
          <cell r="CJ531">
            <v>150</v>
          </cell>
          <cell r="CK531">
            <v>32.6</v>
          </cell>
          <cell r="CL531">
            <v>1.9</v>
          </cell>
          <cell r="CM531">
            <v>0.5</v>
          </cell>
          <cell r="CN531" t="str">
            <v/>
          </cell>
          <cell r="CP531">
            <v>0</v>
          </cell>
          <cell r="CQ531">
            <v>0</v>
          </cell>
          <cell r="CR531">
            <v>0</v>
          </cell>
          <cell r="CS531">
            <v>0</v>
          </cell>
          <cell r="CT531">
            <v>0</v>
          </cell>
          <cell r="CU531">
            <v>0</v>
          </cell>
          <cell r="CV531">
            <v>0</v>
          </cell>
          <cell r="CW531">
            <v>0</v>
          </cell>
          <cell r="CX531" t="str">
            <v/>
          </cell>
          <cell r="CZ531">
            <v>0</v>
          </cell>
          <cell r="DA531">
            <v>0</v>
          </cell>
          <cell r="DB531">
            <v>0</v>
          </cell>
          <cell r="DC531">
            <v>0</v>
          </cell>
          <cell r="DD531">
            <v>0</v>
          </cell>
          <cell r="DE531">
            <v>0</v>
          </cell>
          <cell r="DF531">
            <v>0</v>
          </cell>
          <cell r="DG531">
            <v>0</v>
          </cell>
          <cell r="DH531" t="str">
            <v/>
          </cell>
          <cell r="DJ531">
            <v>0</v>
          </cell>
          <cell r="DK531">
            <v>0</v>
          </cell>
          <cell r="DL531">
            <v>0</v>
          </cell>
          <cell r="DM531">
            <v>0</v>
          </cell>
          <cell r="DN531">
            <v>0</v>
          </cell>
          <cell r="DO531">
            <v>0</v>
          </cell>
          <cell r="DP531">
            <v>0</v>
          </cell>
          <cell r="DQ531">
            <v>0</v>
          </cell>
          <cell r="DR531" t="str">
            <v/>
          </cell>
          <cell r="DT531">
            <v>0</v>
          </cell>
          <cell r="DU531">
            <v>0</v>
          </cell>
          <cell r="DV531">
            <v>0</v>
          </cell>
          <cell r="DW531">
            <v>0</v>
          </cell>
          <cell r="DX531">
            <v>0</v>
          </cell>
          <cell r="DY531">
            <v>0</v>
          </cell>
          <cell r="DZ531">
            <v>0</v>
          </cell>
          <cell r="EA531">
            <v>0</v>
          </cell>
          <cell r="EB531" t="str">
            <v/>
          </cell>
          <cell r="ED531">
            <v>0</v>
          </cell>
          <cell r="EE531">
            <v>0</v>
          </cell>
          <cell r="EF531">
            <v>0</v>
          </cell>
          <cell r="EG531">
            <v>0</v>
          </cell>
          <cell r="EH531">
            <v>0</v>
          </cell>
          <cell r="EI531">
            <v>0</v>
          </cell>
          <cell r="EJ531">
            <v>0</v>
          </cell>
          <cell r="EK531">
            <v>0</v>
          </cell>
          <cell r="EL531" t="str">
            <v/>
          </cell>
          <cell r="EN531">
            <v>0</v>
          </cell>
          <cell r="EO531">
            <v>0</v>
          </cell>
          <cell r="EP531">
            <v>0</v>
          </cell>
          <cell r="EQ531">
            <v>0</v>
          </cell>
          <cell r="ER531">
            <v>0</v>
          </cell>
          <cell r="ES531">
            <v>0</v>
          </cell>
          <cell r="ET531">
            <v>0</v>
          </cell>
          <cell r="EU531">
            <v>0</v>
          </cell>
          <cell r="EV531" t="str">
            <v/>
          </cell>
          <cell r="EX531">
            <v>0</v>
          </cell>
          <cell r="EY531">
            <v>0</v>
          </cell>
          <cell r="EZ531">
            <v>0</v>
          </cell>
          <cell r="FA531">
            <v>0</v>
          </cell>
          <cell r="FB531">
            <v>0</v>
          </cell>
          <cell r="FC531">
            <v>0</v>
          </cell>
          <cell r="FD531">
            <v>0</v>
          </cell>
          <cell r="FE531">
            <v>0</v>
          </cell>
          <cell r="FF531" t="str">
            <v/>
          </cell>
          <cell r="FH531">
            <v>0</v>
          </cell>
          <cell r="FI531">
            <v>0</v>
          </cell>
          <cell r="FJ531">
            <v>0</v>
          </cell>
          <cell r="FK531">
            <v>0</v>
          </cell>
          <cell r="FL531">
            <v>0</v>
          </cell>
          <cell r="FM531">
            <v>0</v>
          </cell>
          <cell r="FN531">
            <v>0</v>
          </cell>
          <cell r="FO531">
            <v>0</v>
          </cell>
          <cell r="FR531">
            <v>0</v>
          </cell>
          <cell r="FS531">
            <v>0</v>
          </cell>
          <cell r="FT531">
            <v>0</v>
          </cell>
          <cell r="FU531">
            <v>0</v>
          </cell>
          <cell r="FV531">
            <v>0</v>
          </cell>
          <cell r="FW531">
            <v>0</v>
          </cell>
          <cell r="FX531">
            <v>0</v>
          </cell>
          <cell r="FY531">
            <v>0</v>
          </cell>
          <cell r="GB531">
            <v>0</v>
          </cell>
          <cell r="GC531">
            <v>0</v>
          </cell>
          <cell r="GD531">
            <v>0</v>
          </cell>
          <cell r="GE531">
            <v>0</v>
          </cell>
          <cell r="GF531">
            <v>0</v>
          </cell>
          <cell r="GG531">
            <v>0</v>
          </cell>
          <cell r="GH531">
            <v>0</v>
          </cell>
          <cell r="GI531">
            <v>0</v>
          </cell>
          <cell r="GL531">
            <v>0</v>
          </cell>
          <cell r="GM531">
            <v>0</v>
          </cell>
          <cell r="GN531">
            <v>0</v>
          </cell>
          <cell r="GO531">
            <v>0</v>
          </cell>
          <cell r="GP531">
            <v>0</v>
          </cell>
          <cell r="GQ531">
            <v>0</v>
          </cell>
          <cell r="GR531">
            <v>0</v>
          </cell>
          <cell r="GS531">
            <v>0</v>
          </cell>
          <cell r="GU531" t="str">
            <v>Spaghetti Aux Asperges</v>
          </cell>
        </row>
        <row r="532">
          <cell r="E532" t="str">
            <v>Spaghetti Aux Crevettes</v>
          </cell>
          <cell r="H532">
            <v>561.29</v>
          </cell>
          <cell r="I532">
            <v>31.263999999999996</v>
          </cell>
          <cell r="J532">
            <v>22.838000000000001</v>
          </cell>
          <cell r="K532">
            <v>44.740000000000009</v>
          </cell>
          <cell r="L532" t="str">
            <v>Tomates Séchées Au Basilic</v>
          </cell>
          <cell r="M532">
            <v>25</v>
          </cell>
          <cell r="N532">
            <v>73</v>
          </cell>
          <cell r="O532">
            <v>7</v>
          </cell>
          <cell r="P532">
            <v>0</v>
          </cell>
          <cell r="Q532">
            <v>0</v>
          </cell>
          <cell r="R532">
            <v>292</v>
          </cell>
          <cell r="S532">
            <v>28</v>
          </cell>
          <cell r="T532">
            <v>0</v>
          </cell>
          <cell r="U532">
            <v>0</v>
          </cell>
          <cell r="V532" t="str">
            <v>Bouillon De Légumes</v>
          </cell>
          <cell r="W532">
            <v>12</v>
          </cell>
          <cell r="X532">
            <v>26.04</v>
          </cell>
          <cell r="Y532">
            <v>1.1639999999999999</v>
          </cell>
          <cell r="Z532">
            <v>0.64800000000000013</v>
          </cell>
          <cell r="AA532">
            <v>3.84</v>
          </cell>
          <cell r="AB532">
            <v>217</v>
          </cell>
          <cell r="AC532">
            <v>9.6999999999999993</v>
          </cell>
          <cell r="AD532">
            <v>5.4</v>
          </cell>
          <cell r="AE532">
            <v>32</v>
          </cell>
          <cell r="AF532" t="str">
            <v>Spaghetti</v>
          </cell>
          <cell r="AG532">
            <v>50</v>
          </cell>
          <cell r="AH532">
            <v>176</v>
          </cell>
          <cell r="AI532">
            <v>7</v>
          </cell>
          <cell r="AJ532">
            <v>0.75</v>
          </cell>
          <cell r="AK532">
            <v>34.5</v>
          </cell>
          <cell r="AL532">
            <v>352</v>
          </cell>
          <cell r="AM532">
            <v>14</v>
          </cell>
          <cell r="AN532">
            <v>1.5</v>
          </cell>
          <cell r="AO532">
            <v>69</v>
          </cell>
          <cell r="AP532" t="str">
            <v xml:space="preserve">Sel   </v>
          </cell>
          <cell r="AR532">
            <v>0</v>
          </cell>
          <cell r="AS532">
            <v>0</v>
          </cell>
          <cell r="AT532">
            <v>0</v>
          </cell>
          <cell r="AU532">
            <v>0</v>
          </cell>
          <cell r="AV532">
            <v>0</v>
          </cell>
          <cell r="AW532">
            <v>0</v>
          </cell>
          <cell r="AX532">
            <v>0</v>
          </cell>
          <cell r="AY532">
            <v>0</v>
          </cell>
          <cell r="AZ532" t="str">
            <v>Ail</v>
          </cell>
          <cell r="BA532">
            <v>10</v>
          </cell>
          <cell r="BB532">
            <v>13.6</v>
          </cell>
          <cell r="BC532">
            <v>0.7</v>
          </cell>
          <cell r="BD532">
            <v>0.05</v>
          </cell>
          <cell r="BE532">
            <v>2.4500000000000002</v>
          </cell>
          <cell r="BF532">
            <v>136</v>
          </cell>
          <cell r="BG532">
            <v>7</v>
          </cell>
          <cell r="BH532">
            <v>0.5</v>
          </cell>
          <cell r="BI532">
            <v>24.5</v>
          </cell>
          <cell r="BJ532" t="str">
            <v>Mâche</v>
          </cell>
          <cell r="BK532">
            <v>75</v>
          </cell>
          <cell r="BL532">
            <v>17.25</v>
          </cell>
          <cell r="BM532">
            <v>1.5</v>
          </cell>
          <cell r="BN532">
            <v>0.3</v>
          </cell>
          <cell r="BO532">
            <v>1.5</v>
          </cell>
          <cell r="BP532">
            <v>23</v>
          </cell>
          <cell r="BQ532">
            <v>2</v>
          </cell>
          <cell r="BR532">
            <v>0.4</v>
          </cell>
          <cell r="BS532">
            <v>2</v>
          </cell>
          <cell r="BT532" t="str">
            <v>Crevette</v>
          </cell>
          <cell r="BU532">
            <v>100</v>
          </cell>
          <cell r="BV532">
            <v>56</v>
          </cell>
          <cell r="BW532">
            <v>11.4</v>
          </cell>
          <cell r="BX532">
            <v>0.6</v>
          </cell>
          <cell r="BY532">
            <v>1.2</v>
          </cell>
          <cell r="BZ532">
            <v>56</v>
          </cell>
          <cell r="CA532">
            <v>11.4</v>
          </cell>
          <cell r="CB532">
            <v>0.6</v>
          </cell>
          <cell r="CC532">
            <v>1.2</v>
          </cell>
          <cell r="CD532" t="str">
            <v>Huile D'Olive</v>
          </cell>
          <cell r="CE532">
            <v>10</v>
          </cell>
          <cell r="CF532">
            <v>80.900000000000006</v>
          </cell>
          <cell r="CG532">
            <v>0</v>
          </cell>
          <cell r="CH532">
            <v>8.99</v>
          </cell>
          <cell r="CI532">
            <v>0</v>
          </cell>
          <cell r="CJ532">
            <v>809</v>
          </cell>
          <cell r="CK532">
            <v>0</v>
          </cell>
          <cell r="CL532">
            <v>89.9</v>
          </cell>
          <cell r="CM532">
            <v>0</v>
          </cell>
          <cell r="CN532" t="str">
            <v>Fromage Frais Nature</v>
          </cell>
          <cell r="CO532">
            <v>50</v>
          </cell>
          <cell r="CP532">
            <v>118.5</v>
          </cell>
          <cell r="CQ532">
            <v>2.5</v>
          </cell>
          <cell r="CR532">
            <v>11.5</v>
          </cell>
          <cell r="CS532">
            <v>1.25</v>
          </cell>
          <cell r="CT532">
            <v>237</v>
          </cell>
          <cell r="CU532">
            <v>5</v>
          </cell>
          <cell r="CV532">
            <v>23</v>
          </cell>
          <cell r="CW532">
            <v>2.5</v>
          </cell>
          <cell r="CX532" t="str">
            <v/>
          </cell>
          <cell r="CZ532">
            <v>0</v>
          </cell>
          <cell r="DA532">
            <v>0</v>
          </cell>
          <cell r="DB532">
            <v>0</v>
          </cell>
          <cell r="DC532">
            <v>0</v>
          </cell>
          <cell r="DD532">
            <v>0</v>
          </cell>
          <cell r="DE532">
            <v>0</v>
          </cell>
          <cell r="DF532">
            <v>0</v>
          </cell>
          <cell r="DG532">
            <v>0</v>
          </cell>
          <cell r="DH532" t="str">
            <v/>
          </cell>
          <cell r="DJ532">
            <v>0</v>
          </cell>
          <cell r="DK532">
            <v>0</v>
          </cell>
          <cell r="DL532">
            <v>0</v>
          </cell>
          <cell r="DM532">
            <v>0</v>
          </cell>
          <cell r="DN532">
            <v>0</v>
          </cell>
          <cell r="DO532">
            <v>0</v>
          </cell>
          <cell r="DP532">
            <v>0</v>
          </cell>
          <cell r="DQ532">
            <v>0</v>
          </cell>
          <cell r="DR532" t="str">
            <v/>
          </cell>
          <cell r="DT532">
            <v>0</v>
          </cell>
          <cell r="DU532">
            <v>0</v>
          </cell>
          <cell r="DV532">
            <v>0</v>
          </cell>
          <cell r="DW532">
            <v>0</v>
          </cell>
          <cell r="DX532">
            <v>0</v>
          </cell>
          <cell r="DY532">
            <v>0</v>
          </cell>
          <cell r="DZ532">
            <v>0</v>
          </cell>
          <cell r="EA532">
            <v>0</v>
          </cell>
          <cell r="EB532" t="str">
            <v/>
          </cell>
          <cell r="ED532">
            <v>0</v>
          </cell>
          <cell r="EE532">
            <v>0</v>
          </cell>
          <cell r="EF532">
            <v>0</v>
          </cell>
          <cell r="EG532">
            <v>0</v>
          </cell>
          <cell r="EH532">
            <v>0</v>
          </cell>
          <cell r="EI532">
            <v>0</v>
          </cell>
          <cell r="EJ532">
            <v>0</v>
          </cell>
          <cell r="EK532">
            <v>0</v>
          </cell>
          <cell r="EL532" t="str">
            <v/>
          </cell>
          <cell r="EN532">
            <v>0</v>
          </cell>
          <cell r="EO532">
            <v>0</v>
          </cell>
          <cell r="EP532">
            <v>0</v>
          </cell>
          <cell r="EQ532">
            <v>0</v>
          </cell>
          <cell r="ER532">
            <v>0</v>
          </cell>
          <cell r="ES532">
            <v>0</v>
          </cell>
          <cell r="ET532">
            <v>0</v>
          </cell>
          <cell r="EU532">
            <v>0</v>
          </cell>
          <cell r="EV532" t="str">
            <v/>
          </cell>
          <cell r="EX532">
            <v>0</v>
          </cell>
          <cell r="EY532">
            <v>0</v>
          </cell>
          <cell r="EZ532">
            <v>0</v>
          </cell>
          <cell r="FA532">
            <v>0</v>
          </cell>
          <cell r="FB532">
            <v>0</v>
          </cell>
          <cell r="FC532">
            <v>0</v>
          </cell>
          <cell r="FD532">
            <v>0</v>
          </cell>
          <cell r="FE532">
            <v>0</v>
          </cell>
          <cell r="FF532" t="str">
            <v/>
          </cell>
          <cell r="FH532">
            <v>0</v>
          </cell>
          <cell r="FI532">
            <v>0</v>
          </cell>
          <cell r="FJ532">
            <v>0</v>
          </cell>
          <cell r="FK532">
            <v>0</v>
          </cell>
          <cell r="FL532">
            <v>0</v>
          </cell>
          <cell r="FM532">
            <v>0</v>
          </cell>
          <cell r="FN532">
            <v>0</v>
          </cell>
          <cell r="FO532">
            <v>0</v>
          </cell>
          <cell r="FR532">
            <v>0</v>
          </cell>
          <cell r="FS532">
            <v>0</v>
          </cell>
          <cell r="FT532">
            <v>0</v>
          </cell>
          <cell r="FU532">
            <v>0</v>
          </cell>
          <cell r="FV532">
            <v>0</v>
          </cell>
          <cell r="FW532">
            <v>0</v>
          </cell>
          <cell r="FX532">
            <v>0</v>
          </cell>
          <cell r="FY532">
            <v>0</v>
          </cell>
          <cell r="GB532">
            <v>0</v>
          </cell>
          <cell r="GC532">
            <v>0</v>
          </cell>
          <cell r="GD532">
            <v>0</v>
          </cell>
          <cell r="GE532">
            <v>0</v>
          </cell>
          <cell r="GF532">
            <v>0</v>
          </cell>
          <cell r="GG532">
            <v>0</v>
          </cell>
          <cell r="GH532">
            <v>0</v>
          </cell>
          <cell r="GI532">
            <v>0</v>
          </cell>
          <cell r="GL532">
            <v>0</v>
          </cell>
          <cell r="GM532">
            <v>0</v>
          </cell>
          <cell r="GN532">
            <v>0</v>
          </cell>
          <cell r="GO532">
            <v>0</v>
          </cell>
          <cell r="GP532">
            <v>0</v>
          </cell>
          <cell r="GQ532">
            <v>0</v>
          </cell>
          <cell r="GR532">
            <v>0</v>
          </cell>
          <cell r="GS532">
            <v>0</v>
          </cell>
          <cell r="GU532" t="str">
            <v>Spaghetti Aux Crevettes</v>
          </cell>
        </row>
        <row r="533">
          <cell r="E533" t="str">
            <v>Spaghettis Carbonara</v>
          </cell>
          <cell r="F533" t="str">
            <v xml:space="preserve">Plongez les spaghettis dans de l'eau bouillante et cuisez pendant environ 10 minutes jusqu'à ce qu'elles soient al dente.
Coupez le blanc de dinde en tranches fines et râpez le parmesan.
Battez l’œuf à l'aide d'une fourchette et mélangez au parmesan.
Chauffez l'huile d'olive dans une poêle et cuisez la viande de dinde pendant environ 3 minutes.
Égouttez les pâtes, réservez-les et préparez 8 cuillères à soupe d'eau.
Ajoutez les pâtes et l'eau à la poêle et mélangez bien.
Ajoutez rapidement l’œuf et le mélange à base de fromage. Salez et poivrez.
</v>
          </cell>
          <cell r="H533">
            <v>437.25</v>
          </cell>
          <cell r="I533">
            <v>38.050000000000004</v>
          </cell>
          <cell r="J533">
            <v>16.335000000000001</v>
          </cell>
          <cell r="K533">
            <v>33.65</v>
          </cell>
          <cell r="L533" t="str">
            <v>Nouilles Œufs</v>
          </cell>
          <cell r="M533">
            <v>50</v>
          </cell>
          <cell r="N533">
            <v>178.5</v>
          </cell>
          <cell r="O533">
            <v>7.5</v>
          </cell>
          <cell r="P533">
            <v>1.25</v>
          </cell>
          <cell r="Q533">
            <v>33.5</v>
          </cell>
          <cell r="R533">
            <v>357</v>
          </cell>
          <cell r="S533">
            <v>15</v>
          </cell>
          <cell r="T533">
            <v>2.5</v>
          </cell>
          <cell r="U533">
            <v>67</v>
          </cell>
          <cell r="V533" t="str">
            <v>Blanc De Dinde</v>
          </cell>
          <cell r="W533">
            <v>80</v>
          </cell>
          <cell r="X533">
            <v>91.2</v>
          </cell>
          <cell r="Y533">
            <v>19.2</v>
          </cell>
          <cell r="Z533">
            <v>1.6</v>
          </cell>
          <cell r="AA533">
            <v>0</v>
          </cell>
          <cell r="AB533">
            <v>114</v>
          </cell>
          <cell r="AC533">
            <v>24</v>
          </cell>
          <cell r="AD533">
            <v>2</v>
          </cell>
          <cell r="AE533">
            <v>0</v>
          </cell>
          <cell r="AF533" t="str">
            <v>Parmesan</v>
          </cell>
          <cell r="AG533">
            <v>15</v>
          </cell>
          <cell r="AH533">
            <v>56.1</v>
          </cell>
          <cell r="AI533">
            <v>5.4</v>
          </cell>
          <cell r="AJ533">
            <v>3.84</v>
          </cell>
          <cell r="AK533">
            <v>0</v>
          </cell>
          <cell r="AL533">
            <v>374</v>
          </cell>
          <cell r="AM533">
            <v>36</v>
          </cell>
          <cell r="AN533">
            <v>25.6</v>
          </cell>
          <cell r="AO533">
            <v>0</v>
          </cell>
          <cell r="AP533" t="str">
            <v>Œuf</v>
          </cell>
          <cell r="AQ533">
            <v>50</v>
          </cell>
          <cell r="AR533">
            <v>71</v>
          </cell>
          <cell r="AS533">
            <v>5.95</v>
          </cell>
          <cell r="AT533">
            <v>5.15</v>
          </cell>
          <cell r="AU533">
            <v>0.15</v>
          </cell>
          <cell r="AV533">
            <v>142</v>
          </cell>
          <cell r="AW533">
            <v>11.9</v>
          </cell>
          <cell r="AX533">
            <v>10.3</v>
          </cell>
          <cell r="AY533">
            <v>0.3</v>
          </cell>
          <cell r="AZ533" t="str">
            <v>Huile D'Olive</v>
          </cell>
          <cell r="BA533">
            <v>5</v>
          </cell>
          <cell r="BB533">
            <v>40.450000000000003</v>
          </cell>
          <cell r="BC533">
            <v>0</v>
          </cell>
          <cell r="BD533">
            <v>4.4950000000000001</v>
          </cell>
          <cell r="BE533">
            <v>0</v>
          </cell>
          <cell r="BF533">
            <v>809</v>
          </cell>
          <cell r="BG533">
            <v>0</v>
          </cell>
          <cell r="BH533">
            <v>89.9</v>
          </cell>
          <cell r="BI533">
            <v>0</v>
          </cell>
          <cell r="BJ533" t="str">
            <v>Sel &amp; Poivre</v>
          </cell>
          <cell r="BL533">
            <v>0</v>
          </cell>
          <cell r="BM533">
            <v>0</v>
          </cell>
          <cell r="BN533">
            <v>0</v>
          </cell>
          <cell r="BO533">
            <v>0</v>
          </cell>
          <cell r="BP533">
            <v>0</v>
          </cell>
          <cell r="BQ533">
            <v>0</v>
          </cell>
          <cell r="BR533">
            <v>0</v>
          </cell>
          <cell r="BS533">
            <v>0</v>
          </cell>
          <cell r="BT533" t="str">
            <v/>
          </cell>
          <cell r="BV533">
            <v>0</v>
          </cell>
          <cell r="BW533">
            <v>0</v>
          </cell>
          <cell r="BX533">
            <v>0</v>
          </cell>
          <cell r="BY533">
            <v>0</v>
          </cell>
          <cell r="BZ533">
            <v>0</v>
          </cell>
          <cell r="CA533">
            <v>0</v>
          </cell>
          <cell r="CB533">
            <v>0</v>
          </cell>
          <cell r="CC533">
            <v>0</v>
          </cell>
          <cell r="CD533" t="str">
            <v/>
          </cell>
          <cell r="CF533">
            <v>0</v>
          </cell>
          <cell r="CG533">
            <v>0</v>
          </cell>
          <cell r="CH533">
            <v>0</v>
          </cell>
          <cell r="CI533">
            <v>0</v>
          </cell>
          <cell r="CJ533">
            <v>0</v>
          </cell>
          <cell r="CK533">
            <v>0</v>
          </cell>
          <cell r="CL533">
            <v>0</v>
          </cell>
          <cell r="CM533">
            <v>0</v>
          </cell>
          <cell r="CN533" t="str">
            <v/>
          </cell>
          <cell r="CP533">
            <v>0</v>
          </cell>
          <cell r="CQ533">
            <v>0</v>
          </cell>
          <cell r="CR533">
            <v>0</v>
          </cell>
          <cell r="CS533">
            <v>0</v>
          </cell>
          <cell r="CT533">
            <v>0</v>
          </cell>
          <cell r="CU533">
            <v>0</v>
          </cell>
          <cell r="CV533">
            <v>0</v>
          </cell>
          <cell r="CW533">
            <v>0</v>
          </cell>
          <cell r="CX533" t="str">
            <v/>
          </cell>
          <cell r="CZ533">
            <v>0</v>
          </cell>
          <cell r="DA533">
            <v>0</v>
          </cell>
          <cell r="DB533">
            <v>0</v>
          </cell>
          <cell r="DC533">
            <v>0</v>
          </cell>
          <cell r="DD533">
            <v>0</v>
          </cell>
          <cell r="DE533">
            <v>0</v>
          </cell>
          <cell r="DF533">
            <v>0</v>
          </cell>
          <cell r="DG533">
            <v>0</v>
          </cell>
          <cell r="DH533" t="str">
            <v/>
          </cell>
          <cell r="DJ533">
            <v>0</v>
          </cell>
          <cell r="DK533">
            <v>0</v>
          </cell>
          <cell r="DL533">
            <v>0</v>
          </cell>
          <cell r="DM533">
            <v>0</v>
          </cell>
          <cell r="DN533">
            <v>0</v>
          </cell>
          <cell r="DO533">
            <v>0</v>
          </cell>
          <cell r="DP533">
            <v>0</v>
          </cell>
          <cell r="DQ533">
            <v>0</v>
          </cell>
          <cell r="DR533" t="str">
            <v/>
          </cell>
          <cell r="DT533">
            <v>0</v>
          </cell>
          <cell r="DU533">
            <v>0</v>
          </cell>
          <cell r="DV533">
            <v>0</v>
          </cell>
          <cell r="DW533">
            <v>0</v>
          </cell>
          <cell r="DX533">
            <v>0</v>
          </cell>
          <cell r="DY533">
            <v>0</v>
          </cell>
          <cell r="DZ533">
            <v>0</v>
          </cell>
          <cell r="EA533">
            <v>0</v>
          </cell>
          <cell r="EB533" t="str">
            <v/>
          </cell>
          <cell r="ED533">
            <v>0</v>
          </cell>
          <cell r="EE533">
            <v>0</v>
          </cell>
          <cell r="EF533">
            <v>0</v>
          </cell>
          <cell r="EG533">
            <v>0</v>
          </cell>
          <cell r="EH533">
            <v>0</v>
          </cell>
          <cell r="EI533">
            <v>0</v>
          </cell>
          <cell r="EJ533">
            <v>0</v>
          </cell>
          <cell r="EK533">
            <v>0</v>
          </cell>
          <cell r="EL533" t="str">
            <v/>
          </cell>
          <cell r="EN533">
            <v>0</v>
          </cell>
          <cell r="EO533">
            <v>0</v>
          </cell>
          <cell r="EP533">
            <v>0</v>
          </cell>
          <cell r="EQ533">
            <v>0</v>
          </cell>
          <cell r="ER533">
            <v>0</v>
          </cell>
          <cell r="ES533">
            <v>0</v>
          </cell>
          <cell r="ET533">
            <v>0</v>
          </cell>
          <cell r="EU533">
            <v>0</v>
          </cell>
          <cell r="EV533" t="str">
            <v/>
          </cell>
          <cell r="EX533">
            <v>0</v>
          </cell>
          <cell r="EY533">
            <v>0</v>
          </cell>
          <cell r="EZ533">
            <v>0</v>
          </cell>
          <cell r="FA533">
            <v>0</v>
          </cell>
          <cell r="FB533">
            <v>0</v>
          </cell>
          <cell r="FC533">
            <v>0</v>
          </cell>
          <cell r="FD533">
            <v>0</v>
          </cell>
          <cell r="FE533">
            <v>0</v>
          </cell>
          <cell r="FF533" t="str">
            <v/>
          </cell>
          <cell r="FH533">
            <v>0</v>
          </cell>
          <cell r="FI533">
            <v>0</v>
          </cell>
          <cell r="FJ533">
            <v>0</v>
          </cell>
          <cell r="FK533">
            <v>0</v>
          </cell>
          <cell r="FL533">
            <v>0</v>
          </cell>
          <cell r="FM533">
            <v>0</v>
          </cell>
          <cell r="FN533">
            <v>0</v>
          </cell>
          <cell r="FO533">
            <v>0</v>
          </cell>
          <cell r="FR533">
            <v>0</v>
          </cell>
          <cell r="FS533">
            <v>0</v>
          </cell>
          <cell r="FT533">
            <v>0</v>
          </cell>
          <cell r="FU533">
            <v>0</v>
          </cell>
          <cell r="FV533">
            <v>0</v>
          </cell>
          <cell r="FW533">
            <v>0</v>
          </cell>
          <cell r="FX533">
            <v>0</v>
          </cell>
          <cell r="FY533">
            <v>0</v>
          </cell>
          <cell r="GB533">
            <v>0</v>
          </cell>
          <cell r="GC533">
            <v>0</v>
          </cell>
          <cell r="GD533">
            <v>0</v>
          </cell>
          <cell r="GE533">
            <v>0</v>
          </cell>
          <cell r="GF533">
            <v>0</v>
          </cell>
          <cell r="GG533">
            <v>0</v>
          </cell>
          <cell r="GH533">
            <v>0</v>
          </cell>
          <cell r="GI533">
            <v>0</v>
          </cell>
          <cell r="GL533">
            <v>0</v>
          </cell>
          <cell r="GM533">
            <v>0</v>
          </cell>
          <cell r="GN533">
            <v>0</v>
          </cell>
          <cell r="GO533">
            <v>0</v>
          </cell>
          <cell r="GP533">
            <v>0</v>
          </cell>
          <cell r="GQ533">
            <v>0</v>
          </cell>
          <cell r="GR533">
            <v>0</v>
          </cell>
          <cell r="GS533">
            <v>0</v>
          </cell>
          <cell r="GU533" t="str">
            <v>Spaghettis Carbonara</v>
          </cell>
        </row>
        <row r="534">
          <cell r="E534" t="str">
            <v>Steak De Pois Chiche Avec Sa Poêlée De Blettes</v>
          </cell>
          <cell r="F534" t="str">
            <v>Mixez tous les ingrédients dans le blender sauf la panure
Versez dans un bol et ajoutez la cuillère à soupe de panure, mélangez avec vos mains.
Avec vos mains faîtes une forme de steak.
Dans une poêle ajoutez un ﬁlet d’huile végétale et faîtes cuire votre steak 3 minutes de chaque côté.
Faîtes cuire vos blettes dans la poêle</v>
          </cell>
          <cell r="H534">
            <v>164.8</v>
          </cell>
          <cell r="I534">
            <v>7.72</v>
          </cell>
          <cell r="J534">
            <v>2.3200000000000003</v>
          </cell>
          <cell r="K534">
            <v>25.08</v>
          </cell>
          <cell r="L534" t="str">
            <v>Pois chiche cuit</v>
          </cell>
          <cell r="M534">
            <v>80</v>
          </cell>
          <cell r="N534">
            <v>104.8</v>
          </cell>
          <cell r="O534">
            <v>5.92</v>
          </cell>
          <cell r="P534">
            <v>1.6</v>
          </cell>
          <cell r="Q534">
            <v>14.16</v>
          </cell>
          <cell r="R534">
            <v>131</v>
          </cell>
          <cell r="S534">
            <v>7.4</v>
          </cell>
          <cell r="T534">
            <v>2</v>
          </cell>
          <cell r="U534">
            <v>17.7</v>
          </cell>
          <cell r="V534" t="str">
            <v>Maïs doux</v>
          </cell>
          <cell r="W534">
            <v>60</v>
          </cell>
          <cell r="X534">
            <v>60</v>
          </cell>
          <cell r="Y534">
            <v>1.8</v>
          </cell>
          <cell r="Z534">
            <v>0.72</v>
          </cell>
          <cell r="AA534">
            <v>10.92</v>
          </cell>
          <cell r="AB534">
            <v>100</v>
          </cell>
          <cell r="AC534">
            <v>3</v>
          </cell>
          <cell r="AD534">
            <v>1.2</v>
          </cell>
          <cell r="AE534">
            <v>18.2</v>
          </cell>
          <cell r="AF534" t="str">
            <v>1 demi citron pressé</v>
          </cell>
          <cell r="AH534">
            <v>0</v>
          </cell>
          <cell r="AI534">
            <v>0</v>
          </cell>
          <cell r="AJ534">
            <v>0</v>
          </cell>
          <cell r="AK534">
            <v>0</v>
          </cell>
          <cell r="AL534">
            <v>0</v>
          </cell>
          <cell r="AM534">
            <v>0</v>
          </cell>
          <cell r="AN534">
            <v>0</v>
          </cell>
          <cell r="AO534">
            <v>0</v>
          </cell>
          <cell r="AP534" t="str">
            <v>cumin</v>
          </cell>
          <cell r="AQ534">
            <v>5</v>
          </cell>
          <cell r="AR534">
            <v>0</v>
          </cell>
          <cell r="AS534">
            <v>0</v>
          </cell>
          <cell r="AT534">
            <v>0</v>
          </cell>
          <cell r="AU534">
            <v>0</v>
          </cell>
          <cell r="AV534">
            <v>0</v>
          </cell>
          <cell r="AW534">
            <v>0</v>
          </cell>
          <cell r="AX534">
            <v>0</v>
          </cell>
          <cell r="AY534">
            <v>0</v>
          </cell>
          <cell r="AZ534" t="str">
            <v xml:space="preserve">huile d’olive </v>
          </cell>
          <cell r="BA534">
            <v>5</v>
          </cell>
          <cell r="BB534">
            <v>0</v>
          </cell>
          <cell r="BC534">
            <v>0</v>
          </cell>
          <cell r="BD534">
            <v>0</v>
          </cell>
          <cell r="BE534">
            <v>0</v>
          </cell>
          <cell r="BF534">
            <v>0</v>
          </cell>
          <cell r="BG534">
            <v>0</v>
          </cell>
          <cell r="BH534">
            <v>0</v>
          </cell>
          <cell r="BI534">
            <v>0</v>
          </cell>
          <cell r="BJ534" t="str">
            <v>Epinard</v>
          </cell>
          <cell r="BK534">
            <v>100</v>
          </cell>
          <cell r="BL534">
            <v>0</v>
          </cell>
          <cell r="BM534">
            <v>0</v>
          </cell>
          <cell r="BN534">
            <v>0</v>
          </cell>
          <cell r="BO534">
            <v>0</v>
          </cell>
          <cell r="BP534">
            <v>0</v>
          </cell>
          <cell r="BQ534">
            <v>0</v>
          </cell>
          <cell r="BR534">
            <v>0</v>
          </cell>
          <cell r="BS534">
            <v>0</v>
          </cell>
          <cell r="BT534" t="str">
            <v>panure</v>
          </cell>
          <cell r="BU534">
            <v>20</v>
          </cell>
          <cell r="BV534">
            <v>0</v>
          </cell>
          <cell r="BW534">
            <v>0</v>
          </cell>
          <cell r="BX534">
            <v>0</v>
          </cell>
          <cell r="BY534">
            <v>0</v>
          </cell>
          <cell r="BZ534">
            <v>0</v>
          </cell>
          <cell r="CA534">
            <v>0</v>
          </cell>
          <cell r="CB534">
            <v>0</v>
          </cell>
          <cell r="CC534">
            <v>0</v>
          </cell>
          <cell r="CF534">
            <v>0</v>
          </cell>
          <cell r="CG534">
            <v>0</v>
          </cell>
          <cell r="CH534">
            <v>0</v>
          </cell>
          <cell r="CI534">
            <v>0</v>
          </cell>
          <cell r="CJ534">
            <v>0</v>
          </cell>
          <cell r="CK534">
            <v>0</v>
          </cell>
          <cell r="CL534">
            <v>0</v>
          </cell>
          <cell r="CM534">
            <v>0</v>
          </cell>
          <cell r="CP534">
            <v>0</v>
          </cell>
          <cell r="CQ534">
            <v>0</v>
          </cell>
          <cell r="CR534">
            <v>0</v>
          </cell>
          <cell r="CS534">
            <v>0</v>
          </cell>
          <cell r="CT534">
            <v>0</v>
          </cell>
          <cell r="CU534">
            <v>0</v>
          </cell>
          <cell r="CV534">
            <v>0</v>
          </cell>
          <cell r="CW534">
            <v>0</v>
          </cell>
          <cell r="CZ534">
            <v>0</v>
          </cell>
          <cell r="DA534">
            <v>0</v>
          </cell>
          <cell r="DB534">
            <v>0</v>
          </cell>
          <cell r="DC534">
            <v>0</v>
          </cell>
          <cell r="DD534">
            <v>0</v>
          </cell>
          <cell r="DE534">
            <v>0</v>
          </cell>
          <cell r="DF534">
            <v>0</v>
          </cell>
          <cell r="DG534">
            <v>0</v>
          </cell>
          <cell r="DJ534">
            <v>0</v>
          </cell>
          <cell r="DK534">
            <v>0</v>
          </cell>
          <cell r="DL534">
            <v>0</v>
          </cell>
          <cell r="DM534">
            <v>0</v>
          </cell>
          <cell r="DN534">
            <v>0</v>
          </cell>
          <cell r="DO534">
            <v>0</v>
          </cell>
          <cell r="DP534">
            <v>0</v>
          </cell>
          <cell r="DQ534">
            <v>0</v>
          </cell>
          <cell r="DT534">
            <v>0</v>
          </cell>
          <cell r="DU534">
            <v>0</v>
          </cell>
          <cell r="DV534">
            <v>0</v>
          </cell>
          <cell r="DW534">
            <v>0</v>
          </cell>
          <cell r="DX534">
            <v>0</v>
          </cell>
          <cell r="DY534">
            <v>0</v>
          </cell>
          <cell r="DZ534">
            <v>0</v>
          </cell>
          <cell r="EA534">
            <v>0</v>
          </cell>
          <cell r="ED534">
            <v>0</v>
          </cell>
          <cell r="EE534">
            <v>0</v>
          </cell>
          <cell r="EF534">
            <v>0</v>
          </cell>
          <cell r="EG534">
            <v>0</v>
          </cell>
          <cell r="EH534">
            <v>0</v>
          </cell>
          <cell r="EI534">
            <v>0</v>
          </cell>
          <cell r="EJ534">
            <v>0</v>
          </cell>
          <cell r="EK534">
            <v>0</v>
          </cell>
          <cell r="EN534">
            <v>0</v>
          </cell>
          <cell r="EO534">
            <v>0</v>
          </cell>
          <cell r="EP534">
            <v>0</v>
          </cell>
          <cell r="EQ534">
            <v>0</v>
          </cell>
          <cell r="ER534">
            <v>0</v>
          </cell>
          <cell r="ES534">
            <v>0</v>
          </cell>
          <cell r="ET534">
            <v>0</v>
          </cell>
          <cell r="EU534">
            <v>0</v>
          </cell>
          <cell r="EX534">
            <v>0</v>
          </cell>
          <cell r="EY534">
            <v>0</v>
          </cell>
          <cell r="EZ534">
            <v>0</v>
          </cell>
          <cell r="FA534">
            <v>0</v>
          </cell>
          <cell r="FB534">
            <v>0</v>
          </cell>
          <cell r="FC534">
            <v>0</v>
          </cell>
          <cell r="FD534">
            <v>0</v>
          </cell>
          <cell r="FE534">
            <v>0</v>
          </cell>
          <cell r="FH534">
            <v>0</v>
          </cell>
          <cell r="FI534">
            <v>0</v>
          </cell>
          <cell r="FJ534">
            <v>0</v>
          </cell>
          <cell r="FK534">
            <v>0</v>
          </cell>
          <cell r="FL534">
            <v>0</v>
          </cell>
          <cell r="FM534">
            <v>0</v>
          </cell>
          <cell r="FN534">
            <v>0</v>
          </cell>
          <cell r="FO534">
            <v>0</v>
          </cell>
          <cell r="FR534">
            <v>0</v>
          </cell>
          <cell r="FS534">
            <v>0</v>
          </cell>
          <cell r="FT534">
            <v>0</v>
          </cell>
          <cell r="FU534">
            <v>0</v>
          </cell>
          <cell r="FV534">
            <v>0</v>
          </cell>
          <cell r="FW534">
            <v>0</v>
          </cell>
          <cell r="FX534">
            <v>0</v>
          </cell>
          <cell r="FY534">
            <v>0</v>
          </cell>
          <cell r="GB534">
            <v>0</v>
          </cell>
          <cell r="GC534">
            <v>0</v>
          </cell>
          <cell r="GD534">
            <v>0</v>
          </cell>
          <cell r="GE534">
            <v>0</v>
          </cell>
          <cell r="GF534">
            <v>0</v>
          </cell>
          <cell r="GG534">
            <v>0</v>
          </cell>
          <cell r="GH534">
            <v>0</v>
          </cell>
          <cell r="GI534">
            <v>0</v>
          </cell>
          <cell r="GL534">
            <v>0</v>
          </cell>
          <cell r="GM534">
            <v>0</v>
          </cell>
          <cell r="GN534">
            <v>0</v>
          </cell>
          <cell r="GO534">
            <v>0</v>
          </cell>
          <cell r="GP534">
            <v>0</v>
          </cell>
          <cell r="GQ534">
            <v>0</v>
          </cell>
          <cell r="GR534">
            <v>0</v>
          </cell>
          <cell r="GS534">
            <v>0</v>
          </cell>
          <cell r="GU534" t="str">
            <v>Steak De Pois Chiche Avec Sa Poêlée De Blettes</v>
          </cell>
        </row>
        <row r="535">
          <cell r="E535" t="str">
            <v>Steak Haché Poêlée De Légumes</v>
          </cell>
          <cell r="F535" t="str">
            <v>Dans une poêle avec l’huile d’olive faîtes cuire les courgettes et les aubergines en rondelles, l’oignon émincé
Cuire votre steak haché de la cuisson de votre choix.
Ajoutez la sauce* fromage blanc curry sur les légumes. Mélangez</v>
          </cell>
          <cell r="G535" t="str">
            <v>* Voir recette séparée</v>
          </cell>
          <cell r="H535">
            <v>351.93</v>
          </cell>
          <cell r="I535">
            <v>35.558999999999997</v>
          </cell>
          <cell r="J535">
            <v>14.093</v>
          </cell>
          <cell r="K535">
            <v>16.631</v>
          </cell>
          <cell r="L535" t="str">
            <v xml:space="preserve">boeuf haché 5% de mg </v>
          </cell>
          <cell r="M535">
            <v>125</v>
          </cell>
          <cell r="N535">
            <v>151.25</v>
          </cell>
          <cell r="O535">
            <v>24.5</v>
          </cell>
          <cell r="P535">
            <v>5.875</v>
          </cell>
          <cell r="Q535">
            <v>0</v>
          </cell>
          <cell r="R535">
            <v>121</v>
          </cell>
          <cell r="S535">
            <v>19.600000000000001</v>
          </cell>
          <cell r="T535">
            <v>4.7</v>
          </cell>
          <cell r="U535">
            <v>0</v>
          </cell>
          <cell r="V535" t="str">
            <v>Courgette</v>
          </cell>
          <cell r="W535">
            <v>200</v>
          </cell>
          <cell r="X535">
            <v>38</v>
          </cell>
          <cell r="Y535">
            <v>3.6</v>
          </cell>
          <cell r="Z535">
            <v>0.4</v>
          </cell>
          <cell r="AA535">
            <v>4</v>
          </cell>
          <cell r="AB535">
            <v>19</v>
          </cell>
          <cell r="AC535">
            <v>1.8</v>
          </cell>
          <cell r="AD535">
            <v>0.2</v>
          </cell>
          <cell r="AE535">
            <v>2</v>
          </cell>
          <cell r="AF535" t="str">
            <v>aubergine</v>
          </cell>
          <cell r="AG535">
            <v>200</v>
          </cell>
          <cell r="AH535">
            <v>46</v>
          </cell>
          <cell r="AI535">
            <v>2</v>
          </cell>
          <cell r="AJ535">
            <v>0.4</v>
          </cell>
          <cell r="AK535">
            <v>6.2</v>
          </cell>
          <cell r="AL535">
            <v>23</v>
          </cell>
          <cell r="AM535">
            <v>1</v>
          </cell>
          <cell r="AN535">
            <v>0.2</v>
          </cell>
          <cell r="AO535">
            <v>3.1</v>
          </cell>
          <cell r="AP535" t="str">
            <v>oignon</v>
          </cell>
          <cell r="AQ535">
            <v>50</v>
          </cell>
          <cell r="AR535">
            <v>19.5</v>
          </cell>
          <cell r="AS535">
            <v>0.65</v>
          </cell>
          <cell r="AT535">
            <v>0.1</v>
          </cell>
          <cell r="AU535">
            <v>3.5</v>
          </cell>
          <cell r="AV535">
            <v>39</v>
          </cell>
          <cell r="AW535">
            <v>1.3</v>
          </cell>
          <cell r="AX535">
            <v>0.2</v>
          </cell>
          <cell r="AY535">
            <v>7</v>
          </cell>
          <cell r="AZ535" t="str">
            <v>Sauce au fromage blanc curry _ MNFC</v>
          </cell>
          <cell r="BA535">
            <v>30</v>
          </cell>
          <cell r="BB535">
            <v>56.730000000000011</v>
          </cell>
          <cell r="BC535">
            <v>4.8090000000000002</v>
          </cell>
          <cell r="BD535">
            <v>2.823</v>
          </cell>
          <cell r="BE535">
            <v>2.931</v>
          </cell>
          <cell r="BF535">
            <v>189.10000000000002</v>
          </cell>
          <cell r="BG535">
            <v>16.03</v>
          </cell>
          <cell r="BH535">
            <v>9.41</v>
          </cell>
          <cell r="BI535">
            <v>9.7700000000000014</v>
          </cell>
          <cell r="BJ535" t="str">
            <v>huile d’olive</v>
          </cell>
          <cell r="BK535">
            <v>5</v>
          </cell>
          <cell r="BL535">
            <v>40.450000000000003</v>
          </cell>
          <cell r="BM535">
            <v>0</v>
          </cell>
          <cell r="BN535">
            <v>4.4950000000000001</v>
          </cell>
          <cell r="BO535">
            <v>0</v>
          </cell>
          <cell r="BP535">
            <v>809</v>
          </cell>
          <cell r="BQ535">
            <v>0</v>
          </cell>
          <cell r="BR535">
            <v>89.9</v>
          </cell>
          <cell r="BS535">
            <v>0</v>
          </cell>
          <cell r="BV535">
            <v>0</v>
          </cell>
          <cell r="BW535">
            <v>0</v>
          </cell>
          <cell r="BX535">
            <v>0</v>
          </cell>
          <cell r="BY535">
            <v>0</v>
          </cell>
          <cell r="BZ535">
            <v>0</v>
          </cell>
          <cell r="CA535">
            <v>0</v>
          </cell>
          <cell r="CB535">
            <v>0</v>
          </cell>
          <cell r="CC535">
            <v>0</v>
          </cell>
          <cell r="CF535">
            <v>0</v>
          </cell>
          <cell r="CG535">
            <v>0</v>
          </cell>
          <cell r="CH535">
            <v>0</v>
          </cell>
          <cell r="CI535">
            <v>0</v>
          </cell>
          <cell r="CJ535">
            <v>0</v>
          </cell>
          <cell r="CK535">
            <v>0</v>
          </cell>
          <cell r="CL535">
            <v>0</v>
          </cell>
          <cell r="CM535">
            <v>0</v>
          </cell>
          <cell r="CP535">
            <v>0</v>
          </cell>
          <cell r="CQ535">
            <v>0</v>
          </cell>
          <cell r="CR535">
            <v>0</v>
          </cell>
          <cell r="CS535">
            <v>0</v>
          </cell>
          <cell r="CT535">
            <v>0</v>
          </cell>
          <cell r="CU535">
            <v>0</v>
          </cell>
          <cell r="CV535">
            <v>0</v>
          </cell>
          <cell r="CW535">
            <v>0</v>
          </cell>
          <cell r="CZ535">
            <v>0</v>
          </cell>
          <cell r="DA535">
            <v>0</v>
          </cell>
          <cell r="DB535">
            <v>0</v>
          </cell>
          <cell r="DC535">
            <v>0</v>
          </cell>
          <cell r="DD535">
            <v>0</v>
          </cell>
          <cell r="DE535">
            <v>0</v>
          </cell>
          <cell r="DF535">
            <v>0</v>
          </cell>
          <cell r="DG535">
            <v>0</v>
          </cell>
          <cell r="DJ535">
            <v>0</v>
          </cell>
          <cell r="DK535">
            <v>0</v>
          </cell>
          <cell r="DL535">
            <v>0</v>
          </cell>
          <cell r="DM535">
            <v>0</v>
          </cell>
          <cell r="DN535">
            <v>0</v>
          </cell>
          <cell r="DO535">
            <v>0</v>
          </cell>
          <cell r="DP535">
            <v>0</v>
          </cell>
          <cell r="DQ535">
            <v>0</v>
          </cell>
          <cell r="DT535">
            <v>0</v>
          </cell>
          <cell r="DU535">
            <v>0</v>
          </cell>
          <cell r="DV535">
            <v>0</v>
          </cell>
          <cell r="DW535">
            <v>0</v>
          </cell>
          <cell r="DX535">
            <v>0</v>
          </cell>
          <cell r="DY535">
            <v>0</v>
          </cell>
          <cell r="DZ535">
            <v>0</v>
          </cell>
          <cell r="EA535">
            <v>0</v>
          </cell>
          <cell r="ED535">
            <v>0</v>
          </cell>
          <cell r="EE535">
            <v>0</v>
          </cell>
          <cell r="EF535">
            <v>0</v>
          </cell>
          <cell r="EG535">
            <v>0</v>
          </cell>
          <cell r="EH535">
            <v>0</v>
          </cell>
          <cell r="EI535">
            <v>0</v>
          </cell>
          <cell r="EJ535">
            <v>0</v>
          </cell>
          <cell r="EK535">
            <v>0</v>
          </cell>
          <cell r="EN535">
            <v>0</v>
          </cell>
          <cell r="EO535">
            <v>0</v>
          </cell>
          <cell r="EP535">
            <v>0</v>
          </cell>
          <cell r="EQ535">
            <v>0</v>
          </cell>
          <cell r="ER535">
            <v>0</v>
          </cell>
          <cell r="ES535">
            <v>0</v>
          </cell>
          <cell r="ET535">
            <v>0</v>
          </cell>
          <cell r="EU535">
            <v>0</v>
          </cell>
          <cell r="EX535">
            <v>0</v>
          </cell>
          <cell r="EY535">
            <v>0</v>
          </cell>
          <cell r="EZ535">
            <v>0</v>
          </cell>
          <cell r="FA535">
            <v>0</v>
          </cell>
          <cell r="FB535">
            <v>0</v>
          </cell>
          <cell r="FC535">
            <v>0</v>
          </cell>
          <cell r="FD535">
            <v>0</v>
          </cell>
          <cell r="FE535">
            <v>0</v>
          </cell>
          <cell r="FH535">
            <v>0</v>
          </cell>
          <cell r="FI535">
            <v>0</v>
          </cell>
          <cell r="FJ535">
            <v>0</v>
          </cell>
          <cell r="FK535">
            <v>0</v>
          </cell>
          <cell r="FL535">
            <v>0</v>
          </cell>
          <cell r="FM535">
            <v>0</v>
          </cell>
          <cell r="FN535">
            <v>0</v>
          </cell>
          <cell r="FO535">
            <v>0</v>
          </cell>
          <cell r="FR535">
            <v>0</v>
          </cell>
          <cell r="FS535">
            <v>0</v>
          </cell>
          <cell r="FT535">
            <v>0</v>
          </cell>
          <cell r="FU535">
            <v>0</v>
          </cell>
          <cell r="FV535">
            <v>0</v>
          </cell>
          <cell r="FW535">
            <v>0</v>
          </cell>
          <cell r="FX535">
            <v>0</v>
          </cell>
          <cell r="FY535">
            <v>0</v>
          </cell>
          <cell r="GB535">
            <v>0</v>
          </cell>
          <cell r="GC535">
            <v>0</v>
          </cell>
          <cell r="GD535">
            <v>0</v>
          </cell>
          <cell r="GE535">
            <v>0</v>
          </cell>
          <cell r="GF535">
            <v>0</v>
          </cell>
          <cell r="GG535">
            <v>0</v>
          </cell>
          <cell r="GH535">
            <v>0</v>
          </cell>
          <cell r="GI535">
            <v>0</v>
          </cell>
          <cell r="GL535">
            <v>0</v>
          </cell>
          <cell r="GM535">
            <v>0</v>
          </cell>
          <cell r="GN535">
            <v>0</v>
          </cell>
          <cell r="GO535">
            <v>0</v>
          </cell>
          <cell r="GP535">
            <v>0</v>
          </cell>
          <cell r="GQ535">
            <v>0</v>
          </cell>
          <cell r="GR535">
            <v>0</v>
          </cell>
          <cell r="GS535">
            <v>0</v>
          </cell>
          <cell r="GU535" t="str">
            <v>Steak Haché Poêlée De Légumes</v>
          </cell>
        </row>
        <row r="536">
          <cell r="E536" t="str">
            <v xml:space="preserve">Sucrines Aux Champignons De Paris </v>
          </cell>
          <cell r="F536" t="str">
            <v xml:space="preserve">Mélanger dans un saladier le vinaigre et tous les ingrédients, poivre compris. 
Bien faire chauffer l'huile dans une poêle antiadhésive. 
Faire sauter les champignons env. 4 min en remuant, saler. 
Ajouter le bacon, le temps de bien faire chauffer, ajouter à la sauce. Incorporer les sucrines. </v>
          </cell>
          <cell r="H536">
            <v>353.64</v>
          </cell>
          <cell r="I536">
            <v>21.189</v>
          </cell>
          <cell r="J536">
            <v>25.503</v>
          </cell>
          <cell r="K536">
            <v>8.0150000000000006</v>
          </cell>
          <cell r="L536" t="str">
            <v>Vinaigre De Pomme</v>
          </cell>
          <cell r="M536">
            <v>10</v>
          </cell>
          <cell r="N536">
            <v>1.2</v>
          </cell>
          <cell r="O536">
            <v>0</v>
          </cell>
          <cell r="P536">
            <v>0</v>
          </cell>
          <cell r="Q536">
            <v>0.5</v>
          </cell>
          <cell r="R536">
            <v>12</v>
          </cell>
          <cell r="S536">
            <v>0</v>
          </cell>
          <cell r="T536">
            <v>0</v>
          </cell>
          <cell r="U536">
            <v>5</v>
          </cell>
          <cell r="V536" t="str">
            <v>Huile D'Olive</v>
          </cell>
          <cell r="W536">
            <v>10</v>
          </cell>
          <cell r="X536">
            <v>80.900000000000006</v>
          </cell>
          <cell r="Y536">
            <v>0</v>
          </cell>
          <cell r="Z536">
            <v>8.99</v>
          </cell>
          <cell r="AA536">
            <v>0</v>
          </cell>
          <cell r="AB536">
            <v>809</v>
          </cell>
          <cell r="AC536">
            <v>0</v>
          </cell>
          <cell r="AD536">
            <v>89.9</v>
          </cell>
          <cell r="AE536">
            <v>0</v>
          </cell>
          <cell r="AF536" t="str">
            <v>Bouillon De Légumes</v>
          </cell>
          <cell r="AG536">
            <v>12</v>
          </cell>
          <cell r="AH536">
            <v>26.04</v>
          </cell>
          <cell r="AI536">
            <v>1.1639999999999999</v>
          </cell>
          <cell r="AJ536">
            <v>0.64800000000000013</v>
          </cell>
          <cell r="AK536">
            <v>3.84</v>
          </cell>
          <cell r="AL536">
            <v>217</v>
          </cell>
          <cell r="AM536">
            <v>9.6999999999999993</v>
          </cell>
          <cell r="AN536">
            <v>5.4</v>
          </cell>
          <cell r="AO536">
            <v>32</v>
          </cell>
          <cell r="AP536" t="str">
            <v>Cerfeuil</v>
          </cell>
          <cell r="AR536">
            <v>0</v>
          </cell>
          <cell r="AS536">
            <v>0</v>
          </cell>
          <cell r="AT536">
            <v>0</v>
          </cell>
          <cell r="AU536">
            <v>0</v>
          </cell>
          <cell r="AV536">
            <v>0</v>
          </cell>
          <cell r="AW536">
            <v>0</v>
          </cell>
          <cell r="AX536">
            <v>0</v>
          </cell>
          <cell r="AY536">
            <v>0</v>
          </cell>
          <cell r="AZ536" t="str">
            <v xml:space="preserve">Poivre </v>
          </cell>
          <cell r="BB536">
            <v>0</v>
          </cell>
          <cell r="BC536">
            <v>0</v>
          </cell>
          <cell r="BD536">
            <v>0</v>
          </cell>
          <cell r="BE536">
            <v>0</v>
          </cell>
          <cell r="BF536">
            <v>0</v>
          </cell>
          <cell r="BG536">
            <v>0</v>
          </cell>
          <cell r="BH536">
            <v>0</v>
          </cell>
          <cell r="BI536">
            <v>0</v>
          </cell>
          <cell r="BJ536" t="str">
            <v>Huile D'Olive</v>
          </cell>
          <cell r="BK536">
            <v>10</v>
          </cell>
          <cell r="BL536">
            <v>80.900000000000006</v>
          </cell>
          <cell r="BM536">
            <v>0</v>
          </cell>
          <cell r="BN536">
            <v>8.99</v>
          </cell>
          <cell r="BO536">
            <v>0</v>
          </cell>
          <cell r="BP536">
            <v>809</v>
          </cell>
          <cell r="BQ536">
            <v>0</v>
          </cell>
          <cell r="BR536">
            <v>89.9</v>
          </cell>
          <cell r="BS536">
            <v>0</v>
          </cell>
          <cell r="BT536" t="str">
            <v>Champignon</v>
          </cell>
          <cell r="BU536">
            <v>125</v>
          </cell>
          <cell r="BV536">
            <v>27.5</v>
          </cell>
          <cell r="BW536">
            <v>3.625</v>
          </cell>
          <cell r="BX536">
            <v>0.375</v>
          </cell>
          <cell r="BY536">
            <v>1.375</v>
          </cell>
          <cell r="BZ536">
            <v>22</v>
          </cell>
          <cell r="CA536">
            <v>2.9</v>
          </cell>
          <cell r="CB536">
            <v>0.3</v>
          </cell>
          <cell r="CC536">
            <v>1.1000000000000001</v>
          </cell>
          <cell r="CD536" t="str">
            <v xml:space="preserve">Sel </v>
          </cell>
          <cell r="CF536">
            <v>0</v>
          </cell>
          <cell r="CG536">
            <v>0</v>
          </cell>
          <cell r="CH536">
            <v>0</v>
          </cell>
          <cell r="CI536">
            <v>0</v>
          </cell>
          <cell r="CJ536">
            <v>0</v>
          </cell>
          <cell r="CK536">
            <v>0</v>
          </cell>
          <cell r="CL536">
            <v>0</v>
          </cell>
          <cell r="CM536">
            <v>0</v>
          </cell>
          <cell r="CN536" t="str">
            <v>Bacon</v>
          </cell>
          <cell r="CO536">
            <v>70</v>
          </cell>
          <cell r="CP536">
            <v>121.1</v>
          </cell>
          <cell r="CQ536">
            <v>15.4</v>
          </cell>
          <cell r="CR536">
            <v>6.3</v>
          </cell>
          <cell r="CS536">
            <v>0.7</v>
          </cell>
          <cell r="CT536">
            <v>173</v>
          </cell>
          <cell r="CU536">
            <v>22</v>
          </cell>
          <cell r="CV536">
            <v>9</v>
          </cell>
          <cell r="CW536">
            <v>1</v>
          </cell>
          <cell r="CX536" t="str">
            <v>Sucrine</v>
          </cell>
          <cell r="CY536">
            <v>100</v>
          </cell>
          <cell r="CZ536">
            <v>16</v>
          </cell>
          <cell r="DA536">
            <v>1</v>
          </cell>
          <cell r="DB536">
            <v>0.2</v>
          </cell>
          <cell r="DC536">
            <v>1.6</v>
          </cell>
          <cell r="DD536">
            <v>16</v>
          </cell>
          <cell r="DE536">
            <v>1</v>
          </cell>
          <cell r="DF536">
            <v>0.2</v>
          </cell>
          <cell r="DG536">
            <v>1.6</v>
          </cell>
          <cell r="DH536" t="str">
            <v/>
          </cell>
          <cell r="DJ536">
            <v>0</v>
          </cell>
          <cell r="DK536">
            <v>0</v>
          </cell>
          <cell r="DL536">
            <v>0</v>
          </cell>
          <cell r="DM536">
            <v>0</v>
          </cell>
          <cell r="DN536">
            <v>0</v>
          </cell>
          <cell r="DO536">
            <v>0</v>
          </cell>
          <cell r="DP536">
            <v>0</v>
          </cell>
          <cell r="DQ536">
            <v>0</v>
          </cell>
          <cell r="DR536" t="str">
            <v/>
          </cell>
          <cell r="DT536">
            <v>0</v>
          </cell>
          <cell r="DU536">
            <v>0</v>
          </cell>
          <cell r="DV536">
            <v>0</v>
          </cell>
          <cell r="DW536">
            <v>0</v>
          </cell>
          <cell r="DX536">
            <v>0</v>
          </cell>
          <cell r="DY536">
            <v>0</v>
          </cell>
          <cell r="DZ536">
            <v>0</v>
          </cell>
          <cell r="EA536">
            <v>0</v>
          </cell>
          <cell r="EB536" t="str">
            <v/>
          </cell>
          <cell r="ED536">
            <v>0</v>
          </cell>
          <cell r="EE536">
            <v>0</v>
          </cell>
          <cell r="EF536">
            <v>0</v>
          </cell>
          <cell r="EG536">
            <v>0</v>
          </cell>
          <cell r="EH536">
            <v>0</v>
          </cell>
          <cell r="EI536">
            <v>0</v>
          </cell>
          <cell r="EJ536">
            <v>0</v>
          </cell>
          <cell r="EK536">
            <v>0</v>
          </cell>
          <cell r="EL536" t="str">
            <v/>
          </cell>
          <cell r="EN536">
            <v>0</v>
          </cell>
          <cell r="EO536">
            <v>0</v>
          </cell>
          <cell r="EP536">
            <v>0</v>
          </cell>
          <cell r="EQ536">
            <v>0</v>
          </cell>
          <cell r="ER536">
            <v>0</v>
          </cell>
          <cell r="ES536">
            <v>0</v>
          </cell>
          <cell r="ET536">
            <v>0</v>
          </cell>
          <cell r="EU536">
            <v>0</v>
          </cell>
          <cell r="EV536" t="str">
            <v/>
          </cell>
          <cell r="EX536">
            <v>0</v>
          </cell>
          <cell r="EY536">
            <v>0</v>
          </cell>
          <cell r="EZ536">
            <v>0</v>
          </cell>
          <cell r="FA536">
            <v>0</v>
          </cell>
          <cell r="FB536">
            <v>0</v>
          </cell>
          <cell r="FC536">
            <v>0</v>
          </cell>
          <cell r="FD536">
            <v>0</v>
          </cell>
          <cell r="FE536">
            <v>0</v>
          </cell>
          <cell r="FF536" t="str">
            <v/>
          </cell>
          <cell r="FH536">
            <v>0</v>
          </cell>
          <cell r="FI536">
            <v>0</v>
          </cell>
          <cell r="FJ536">
            <v>0</v>
          </cell>
          <cell r="FK536">
            <v>0</v>
          </cell>
          <cell r="FL536">
            <v>0</v>
          </cell>
          <cell r="FM536">
            <v>0</v>
          </cell>
          <cell r="FN536">
            <v>0</v>
          </cell>
          <cell r="FO536">
            <v>0</v>
          </cell>
          <cell r="FR536">
            <v>0</v>
          </cell>
          <cell r="FS536">
            <v>0</v>
          </cell>
          <cell r="FT536">
            <v>0</v>
          </cell>
          <cell r="FU536">
            <v>0</v>
          </cell>
          <cell r="FV536">
            <v>0</v>
          </cell>
          <cell r="FW536">
            <v>0</v>
          </cell>
          <cell r="FX536">
            <v>0</v>
          </cell>
          <cell r="FY536">
            <v>0</v>
          </cell>
          <cell r="GB536">
            <v>0</v>
          </cell>
          <cell r="GC536">
            <v>0</v>
          </cell>
          <cell r="GD536">
            <v>0</v>
          </cell>
          <cell r="GE536">
            <v>0</v>
          </cell>
          <cell r="GF536">
            <v>0</v>
          </cell>
          <cell r="GG536">
            <v>0</v>
          </cell>
          <cell r="GH536">
            <v>0</v>
          </cell>
          <cell r="GI536">
            <v>0</v>
          </cell>
          <cell r="GL536">
            <v>0</v>
          </cell>
          <cell r="GM536">
            <v>0</v>
          </cell>
          <cell r="GN536">
            <v>0</v>
          </cell>
          <cell r="GO536">
            <v>0</v>
          </cell>
          <cell r="GP536">
            <v>0</v>
          </cell>
          <cell r="GQ536">
            <v>0</v>
          </cell>
          <cell r="GR536">
            <v>0</v>
          </cell>
          <cell r="GS536">
            <v>0</v>
          </cell>
          <cell r="GU536" t="str">
            <v xml:space="preserve">Sucrines Aux Champignons De Paris </v>
          </cell>
        </row>
        <row r="537">
          <cell r="E537" t="str">
            <v xml:space="preserve">Sushi Bowl Au Saumon (Chirashi) </v>
          </cell>
          <cell r="F537" t="str">
            <v xml:space="preserve">Mettre le riz avec l’eau avec dans une casserole, porter à ébullition. 
Baisser le feu, faire cuire env. 10 min à couvert sur feu doux, laisser gonfler env. 15 min sur la plaque éteinte, sans jamais soulever le couvercle. 
Mettre le riz dans un bol, ajouter le vinaigre et le sel, démêler les grains à la fourchette. 
Bien faire chauffer l'huile dans une poêle antiadhésive. 
Faire sauter la carotte et les germes de haricots mungo env. 3 min en remuant. 
Ajouter l'oignon fanes et les pousses d’épinards, laisser retomber, saler, dresser avec le riz dans le bol. 
Faire chauffer l'huile dans la même poêle. 
Casser les œufs l’un après l’autre, faire glisser dans la poêle, laisser cuire env. 2 min sur feu moyen, dresser sur le riz avec les dés de saumon. 
Parsemer de graines de sésame. 
</v>
          </cell>
          <cell r="G537" t="str">
            <v xml:space="preserve">Prendre des épinards frais </v>
          </cell>
          <cell r="H537">
            <v>586.4</v>
          </cell>
          <cell r="I537">
            <v>33.849999999999994</v>
          </cell>
          <cell r="J537">
            <v>28.42</v>
          </cell>
          <cell r="K537">
            <v>33.435000000000002</v>
          </cell>
          <cell r="L537" t="str">
            <v>Vinaigre De Riz Clair</v>
          </cell>
          <cell r="M537">
            <v>10</v>
          </cell>
          <cell r="N537">
            <v>1.2</v>
          </cell>
          <cell r="O537">
            <v>0</v>
          </cell>
          <cell r="P537">
            <v>0</v>
          </cell>
          <cell r="Q537">
            <v>0.5</v>
          </cell>
          <cell r="R537">
            <v>12</v>
          </cell>
          <cell r="S537">
            <v>0</v>
          </cell>
          <cell r="T537">
            <v>0</v>
          </cell>
          <cell r="U537">
            <v>5</v>
          </cell>
          <cell r="V537" t="str">
            <v xml:space="preserve">Sel </v>
          </cell>
          <cell r="X537">
            <v>0</v>
          </cell>
          <cell r="Y537">
            <v>0</v>
          </cell>
          <cell r="Z537">
            <v>0</v>
          </cell>
          <cell r="AA537">
            <v>0</v>
          </cell>
          <cell r="AB537">
            <v>0</v>
          </cell>
          <cell r="AC537">
            <v>0</v>
          </cell>
          <cell r="AD537">
            <v>0</v>
          </cell>
          <cell r="AE537">
            <v>0</v>
          </cell>
          <cell r="AF537" t="str">
            <v>Huile D'Olive</v>
          </cell>
          <cell r="AG537">
            <v>5</v>
          </cell>
          <cell r="AH537">
            <v>40.450000000000003</v>
          </cell>
          <cell r="AI537">
            <v>0</v>
          </cell>
          <cell r="AJ537">
            <v>4.4950000000000001</v>
          </cell>
          <cell r="AK537">
            <v>0</v>
          </cell>
          <cell r="AL537">
            <v>809</v>
          </cell>
          <cell r="AM537">
            <v>0</v>
          </cell>
          <cell r="AN537">
            <v>89.9</v>
          </cell>
          <cell r="AO537">
            <v>0</v>
          </cell>
          <cell r="AP537" t="str">
            <v>Carotte</v>
          </cell>
          <cell r="AQ537">
            <v>100</v>
          </cell>
          <cell r="AR537">
            <v>38</v>
          </cell>
          <cell r="AS537">
            <v>0.8</v>
          </cell>
          <cell r="AT537">
            <v>0.3</v>
          </cell>
          <cell r="AU537">
            <v>6.6</v>
          </cell>
          <cell r="AV537">
            <v>38</v>
          </cell>
          <cell r="AW537">
            <v>0.8</v>
          </cell>
          <cell r="AX537">
            <v>0.3</v>
          </cell>
          <cell r="AY537">
            <v>6.6</v>
          </cell>
          <cell r="AZ537" t="str">
            <v>Germes De Haricots Mungo</v>
          </cell>
          <cell r="BA537">
            <v>25</v>
          </cell>
          <cell r="BB537">
            <v>9</v>
          </cell>
          <cell r="BC537">
            <v>0.75</v>
          </cell>
          <cell r="BD537">
            <v>0</v>
          </cell>
          <cell r="BE537">
            <v>0.72499999999999998</v>
          </cell>
          <cell r="BF537">
            <v>36</v>
          </cell>
          <cell r="BG537">
            <v>3</v>
          </cell>
          <cell r="BH537">
            <v>0</v>
          </cell>
          <cell r="BI537">
            <v>2.9</v>
          </cell>
          <cell r="BJ537" t="str">
            <v>Oignon</v>
          </cell>
          <cell r="BL537">
            <v>0</v>
          </cell>
          <cell r="BM537">
            <v>0</v>
          </cell>
          <cell r="BN537">
            <v>0</v>
          </cell>
          <cell r="BO537">
            <v>0</v>
          </cell>
          <cell r="BP537">
            <v>39</v>
          </cell>
          <cell r="BQ537">
            <v>1.3</v>
          </cell>
          <cell r="BR537">
            <v>0.2</v>
          </cell>
          <cell r="BS537">
            <v>7</v>
          </cell>
          <cell r="BT537" t="str">
            <v>Pousses D’Épinards</v>
          </cell>
          <cell r="BU537">
            <v>100</v>
          </cell>
          <cell r="BV537">
            <v>23</v>
          </cell>
          <cell r="BW537">
            <v>2.7</v>
          </cell>
          <cell r="BX537">
            <v>0.4</v>
          </cell>
          <cell r="BY537">
            <v>0.8</v>
          </cell>
          <cell r="BZ537">
            <v>23</v>
          </cell>
          <cell r="CA537">
            <v>2.7</v>
          </cell>
          <cell r="CB537">
            <v>0.4</v>
          </cell>
          <cell r="CC537">
            <v>0.8</v>
          </cell>
          <cell r="CD537" t="str">
            <v xml:space="preserve">Sel </v>
          </cell>
          <cell r="CF537">
            <v>0</v>
          </cell>
          <cell r="CG537">
            <v>0</v>
          </cell>
          <cell r="CH537">
            <v>0</v>
          </cell>
          <cell r="CI537">
            <v>0</v>
          </cell>
          <cell r="CJ537">
            <v>0</v>
          </cell>
          <cell r="CK537">
            <v>0</v>
          </cell>
          <cell r="CL537">
            <v>0</v>
          </cell>
          <cell r="CM537">
            <v>0</v>
          </cell>
          <cell r="CN537" t="str">
            <v>Huile D'Olive</v>
          </cell>
          <cell r="CO537">
            <v>5</v>
          </cell>
          <cell r="CP537">
            <v>40.450000000000003</v>
          </cell>
          <cell r="CQ537">
            <v>0</v>
          </cell>
          <cell r="CR537">
            <v>4.4950000000000001</v>
          </cell>
          <cell r="CS537">
            <v>0</v>
          </cell>
          <cell r="CT537">
            <v>809</v>
          </cell>
          <cell r="CU537">
            <v>0</v>
          </cell>
          <cell r="CV537">
            <v>89.9</v>
          </cell>
          <cell r="CW537">
            <v>0</v>
          </cell>
          <cell r="CX537" t="str">
            <v>Œuf</v>
          </cell>
          <cell r="CY537">
            <v>50</v>
          </cell>
          <cell r="CZ537">
            <v>71</v>
          </cell>
          <cell r="DA537">
            <v>5.95</v>
          </cell>
          <cell r="DB537">
            <v>5.15</v>
          </cell>
          <cell r="DC537">
            <v>0.15</v>
          </cell>
          <cell r="DD537">
            <v>142</v>
          </cell>
          <cell r="DE537">
            <v>11.9</v>
          </cell>
          <cell r="DF537">
            <v>10.3</v>
          </cell>
          <cell r="DG537">
            <v>0.3</v>
          </cell>
          <cell r="DH537" t="str">
            <v>Saumon</v>
          </cell>
          <cell r="DI537">
            <v>100</v>
          </cell>
          <cell r="DJ537">
            <v>200</v>
          </cell>
          <cell r="DK537">
            <v>19.899999999999999</v>
          </cell>
          <cell r="DL537">
            <v>13.4</v>
          </cell>
          <cell r="DM537">
            <v>0</v>
          </cell>
          <cell r="DN537">
            <v>200</v>
          </cell>
          <cell r="DO537">
            <v>19.899999999999999</v>
          </cell>
          <cell r="DP537">
            <v>13.4</v>
          </cell>
          <cell r="DQ537">
            <v>0</v>
          </cell>
          <cell r="DR537" t="str">
            <v>Graines De Sésame</v>
          </cell>
          <cell r="DS537">
            <v>10</v>
          </cell>
          <cell r="DT537">
            <v>58.9</v>
          </cell>
          <cell r="DU537">
            <v>1.77</v>
          </cell>
          <cell r="DV537">
            <v>0</v>
          </cell>
          <cell r="DW537">
            <v>1.17</v>
          </cell>
          <cell r="DX537">
            <v>589</v>
          </cell>
          <cell r="DY537">
            <v>17.7</v>
          </cell>
          <cell r="DZ537">
            <v>0</v>
          </cell>
          <cell r="EA537">
            <v>11.7</v>
          </cell>
          <cell r="EB537" t="str">
            <v>Riz</v>
          </cell>
          <cell r="EC537">
            <v>30</v>
          </cell>
          <cell r="ED537">
            <v>104.4</v>
          </cell>
          <cell r="EE537">
            <v>1.98</v>
          </cell>
          <cell r="EF537">
            <v>0.18</v>
          </cell>
          <cell r="EG537">
            <v>23.49</v>
          </cell>
          <cell r="EH537">
            <v>348</v>
          </cell>
          <cell r="EI537">
            <v>6.6</v>
          </cell>
          <cell r="EJ537">
            <v>0.6</v>
          </cell>
          <cell r="EK537">
            <v>78.3</v>
          </cell>
          <cell r="EL537" t="str">
            <v/>
          </cell>
          <cell r="EN537">
            <v>0</v>
          </cell>
          <cell r="EO537">
            <v>0</v>
          </cell>
          <cell r="EP537">
            <v>0</v>
          </cell>
          <cell r="EQ537">
            <v>0</v>
          </cell>
          <cell r="ER537">
            <v>0</v>
          </cell>
          <cell r="ES537">
            <v>0</v>
          </cell>
          <cell r="ET537">
            <v>0</v>
          </cell>
          <cell r="EU537">
            <v>0</v>
          </cell>
          <cell r="EV537" t="str">
            <v/>
          </cell>
          <cell r="EX537">
            <v>0</v>
          </cell>
          <cell r="EY537">
            <v>0</v>
          </cell>
          <cell r="EZ537">
            <v>0</v>
          </cell>
          <cell r="FA537">
            <v>0</v>
          </cell>
          <cell r="FB537">
            <v>0</v>
          </cell>
          <cell r="FC537">
            <v>0</v>
          </cell>
          <cell r="FD537">
            <v>0</v>
          </cell>
          <cell r="FE537">
            <v>0</v>
          </cell>
          <cell r="FF537" t="str">
            <v/>
          </cell>
          <cell r="FH537">
            <v>0</v>
          </cell>
          <cell r="FI537">
            <v>0</v>
          </cell>
          <cell r="FJ537">
            <v>0</v>
          </cell>
          <cell r="FK537">
            <v>0</v>
          </cell>
          <cell r="FL537">
            <v>0</v>
          </cell>
          <cell r="FM537">
            <v>0</v>
          </cell>
          <cell r="FN537">
            <v>0</v>
          </cell>
          <cell r="FO537">
            <v>0</v>
          </cell>
          <cell r="FR537">
            <v>0</v>
          </cell>
          <cell r="FS537">
            <v>0</v>
          </cell>
          <cell r="FT537">
            <v>0</v>
          </cell>
          <cell r="FU537">
            <v>0</v>
          </cell>
          <cell r="FV537">
            <v>0</v>
          </cell>
          <cell r="FW537">
            <v>0</v>
          </cell>
          <cell r="FX537">
            <v>0</v>
          </cell>
          <cell r="FY537">
            <v>0</v>
          </cell>
          <cell r="GB537">
            <v>0</v>
          </cell>
          <cell r="GC537">
            <v>0</v>
          </cell>
          <cell r="GD537">
            <v>0</v>
          </cell>
          <cell r="GE537">
            <v>0</v>
          </cell>
          <cell r="GF537">
            <v>0</v>
          </cell>
          <cell r="GG537">
            <v>0</v>
          </cell>
          <cell r="GH537">
            <v>0</v>
          </cell>
          <cell r="GI537">
            <v>0</v>
          </cell>
          <cell r="GL537">
            <v>0</v>
          </cell>
          <cell r="GM537">
            <v>0</v>
          </cell>
          <cell r="GN537">
            <v>0</v>
          </cell>
          <cell r="GO537">
            <v>0</v>
          </cell>
          <cell r="GP537">
            <v>0</v>
          </cell>
          <cell r="GQ537">
            <v>0</v>
          </cell>
          <cell r="GR537">
            <v>0</v>
          </cell>
          <cell r="GS537">
            <v>0</v>
          </cell>
          <cell r="GU537" t="str">
            <v xml:space="preserve">Sushi Bowl Au Saumon (Chirashi) </v>
          </cell>
        </row>
        <row r="538">
          <cell r="E538" t="str">
            <v>Taboulé Au Chou-fleur</v>
          </cell>
          <cell r="F538" t="str">
            <v xml:space="preserve">Coupez grossièrement le chou-fleur, les tomates et le concombre en petits morceaux.
Placez les légumes et le persil dans un robot de cuisine, et râpez-les finement.
Placez le mélange au chou-fleur dans une poêle avec le jus de citron, et assaisonnez à l'aide de sel et de poivre.
Faites légèrement griller le tout pendant 5 minutes, et assaisonnez à l'aide des herbes aromatiques orientales.
</v>
          </cell>
          <cell r="H538">
            <v>138.65</v>
          </cell>
          <cell r="I538">
            <v>8.625</v>
          </cell>
          <cell r="J538">
            <v>1.68</v>
          </cell>
          <cell r="K538">
            <v>17.675000000000001</v>
          </cell>
          <cell r="L538" t="str">
            <v>Chou-Fleur</v>
          </cell>
          <cell r="M538">
            <v>250</v>
          </cell>
          <cell r="N538">
            <v>65</v>
          </cell>
          <cell r="O538">
            <v>6</v>
          </cell>
          <cell r="P538">
            <v>0.75</v>
          </cell>
          <cell r="Q538">
            <v>5.75</v>
          </cell>
          <cell r="R538">
            <v>26</v>
          </cell>
          <cell r="S538">
            <v>2.4</v>
          </cell>
          <cell r="T538">
            <v>0.3</v>
          </cell>
          <cell r="U538">
            <v>2.2999999999999998</v>
          </cell>
          <cell r="V538" t="str">
            <v>Tomate</v>
          </cell>
          <cell r="W538">
            <v>240</v>
          </cell>
          <cell r="X538">
            <v>50.4</v>
          </cell>
          <cell r="Y538">
            <v>1.92</v>
          </cell>
          <cell r="Z538">
            <v>0.72</v>
          </cell>
          <cell r="AA538">
            <v>7.68</v>
          </cell>
          <cell r="AB538">
            <v>21</v>
          </cell>
          <cell r="AC538">
            <v>0.8</v>
          </cell>
          <cell r="AD538">
            <v>0.3</v>
          </cell>
          <cell r="AE538">
            <v>3.2</v>
          </cell>
          <cell r="AF538" t="str">
            <v>Concombre</v>
          </cell>
          <cell r="AG538">
            <v>75</v>
          </cell>
          <cell r="AH538">
            <v>9.75</v>
          </cell>
          <cell r="AI538">
            <v>0.52500000000000002</v>
          </cell>
          <cell r="AJ538">
            <v>7.4999999999999997E-2</v>
          </cell>
          <cell r="AK538">
            <v>1.5</v>
          </cell>
          <cell r="AL538">
            <v>13</v>
          </cell>
          <cell r="AM538">
            <v>0.7</v>
          </cell>
          <cell r="AN538">
            <v>0.1</v>
          </cell>
          <cell r="AO538">
            <v>2</v>
          </cell>
          <cell r="AP538" t="str">
            <v>Persil</v>
          </cell>
          <cell r="AQ538">
            <v>25</v>
          </cell>
          <cell r="AR538">
            <v>0</v>
          </cell>
          <cell r="AS538">
            <v>0</v>
          </cell>
          <cell r="AT538">
            <v>0</v>
          </cell>
          <cell r="AU538">
            <v>0</v>
          </cell>
          <cell r="AV538">
            <v>0</v>
          </cell>
          <cell r="AW538">
            <v>0</v>
          </cell>
          <cell r="AX538">
            <v>0</v>
          </cell>
          <cell r="AY538">
            <v>0</v>
          </cell>
          <cell r="AZ538" t="str">
            <v>Jus De Citron</v>
          </cell>
          <cell r="BA538">
            <v>45</v>
          </cell>
          <cell r="BB538">
            <v>13.5</v>
          </cell>
          <cell r="BC538">
            <v>0.18</v>
          </cell>
          <cell r="BD538">
            <v>0.13500000000000001</v>
          </cell>
          <cell r="BE538">
            <v>2.7450000000000001</v>
          </cell>
          <cell r="BF538">
            <v>30</v>
          </cell>
          <cell r="BG538">
            <v>0.4</v>
          </cell>
          <cell r="BH538">
            <v>0.3</v>
          </cell>
          <cell r="BI538">
            <v>6.1</v>
          </cell>
          <cell r="BJ538" t="str">
            <v>Sel &amp; Poivre</v>
          </cell>
          <cell r="BL538">
            <v>0</v>
          </cell>
          <cell r="BM538">
            <v>0</v>
          </cell>
          <cell r="BN538">
            <v>0</v>
          </cell>
          <cell r="BO538">
            <v>0</v>
          </cell>
          <cell r="BP538">
            <v>0</v>
          </cell>
          <cell r="BQ538">
            <v>0</v>
          </cell>
          <cell r="BR538">
            <v>0</v>
          </cell>
          <cell r="BS538">
            <v>0</v>
          </cell>
          <cell r="BT538" t="str">
            <v>Herbes Aromatiques Orientales (À Votre Convenance)</v>
          </cell>
          <cell r="BV538">
            <v>0</v>
          </cell>
          <cell r="BW538">
            <v>0</v>
          </cell>
          <cell r="BX538">
            <v>0</v>
          </cell>
          <cell r="BY538">
            <v>0</v>
          </cell>
          <cell r="BZ538">
            <v>0</v>
          </cell>
          <cell r="CA538">
            <v>0</v>
          </cell>
          <cell r="CB538">
            <v>0</v>
          </cell>
          <cell r="CC538">
            <v>0</v>
          </cell>
          <cell r="CD538" t="str">
            <v/>
          </cell>
          <cell r="CF538">
            <v>0</v>
          </cell>
          <cell r="CG538">
            <v>0</v>
          </cell>
          <cell r="CH538">
            <v>0</v>
          </cell>
          <cell r="CI538">
            <v>0</v>
          </cell>
          <cell r="CJ538">
            <v>0</v>
          </cell>
          <cell r="CK538">
            <v>0</v>
          </cell>
          <cell r="CL538">
            <v>0</v>
          </cell>
          <cell r="CM538">
            <v>0</v>
          </cell>
          <cell r="CN538" t="str">
            <v/>
          </cell>
          <cell r="CP538">
            <v>0</v>
          </cell>
          <cell r="CQ538">
            <v>0</v>
          </cell>
          <cell r="CR538">
            <v>0</v>
          </cell>
          <cell r="CS538">
            <v>0</v>
          </cell>
          <cell r="CT538">
            <v>0</v>
          </cell>
          <cell r="CU538">
            <v>0</v>
          </cell>
          <cell r="CV538">
            <v>0</v>
          </cell>
          <cell r="CW538">
            <v>0</v>
          </cell>
          <cell r="CX538" t="str">
            <v/>
          </cell>
          <cell r="CZ538">
            <v>0</v>
          </cell>
          <cell r="DA538">
            <v>0</v>
          </cell>
          <cell r="DB538">
            <v>0</v>
          </cell>
          <cell r="DC538">
            <v>0</v>
          </cell>
          <cell r="DD538">
            <v>0</v>
          </cell>
          <cell r="DE538">
            <v>0</v>
          </cell>
          <cell r="DF538">
            <v>0</v>
          </cell>
          <cell r="DG538">
            <v>0</v>
          </cell>
          <cell r="DH538" t="str">
            <v/>
          </cell>
          <cell r="DJ538">
            <v>0</v>
          </cell>
          <cell r="DK538">
            <v>0</v>
          </cell>
          <cell r="DL538">
            <v>0</v>
          </cell>
          <cell r="DM538">
            <v>0</v>
          </cell>
          <cell r="DN538">
            <v>0</v>
          </cell>
          <cell r="DO538">
            <v>0</v>
          </cell>
          <cell r="DP538">
            <v>0</v>
          </cell>
          <cell r="DQ538">
            <v>0</v>
          </cell>
          <cell r="DR538" t="str">
            <v/>
          </cell>
          <cell r="DT538">
            <v>0</v>
          </cell>
          <cell r="DU538">
            <v>0</v>
          </cell>
          <cell r="DV538">
            <v>0</v>
          </cell>
          <cell r="DW538">
            <v>0</v>
          </cell>
          <cell r="DX538">
            <v>0</v>
          </cell>
          <cell r="DY538">
            <v>0</v>
          </cell>
          <cell r="DZ538">
            <v>0</v>
          </cell>
          <cell r="EA538">
            <v>0</v>
          </cell>
          <cell r="EB538" t="str">
            <v/>
          </cell>
          <cell r="ED538">
            <v>0</v>
          </cell>
          <cell r="EE538">
            <v>0</v>
          </cell>
          <cell r="EF538">
            <v>0</v>
          </cell>
          <cell r="EG538">
            <v>0</v>
          </cell>
          <cell r="EH538">
            <v>0</v>
          </cell>
          <cell r="EI538">
            <v>0</v>
          </cell>
          <cell r="EJ538">
            <v>0</v>
          </cell>
          <cell r="EK538">
            <v>0</v>
          </cell>
          <cell r="EL538" t="str">
            <v/>
          </cell>
          <cell r="EN538">
            <v>0</v>
          </cell>
          <cell r="EO538">
            <v>0</v>
          </cell>
          <cell r="EP538">
            <v>0</v>
          </cell>
          <cell r="EQ538">
            <v>0</v>
          </cell>
          <cell r="ER538">
            <v>0</v>
          </cell>
          <cell r="ES538">
            <v>0</v>
          </cell>
          <cell r="ET538">
            <v>0</v>
          </cell>
          <cell r="EU538">
            <v>0</v>
          </cell>
          <cell r="EV538" t="str">
            <v/>
          </cell>
          <cell r="EX538">
            <v>0</v>
          </cell>
          <cell r="EY538">
            <v>0</v>
          </cell>
          <cell r="EZ538">
            <v>0</v>
          </cell>
          <cell r="FA538">
            <v>0</v>
          </cell>
          <cell r="FB538">
            <v>0</v>
          </cell>
          <cell r="FC538">
            <v>0</v>
          </cell>
          <cell r="FD538">
            <v>0</v>
          </cell>
          <cell r="FE538">
            <v>0</v>
          </cell>
          <cell r="FF538" t="str">
            <v/>
          </cell>
          <cell r="FH538">
            <v>0</v>
          </cell>
          <cell r="FI538">
            <v>0</v>
          </cell>
          <cell r="FJ538">
            <v>0</v>
          </cell>
          <cell r="FK538">
            <v>0</v>
          </cell>
          <cell r="FL538">
            <v>0</v>
          </cell>
          <cell r="FM538">
            <v>0</v>
          </cell>
          <cell r="FN538">
            <v>0</v>
          </cell>
          <cell r="FO538">
            <v>0</v>
          </cell>
          <cell r="FR538">
            <v>0</v>
          </cell>
          <cell r="FS538">
            <v>0</v>
          </cell>
          <cell r="FT538">
            <v>0</v>
          </cell>
          <cell r="FU538">
            <v>0</v>
          </cell>
          <cell r="FV538">
            <v>0</v>
          </cell>
          <cell r="FW538">
            <v>0</v>
          </cell>
          <cell r="FX538">
            <v>0</v>
          </cell>
          <cell r="FY538">
            <v>0</v>
          </cell>
          <cell r="GB538">
            <v>0</v>
          </cell>
          <cell r="GC538">
            <v>0</v>
          </cell>
          <cell r="GD538">
            <v>0</v>
          </cell>
          <cell r="GE538">
            <v>0</v>
          </cell>
          <cell r="GF538">
            <v>0</v>
          </cell>
          <cell r="GG538">
            <v>0</v>
          </cell>
          <cell r="GH538">
            <v>0</v>
          </cell>
          <cell r="GI538">
            <v>0</v>
          </cell>
          <cell r="GL538">
            <v>0</v>
          </cell>
          <cell r="GM538">
            <v>0</v>
          </cell>
          <cell r="GN538">
            <v>0</v>
          </cell>
          <cell r="GO538">
            <v>0</v>
          </cell>
          <cell r="GP538">
            <v>0</v>
          </cell>
          <cell r="GQ538">
            <v>0</v>
          </cell>
          <cell r="GR538">
            <v>0</v>
          </cell>
          <cell r="GS538">
            <v>0</v>
          </cell>
          <cell r="GU538" t="str">
            <v>Taboulé Au Chou-Fleur</v>
          </cell>
        </row>
        <row r="539">
          <cell r="E539" t="str">
            <v>Tartare De Bœuf</v>
          </cell>
          <cell r="F539" t="str">
            <v xml:space="preserve">Epluchez et hachez l'oignon.
Ciselez le basilic.
Mélangez l’ensemble avec l’huile, le ketchup, la sauce Worcestershire et la viande.
Ajoutez un peu de poivre selon vos goûts.
Servir avec du pain et de la laitue
</v>
          </cell>
          <cell r="H539">
            <v>646.29000000000008</v>
          </cell>
          <cell r="I539">
            <v>34.92</v>
          </cell>
          <cell r="J539">
            <v>39.499999999999993</v>
          </cell>
          <cell r="K539">
            <v>35.17</v>
          </cell>
          <cell r="L539" t="str">
            <v>Bœuf</v>
          </cell>
          <cell r="M539">
            <v>150</v>
          </cell>
          <cell r="N539">
            <v>282</v>
          </cell>
          <cell r="O539">
            <v>28.35</v>
          </cell>
          <cell r="P539">
            <v>18.75</v>
          </cell>
          <cell r="Q539">
            <v>0</v>
          </cell>
          <cell r="R539">
            <v>188</v>
          </cell>
          <cell r="S539">
            <v>18.899999999999999</v>
          </cell>
          <cell r="T539">
            <v>12.5</v>
          </cell>
          <cell r="U539">
            <v>0</v>
          </cell>
          <cell r="V539" t="str">
            <v>Oignon</v>
          </cell>
          <cell r="W539">
            <v>40</v>
          </cell>
          <cell r="X539">
            <v>15.6</v>
          </cell>
          <cell r="Y539">
            <v>0.52</v>
          </cell>
          <cell r="Z539">
            <v>0.08</v>
          </cell>
          <cell r="AA539">
            <v>2.8</v>
          </cell>
          <cell r="AB539">
            <v>39</v>
          </cell>
          <cell r="AC539">
            <v>1.3</v>
          </cell>
          <cell r="AD539">
            <v>0.2</v>
          </cell>
          <cell r="AE539">
            <v>7</v>
          </cell>
          <cell r="AF539" t="str">
            <v>Huile D'Olive</v>
          </cell>
          <cell r="AG539">
            <v>15</v>
          </cell>
          <cell r="AH539">
            <v>121.35</v>
          </cell>
          <cell r="AI539">
            <v>0</v>
          </cell>
          <cell r="AJ539">
            <v>13.484999999999999</v>
          </cell>
          <cell r="AK539">
            <v>0</v>
          </cell>
          <cell r="AL539">
            <v>809</v>
          </cell>
          <cell r="AM539">
            <v>0</v>
          </cell>
          <cell r="AN539">
            <v>89.9</v>
          </cell>
          <cell r="AO539">
            <v>0</v>
          </cell>
          <cell r="AP539" t="str">
            <v>Cornichons</v>
          </cell>
          <cell r="AQ539">
            <v>30</v>
          </cell>
          <cell r="AR539">
            <v>9.15</v>
          </cell>
          <cell r="AS539">
            <v>0.3</v>
          </cell>
          <cell r="AT539">
            <v>0.15</v>
          </cell>
          <cell r="AU539">
            <v>1.5</v>
          </cell>
          <cell r="AV539">
            <v>30.5</v>
          </cell>
          <cell r="AW539">
            <v>1</v>
          </cell>
          <cell r="AX539">
            <v>0.5</v>
          </cell>
          <cell r="AY539">
            <v>5</v>
          </cell>
          <cell r="AZ539" t="str">
            <v>Heinz Ketchup Light -50% Sel &amp; Sucre</v>
          </cell>
          <cell r="BA539">
            <v>15</v>
          </cell>
          <cell r="BB539">
            <v>9.6</v>
          </cell>
          <cell r="BC539">
            <v>0.21</v>
          </cell>
          <cell r="BD539">
            <v>1.4999999999999999E-2</v>
          </cell>
          <cell r="BE539">
            <v>1.8</v>
          </cell>
          <cell r="BF539">
            <v>64</v>
          </cell>
          <cell r="BG539">
            <v>1.4</v>
          </cell>
          <cell r="BH539">
            <v>0.1</v>
          </cell>
          <cell r="BI539">
            <v>12</v>
          </cell>
          <cell r="BJ539" t="str">
            <v>Sauce Soja</v>
          </cell>
          <cell r="BK539">
            <v>5</v>
          </cell>
          <cell r="BL539">
            <v>3.14</v>
          </cell>
          <cell r="BM539">
            <v>0.44</v>
          </cell>
          <cell r="BN539">
            <v>0</v>
          </cell>
          <cell r="BO539">
            <v>0.34499999999999997</v>
          </cell>
          <cell r="BP539">
            <v>62.8</v>
          </cell>
          <cell r="BQ539">
            <v>8.8000000000000007</v>
          </cell>
          <cell r="BR539">
            <v>0</v>
          </cell>
          <cell r="BS539">
            <v>6.9</v>
          </cell>
          <cell r="BT539" t="str">
            <v>Epices : Tabasco Basilic Coriandre</v>
          </cell>
          <cell r="BV539">
            <v>0</v>
          </cell>
          <cell r="BW539">
            <v>0</v>
          </cell>
          <cell r="BX539">
            <v>0</v>
          </cell>
          <cell r="BY539">
            <v>0</v>
          </cell>
          <cell r="BZ539">
            <v>0</v>
          </cell>
          <cell r="CA539">
            <v>0</v>
          </cell>
          <cell r="CB539">
            <v>0</v>
          </cell>
          <cell r="CC539">
            <v>0</v>
          </cell>
          <cell r="CD539" t="str">
            <v>Poire</v>
          </cell>
          <cell r="CE539">
            <v>50</v>
          </cell>
          <cell r="CF539">
            <v>29</v>
          </cell>
          <cell r="CG539">
            <v>0.2</v>
          </cell>
          <cell r="CH539">
            <v>0.15</v>
          </cell>
          <cell r="CI539">
            <v>6.1</v>
          </cell>
          <cell r="CJ539">
            <v>58</v>
          </cell>
          <cell r="CK539">
            <v>0.4</v>
          </cell>
          <cell r="CL539">
            <v>0.3</v>
          </cell>
          <cell r="CM539">
            <v>12.2</v>
          </cell>
          <cell r="CN539" t="str">
            <v>Pain</v>
          </cell>
          <cell r="CO539">
            <v>50</v>
          </cell>
          <cell r="CP539">
            <v>132</v>
          </cell>
          <cell r="CQ539">
            <v>4.5999999999999996</v>
          </cell>
          <cell r="CR539">
            <v>2.2999999999999998</v>
          </cell>
          <cell r="CS539">
            <v>22.3</v>
          </cell>
          <cell r="CT539">
            <v>264</v>
          </cell>
          <cell r="CU539">
            <v>9.1999999999999993</v>
          </cell>
          <cell r="CV539">
            <v>4.5999999999999996</v>
          </cell>
          <cell r="CW539">
            <v>44.6</v>
          </cell>
          <cell r="CX539" t="str">
            <v>laitue</v>
          </cell>
          <cell r="CY539">
            <v>25</v>
          </cell>
          <cell r="CZ539">
            <v>4</v>
          </cell>
          <cell r="DA539">
            <v>0.3</v>
          </cell>
          <cell r="DB539">
            <v>7.4999999999999997E-2</v>
          </cell>
          <cell r="DC539">
            <v>0.32500000000000001</v>
          </cell>
          <cell r="DD539">
            <v>16</v>
          </cell>
          <cell r="DE539">
            <v>1.2</v>
          </cell>
          <cell r="DF539">
            <v>0.3</v>
          </cell>
          <cell r="DG539">
            <v>1.3</v>
          </cell>
          <cell r="DH539" t="str">
            <v>Huile D'Olive</v>
          </cell>
          <cell r="DI539">
            <v>5</v>
          </cell>
          <cell r="DJ539">
            <v>40.450000000000003</v>
          </cell>
          <cell r="DK539">
            <v>0</v>
          </cell>
          <cell r="DL539">
            <v>4.4950000000000001</v>
          </cell>
          <cell r="DM539">
            <v>0</v>
          </cell>
          <cell r="DN539">
            <v>809</v>
          </cell>
          <cell r="DO539">
            <v>0</v>
          </cell>
          <cell r="DP539">
            <v>89.9</v>
          </cell>
          <cell r="DQ539">
            <v>0</v>
          </cell>
          <cell r="DR539" t="str">
            <v>Vinaigre</v>
          </cell>
          <cell r="DT539">
            <v>0</v>
          </cell>
          <cell r="DU539">
            <v>0</v>
          </cell>
          <cell r="DV539">
            <v>0</v>
          </cell>
          <cell r="DW539">
            <v>0</v>
          </cell>
          <cell r="DX539">
            <v>22</v>
          </cell>
          <cell r="DY539">
            <v>0.1</v>
          </cell>
          <cell r="DZ539">
            <v>0</v>
          </cell>
          <cell r="EA539">
            <v>0.7</v>
          </cell>
          <cell r="EB539" t="str">
            <v/>
          </cell>
          <cell r="ED539">
            <v>0</v>
          </cell>
          <cell r="EE539">
            <v>0</v>
          </cell>
          <cell r="EF539">
            <v>0</v>
          </cell>
          <cell r="EG539">
            <v>0</v>
          </cell>
          <cell r="EH539">
            <v>0</v>
          </cell>
          <cell r="EI539">
            <v>0</v>
          </cell>
          <cell r="EJ539">
            <v>0</v>
          </cell>
          <cell r="EK539">
            <v>0</v>
          </cell>
          <cell r="EL539" t="str">
            <v/>
          </cell>
          <cell r="EN539">
            <v>0</v>
          </cell>
          <cell r="EO539">
            <v>0</v>
          </cell>
          <cell r="EP539">
            <v>0</v>
          </cell>
          <cell r="EQ539">
            <v>0</v>
          </cell>
          <cell r="ER539">
            <v>0</v>
          </cell>
          <cell r="ES539">
            <v>0</v>
          </cell>
          <cell r="ET539">
            <v>0</v>
          </cell>
          <cell r="EU539">
            <v>0</v>
          </cell>
          <cell r="EV539" t="str">
            <v/>
          </cell>
          <cell r="EX539">
            <v>0</v>
          </cell>
          <cell r="EY539">
            <v>0</v>
          </cell>
          <cell r="EZ539">
            <v>0</v>
          </cell>
          <cell r="FA539">
            <v>0</v>
          </cell>
          <cell r="FB539">
            <v>0</v>
          </cell>
          <cell r="FC539">
            <v>0</v>
          </cell>
          <cell r="FD539">
            <v>0</v>
          </cell>
          <cell r="FE539">
            <v>0</v>
          </cell>
          <cell r="FF539" t="str">
            <v/>
          </cell>
          <cell r="FH539">
            <v>0</v>
          </cell>
          <cell r="FI539">
            <v>0</v>
          </cell>
          <cell r="FJ539">
            <v>0</v>
          </cell>
          <cell r="FK539">
            <v>0</v>
          </cell>
          <cell r="FL539">
            <v>0</v>
          </cell>
          <cell r="FM539">
            <v>0</v>
          </cell>
          <cell r="FN539">
            <v>0</v>
          </cell>
          <cell r="FO539">
            <v>0</v>
          </cell>
          <cell r="FR539">
            <v>0</v>
          </cell>
          <cell r="FS539">
            <v>0</v>
          </cell>
          <cell r="FT539">
            <v>0</v>
          </cell>
          <cell r="FU539">
            <v>0</v>
          </cell>
          <cell r="FV539">
            <v>0</v>
          </cell>
          <cell r="FW539">
            <v>0</v>
          </cell>
          <cell r="FX539">
            <v>0</v>
          </cell>
          <cell r="FY539">
            <v>0</v>
          </cell>
          <cell r="GB539">
            <v>0</v>
          </cell>
          <cell r="GC539">
            <v>0</v>
          </cell>
          <cell r="GD539">
            <v>0</v>
          </cell>
          <cell r="GE539">
            <v>0</v>
          </cell>
          <cell r="GF539">
            <v>0</v>
          </cell>
          <cell r="GG539">
            <v>0</v>
          </cell>
          <cell r="GH539">
            <v>0</v>
          </cell>
          <cell r="GI539">
            <v>0</v>
          </cell>
          <cell r="GL539">
            <v>0</v>
          </cell>
          <cell r="GM539">
            <v>0</v>
          </cell>
          <cell r="GN539">
            <v>0</v>
          </cell>
          <cell r="GO539">
            <v>0</v>
          </cell>
          <cell r="GP539">
            <v>0</v>
          </cell>
          <cell r="GQ539">
            <v>0</v>
          </cell>
          <cell r="GR539">
            <v>0</v>
          </cell>
          <cell r="GS539">
            <v>0</v>
          </cell>
          <cell r="GU539" t="str">
            <v>Tartare De Bœuf</v>
          </cell>
        </row>
        <row r="540">
          <cell r="E540" t="str">
            <v xml:space="preserve">Tartare De Saumon Et Salade De Concombre </v>
          </cell>
          <cell r="F540" t="str">
            <v>Prendre du saumon pour sushis et couper en petits dés.
Couper tous les ingrédients selon goût
Mélanger dans un saladier zeste de citron, 1 c. à soupe de jus de citron et huile. 
Ajouter le concombre et l’aneth, mélanger, saler, poivrer. 
Mettre le saumon et tous les ingrédients, poivre compris, dans un grand bol, ajouter le reste du jus de citron, mélanger. 
Poser un emporte-pièce (9 env. 9 cm) sur une assiette, y déposer la moitié du tartare, tasser un peu, ôter l'emporte-pièce. 
Procéder de même pour l’autre portion. Décorer avec le cresson et les rouelles d’oignon réservées, servir avec la salade de concombre. 
Servir avec du pain et une salade</v>
          </cell>
          <cell r="H540">
            <v>529.35</v>
          </cell>
          <cell r="I540">
            <v>30.675000000000001</v>
          </cell>
          <cell r="J540">
            <v>33.019999999999996</v>
          </cell>
          <cell r="K540">
            <v>25.43</v>
          </cell>
          <cell r="L540" t="str">
            <v>Jus De Citron</v>
          </cell>
          <cell r="M540">
            <v>10</v>
          </cell>
          <cell r="N540">
            <v>3</v>
          </cell>
          <cell r="O540">
            <v>0.04</v>
          </cell>
          <cell r="P540">
            <v>0.03</v>
          </cell>
          <cell r="Q540">
            <v>0.61</v>
          </cell>
          <cell r="R540">
            <v>30</v>
          </cell>
          <cell r="S540">
            <v>0.4</v>
          </cell>
          <cell r="T540">
            <v>0.3</v>
          </cell>
          <cell r="U540">
            <v>6.1</v>
          </cell>
          <cell r="V540" t="str">
            <v>Huile De Colza</v>
          </cell>
          <cell r="W540">
            <v>10</v>
          </cell>
          <cell r="X540">
            <v>80.900000000000006</v>
          </cell>
          <cell r="Y540">
            <v>0</v>
          </cell>
          <cell r="Z540">
            <v>8.99</v>
          </cell>
          <cell r="AA540">
            <v>0</v>
          </cell>
          <cell r="AB540">
            <v>809</v>
          </cell>
          <cell r="AC540">
            <v>0</v>
          </cell>
          <cell r="AD540">
            <v>89.9</v>
          </cell>
          <cell r="AE540">
            <v>0</v>
          </cell>
          <cell r="AF540" t="str">
            <v>Concombre</v>
          </cell>
          <cell r="AG540">
            <v>100</v>
          </cell>
          <cell r="AH540">
            <v>13</v>
          </cell>
          <cell r="AI540">
            <v>0.7</v>
          </cell>
          <cell r="AJ540">
            <v>0.1</v>
          </cell>
          <cell r="AK540">
            <v>2</v>
          </cell>
          <cell r="AL540">
            <v>13</v>
          </cell>
          <cell r="AM540">
            <v>0.7</v>
          </cell>
          <cell r="AN540">
            <v>0.1</v>
          </cell>
          <cell r="AO540">
            <v>2</v>
          </cell>
          <cell r="AP540" t="str">
            <v>Aneth</v>
          </cell>
          <cell r="AQ540">
            <v>10</v>
          </cell>
          <cell r="AR540">
            <v>0</v>
          </cell>
          <cell r="AS540">
            <v>0</v>
          </cell>
          <cell r="AT540">
            <v>0</v>
          </cell>
          <cell r="AU540">
            <v>0</v>
          </cell>
          <cell r="AV540">
            <v>0</v>
          </cell>
          <cell r="AW540">
            <v>0</v>
          </cell>
          <cell r="AX540">
            <v>0</v>
          </cell>
          <cell r="AY540">
            <v>0</v>
          </cell>
          <cell r="AZ540" t="str">
            <v xml:space="preserve">Sel </v>
          </cell>
          <cell r="BB540">
            <v>0</v>
          </cell>
          <cell r="BC540">
            <v>0</v>
          </cell>
          <cell r="BD540">
            <v>0</v>
          </cell>
          <cell r="BE540">
            <v>0</v>
          </cell>
          <cell r="BF540">
            <v>0</v>
          </cell>
          <cell r="BG540">
            <v>0</v>
          </cell>
          <cell r="BH540">
            <v>0</v>
          </cell>
          <cell r="BI540">
            <v>0</v>
          </cell>
          <cell r="BJ540" t="str">
            <v>Poivre</v>
          </cell>
          <cell r="BL540">
            <v>0</v>
          </cell>
          <cell r="BM540">
            <v>0</v>
          </cell>
          <cell r="BN540">
            <v>0</v>
          </cell>
          <cell r="BO540">
            <v>0</v>
          </cell>
          <cell r="BP540">
            <v>0</v>
          </cell>
          <cell r="BQ540">
            <v>0</v>
          </cell>
          <cell r="BR540">
            <v>0</v>
          </cell>
          <cell r="BS540">
            <v>0</v>
          </cell>
          <cell r="BT540" t="str">
            <v>Saumon</v>
          </cell>
          <cell r="BU540">
            <v>125</v>
          </cell>
          <cell r="BV540">
            <v>250</v>
          </cell>
          <cell r="BW540">
            <v>24.875</v>
          </cell>
          <cell r="BX540">
            <v>16.75</v>
          </cell>
          <cell r="BY540">
            <v>0</v>
          </cell>
          <cell r="BZ540">
            <v>200</v>
          </cell>
          <cell r="CA540">
            <v>19.899999999999999</v>
          </cell>
          <cell r="CB540">
            <v>13.4</v>
          </cell>
          <cell r="CC540">
            <v>0</v>
          </cell>
          <cell r="CD540" t="str">
            <v>Oignon</v>
          </cell>
          <cell r="CF540">
            <v>0</v>
          </cell>
          <cell r="CG540">
            <v>0</v>
          </cell>
          <cell r="CH540">
            <v>0</v>
          </cell>
          <cell r="CI540">
            <v>0</v>
          </cell>
          <cell r="CJ540">
            <v>39</v>
          </cell>
          <cell r="CK540">
            <v>1.3</v>
          </cell>
          <cell r="CL540">
            <v>0.2</v>
          </cell>
          <cell r="CM540">
            <v>7</v>
          </cell>
          <cell r="CN540" t="str">
            <v>Câpre</v>
          </cell>
          <cell r="CO540">
            <v>10</v>
          </cell>
          <cell r="CP540">
            <v>3.1</v>
          </cell>
          <cell r="CQ540">
            <v>0.15</v>
          </cell>
          <cell r="CR540">
            <v>0.1</v>
          </cell>
          <cell r="CS540">
            <v>0.3</v>
          </cell>
          <cell r="CT540">
            <v>31</v>
          </cell>
          <cell r="CU540">
            <v>1.5</v>
          </cell>
          <cell r="CV540">
            <v>1</v>
          </cell>
          <cell r="CW540">
            <v>3</v>
          </cell>
          <cell r="CX540" t="str">
            <v>Moutarde Au Miel</v>
          </cell>
          <cell r="CY540">
            <v>5</v>
          </cell>
          <cell r="CZ540">
            <v>4.6500000000000004</v>
          </cell>
          <cell r="DA540">
            <v>0.3</v>
          </cell>
          <cell r="DB540">
            <v>0.25</v>
          </cell>
          <cell r="DC540">
            <v>0.15</v>
          </cell>
          <cell r="DD540">
            <v>93</v>
          </cell>
          <cell r="DE540">
            <v>6</v>
          </cell>
          <cell r="DF540">
            <v>5</v>
          </cell>
          <cell r="DG540">
            <v>3</v>
          </cell>
          <cell r="DH540" t="str">
            <v xml:space="preserve">Sel </v>
          </cell>
          <cell r="DJ540">
            <v>0</v>
          </cell>
          <cell r="DK540">
            <v>0</v>
          </cell>
          <cell r="DL540">
            <v>0</v>
          </cell>
          <cell r="DM540">
            <v>0</v>
          </cell>
          <cell r="DN540">
            <v>0</v>
          </cell>
          <cell r="DO540">
            <v>0</v>
          </cell>
          <cell r="DP540">
            <v>0</v>
          </cell>
          <cell r="DQ540">
            <v>0</v>
          </cell>
          <cell r="DR540" t="str">
            <v xml:space="preserve">Un Peu De Poivre </v>
          </cell>
          <cell r="DT540">
            <v>0</v>
          </cell>
          <cell r="DU540">
            <v>0</v>
          </cell>
          <cell r="DV540">
            <v>0</v>
          </cell>
          <cell r="DW540">
            <v>0</v>
          </cell>
          <cell r="DX540">
            <v>0</v>
          </cell>
          <cell r="DY540">
            <v>0</v>
          </cell>
          <cell r="DZ540">
            <v>0</v>
          </cell>
          <cell r="EA540">
            <v>0</v>
          </cell>
          <cell r="EB540" t="str">
            <v xml:space="preserve">Un Peu De Cresson </v>
          </cell>
          <cell r="ED540">
            <v>0</v>
          </cell>
          <cell r="EE540">
            <v>0</v>
          </cell>
          <cell r="EF540">
            <v>0</v>
          </cell>
          <cell r="EG540">
            <v>0</v>
          </cell>
          <cell r="EH540">
            <v>0</v>
          </cell>
          <cell r="EI540">
            <v>0</v>
          </cell>
          <cell r="EJ540">
            <v>0</v>
          </cell>
          <cell r="EK540">
            <v>0</v>
          </cell>
          <cell r="EL540" t="str">
            <v>pain</v>
          </cell>
          <cell r="EM540">
            <v>50</v>
          </cell>
          <cell r="EN540">
            <v>132</v>
          </cell>
          <cell r="EO540">
            <v>4.5999999999999996</v>
          </cell>
          <cell r="EP540">
            <v>2.2999999999999998</v>
          </cell>
          <cell r="EQ540">
            <v>22.3</v>
          </cell>
          <cell r="ER540">
            <v>264</v>
          </cell>
          <cell r="ES540">
            <v>9.1999999999999993</v>
          </cell>
          <cell r="ET540">
            <v>4.5999999999999996</v>
          </cell>
          <cell r="EU540">
            <v>44.6</v>
          </cell>
          <cell r="EV540" t="str">
            <v>huile</v>
          </cell>
          <cell r="EW540">
            <v>5</v>
          </cell>
          <cell r="EX540">
            <v>40.5</v>
          </cell>
          <cell r="EY540">
            <v>0</v>
          </cell>
          <cell r="EZ540">
            <v>4.5</v>
          </cell>
          <cell r="FA540">
            <v>0</v>
          </cell>
          <cell r="FB540">
            <v>810</v>
          </cell>
          <cell r="FC540">
            <v>0</v>
          </cell>
          <cell r="FD540">
            <v>90</v>
          </cell>
          <cell r="FE540">
            <v>0</v>
          </cell>
          <cell r="FF540" t="str">
            <v>vinaigre</v>
          </cell>
          <cell r="FG540">
            <v>10</v>
          </cell>
          <cell r="FH540">
            <v>2.2000000000000002</v>
          </cell>
          <cell r="FI540">
            <v>0.01</v>
          </cell>
          <cell r="FJ540">
            <v>0</v>
          </cell>
          <cell r="FK540">
            <v>7.0000000000000007E-2</v>
          </cell>
          <cell r="FL540">
            <v>22</v>
          </cell>
          <cell r="FM540">
            <v>0.1</v>
          </cell>
          <cell r="FN540">
            <v>0</v>
          </cell>
          <cell r="FO540">
            <v>0.7</v>
          </cell>
          <cell r="FR540">
            <v>0</v>
          </cell>
          <cell r="FS540">
            <v>0</v>
          </cell>
          <cell r="FT540">
            <v>0</v>
          </cell>
          <cell r="FU540">
            <v>0</v>
          </cell>
          <cell r="FV540">
            <v>0</v>
          </cell>
          <cell r="FW540">
            <v>0</v>
          </cell>
          <cell r="FX540">
            <v>0</v>
          </cell>
          <cell r="FY540">
            <v>0</v>
          </cell>
          <cell r="GB540">
            <v>0</v>
          </cell>
          <cell r="GC540">
            <v>0</v>
          </cell>
          <cell r="GD540">
            <v>0</v>
          </cell>
          <cell r="GE540">
            <v>0</v>
          </cell>
          <cell r="GF540">
            <v>0</v>
          </cell>
          <cell r="GG540">
            <v>0</v>
          </cell>
          <cell r="GH540">
            <v>0</v>
          </cell>
          <cell r="GI540">
            <v>0</v>
          </cell>
          <cell r="GL540">
            <v>0</v>
          </cell>
          <cell r="GM540">
            <v>0</v>
          </cell>
          <cell r="GN540">
            <v>0</v>
          </cell>
          <cell r="GO540">
            <v>0</v>
          </cell>
          <cell r="GP540">
            <v>0</v>
          </cell>
          <cell r="GQ540">
            <v>0</v>
          </cell>
          <cell r="GR540">
            <v>0</v>
          </cell>
          <cell r="GS540">
            <v>0</v>
          </cell>
          <cell r="GU540" t="str">
            <v xml:space="preserve">Tartare De Saumon Et Salade De Concombre </v>
          </cell>
        </row>
        <row r="541">
          <cell r="E541" t="str">
            <v>Tartare De Saumon, Avocat Et Mozzarella</v>
          </cell>
          <cell r="F541" t="str">
            <v>Découpez tous les ingrédients en petits dés.
Mélangez tous tes ingrédients et arrose le tout avec le jus de citron et l’huile d’olive.
Gardez le tout au frais pendant une petite heure.
Servir avec une salade et du pain</v>
          </cell>
          <cell r="H541">
            <v>752.50000000000011</v>
          </cell>
          <cell r="I541">
            <v>44.850000000000009</v>
          </cell>
          <cell r="J541">
            <v>51.474999999999994</v>
          </cell>
          <cell r="K541">
            <v>25.555</v>
          </cell>
          <cell r="L541" t="str">
            <v>Saumon</v>
          </cell>
          <cell r="M541">
            <v>100</v>
          </cell>
          <cell r="N541">
            <v>200</v>
          </cell>
          <cell r="O541">
            <v>19.899999999999999</v>
          </cell>
          <cell r="P541">
            <v>13.4</v>
          </cell>
          <cell r="Q541">
            <v>0</v>
          </cell>
          <cell r="R541">
            <v>200</v>
          </cell>
          <cell r="S541">
            <v>19.899999999999999</v>
          </cell>
          <cell r="T541">
            <v>13.4</v>
          </cell>
          <cell r="U541">
            <v>0</v>
          </cell>
          <cell r="V541" t="str">
            <v>Avocat</v>
          </cell>
          <cell r="W541">
            <v>50</v>
          </cell>
          <cell r="X541">
            <v>72</v>
          </cell>
          <cell r="Y541">
            <v>0.9</v>
          </cell>
          <cell r="Z541">
            <v>7.1</v>
          </cell>
          <cell r="AA541">
            <v>0.4</v>
          </cell>
          <cell r="AB541">
            <v>144</v>
          </cell>
          <cell r="AC541">
            <v>1.8</v>
          </cell>
          <cell r="AD541">
            <v>14.2</v>
          </cell>
          <cell r="AE541">
            <v>0.8</v>
          </cell>
          <cell r="AF541" t="str">
            <v>Mozzarella</v>
          </cell>
          <cell r="AG541">
            <v>100</v>
          </cell>
          <cell r="AH541">
            <v>253</v>
          </cell>
          <cell r="AI541">
            <v>18.7</v>
          </cell>
          <cell r="AJ541">
            <v>19.5</v>
          </cell>
          <cell r="AK541">
            <v>0.7</v>
          </cell>
          <cell r="AL541">
            <v>253</v>
          </cell>
          <cell r="AM541">
            <v>18.7</v>
          </cell>
          <cell r="AN541">
            <v>19.5</v>
          </cell>
          <cell r="AO541">
            <v>0.7</v>
          </cell>
          <cell r="AP541" t="str">
            <v>Oignon</v>
          </cell>
          <cell r="AQ541">
            <v>10</v>
          </cell>
          <cell r="AR541">
            <v>3.9</v>
          </cell>
          <cell r="AS541">
            <v>0.13</v>
          </cell>
          <cell r="AT541">
            <v>0.02</v>
          </cell>
          <cell r="AU541">
            <v>0.7</v>
          </cell>
          <cell r="AV541">
            <v>39</v>
          </cell>
          <cell r="AW541">
            <v>1.3</v>
          </cell>
          <cell r="AX541">
            <v>0.2</v>
          </cell>
          <cell r="AY541">
            <v>7</v>
          </cell>
          <cell r="AZ541" t="str">
            <v>Jus De Citron</v>
          </cell>
          <cell r="BA541">
            <v>5</v>
          </cell>
          <cell r="BB541">
            <v>1.5</v>
          </cell>
          <cell r="BC541">
            <v>0.02</v>
          </cell>
          <cell r="BD541">
            <v>1.4999999999999999E-2</v>
          </cell>
          <cell r="BE541">
            <v>0.30499999999999999</v>
          </cell>
          <cell r="BF541">
            <v>30</v>
          </cell>
          <cell r="BG541">
            <v>0.4</v>
          </cell>
          <cell r="BH541">
            <v>0.3</v>
          </cell>
          <cell r="BI541">
            <v>6.1</v>
          </cell>
          <cell r="BJ541" t="str">
            <v>Huile D'Olive</v>
          </cell>
          <cell r="BK541">
            <v>5</v>
          </cell>
          <cell r="BL541">
            <v>40.450000000000003</v>
          </cell>
          <cell r="BM541">
            <v>0</v>
          </cell>
          <cell r="BN541">
            <v>4.4950000000000001</v>
          </cell>
          <cell r="BO541">
            <v>0</v>
          </cell>
          <cell r="BP541">
            <v>809</v>
          </cell>
          <cell r="BQ541">
            <v>0</v>
          </cell>
          <cell r="BR541">
            <v>89.9</v>
          </cell>
          <cell r="BS541">
            <v>0</v>
          </cell>
          <cell r="BT541" t="str">
            <v>Epices : Ail Oignon Poivre À Volonté</v>
          </cell>
          <cell r="BV541">
            <v>0</v>
          </cell>
          <cell r="BW541">
            <v>0</v>
          </cell>
          <cell r="BX541">
            <v>0</v>
          </cell>
          <cell r="BY541">
            <v>0</v>
          </cell>
          <cell r="BZ541">
            <v>0</v>
          </cell>
          <cell r="CA541">
            <v>0</v>
          </cell>
          <cell r="CB541">
            <v>0</v>
          </cell>
          <cell r="CC541">
            <v>0</v>
          </cell>
          <cell r="CD541" t="str">
            <v>Pain</v>
          </cell>
          <cell r="CE541">
            <v>50</v>
          </cell>
          <cell r="CF541">
            <v>132</v>
          </cell>
          <cell r="CG541">
            <v>4.5999999999999996</v>
          </cell>
          <cell r="CH541">
            <v>2.2999999999999998</v>
          </cell>
          <cell r="CI541">
            <v>22.3</v>
          </cell>
          <cell r="CJ541">
            <v>264</v>
          </cell>
          <cell r="CK541">
            <v>9.1999999999999993</v>
          </cell>
          <cell r="CL541">
            <v>4.5999999999999996</v>
          </cell>
          <cell r="CM541">
            <v>44.6</v>
          </cell>
          <cell r="CN541" t="str">
            <v>laitue</v>
          </cell>
          <cell r="CO541">
            <v>50</v>
          </cell>
          <cell r="CP541">
            <v>8</v>
          </cell>
          <cell r="CQ541">
            <v>0.6</v>
          </cell>
          <cell r="CR541">
            <v>0.15</v>
          </cell>
          <cell r="CS541">
            <v>0.65</v>
          </cell>
          <cell r="CT541">
            <v>16</v>
          </cell>
          <cell r="CU541">
            <v>1.2</v>
          </cell>
          <cell r="CV541">
            <v>0.3</v>
          </cell>
          <cell r="CW541">
            <v>1.3</v>
          </cell>
          <cell r="CX541" t="str">
            <v>huile D'Olive</v>
          </cell>
          <cell r="CY541">
            <v>5</v>
          </cell>
          <cell r="CZ541">
            <v>40.450000000000003</v>
          </cell>
          <cell r="DA541">
            <v>0</v>
          </cell>
          <cell r="DB541">
            <v>4.4950000000000001</v>
          </cell>
          <cell r="DC541">
            <v>0</v>
          </cell>
          <cell r="DD541">
            <v>809</v>
          </cell>
          <cell r="DE541">
            <v>0</v>
          </cell>
          <cell r="DF541">
            <v>89.9</v>
          </cell>
          <cell r="DG541">
            <v>0</v>
          </cell>
          <cell r="DH541" t="str">
            <v>Vinaigre Balsamique</v>
          </cell>
          <cell r="DI541">
            <v>10</v>
          </cell>
          <cell r="DJ541">
            <v>1.2</v>
          </cell>
          <cell r="DK541">
            <v>0</v>
          </cell>
          <cell r="DL541">
            <v>0</v>
          </cell>
          <cell r="DM541">
            <v>0.5</v>
          </cell>
          <cell r="DN541">
            <v>12</v>
          </cell>
          <cell r="DO541">
            <v>0</v>
          </cell>
          <cell r="DP541">
            <v>0</v>
          </cell>
          <cell r="DQ541">
            <v>5</v>
          </cell>
          <cell r="DR541" t="str">
            <v/>
          </cell>
          <cell r="DT541">
            <v>0</v>
          </cell>
          <cell r="DU541">
            <v>0</v>
          </cell>
          <cell r="DV541">
            <v>0</v>
          </cell>
          <cell r="DW541">
            <v>0</v>
          </cell>
          <cell r="DX541">
            <v>0</v>
          </cell>
          <cell r="DY541">
            <v>0</v>
          </cell>
          <cell r="DZ541">
            <v>0</v>
          </cell>
          <cell r="EA541">
            <v>0</v>
          </cell>
          <cell r="EB541" t="str">
            <v/>
          </cell>
          <cell r="ED541">
            <v>0</v>
          </cell>
          <cell r="EE541">
            <v>0</v>
          </cell>
          <cell r="EF541">
            <v>0</v>
          </cell>
          <cell r="EG541">
            <v>0</v>
          </cell>
          <cell r="EH541">
            <v>0</v>
          </cell>
          <cell r="EI541">
            <v>0</v>
          </cell>
          <cell r="EJ541">
            <v>0</v>
          </cell>
          <cell r="EK541">
            <v>0</v>
          </cell>
          <cell r="EL541" t="str">
            <v/>
          </cell>
          <cell r="EN541">
            <v>0</v>
          </cell>
          <cell r="EO541">
            <v>0</v>
          </cell>
          <cell r="EP541">
            <v>0</v>
          </cell>
          <cell r="EQ541">
            <v>0</v>
          </cell>
          <cell r="ER541">
            <v>0</v>
          </cell>
          <cell r="ES541">
            <v>0</v>
          </cell>
          <cell r="ET541">
            <v>0</v>
          </cell>
          <cell r="EU541">
            <v>0</v>
          </cell>
          <cell r="EV541" t="str">
            <v/>
          </cell>
          <cell r="EX541">
            <v>0</v>
          </cell>
          <cell r="EY541">
            <v>0</v>
          </cell>
          <cell r="EZ541">
            <v>0</v>
          </cell>
          <cell r="FA541">
            <v>0</v>
          </cell>
          <cell r="FB541">
            <v>0</v>
          </cell>
          <cell r="FC541">
            <v>0</v>
          </cell>
          <cell r="FD541">
            <v>0</v>
          </cell>
          <cell r="FE541">
            <v>0</v>
          </cell>
          <cell r="FF541" t="str">
            <v/>
          </cell>
          <cell r="FH541">
            <v>0</v>
          </cell>
          <cell r="FI541">
            <v>0</v>
          </cell>
          <cell r="FJ541">
            <v>0</v>
          </cell>
          <cell r="FK541">
            <v>0</v>
          </cell>
          <cell r="FL541">
            <v>0</v>
          </cell>
          <cell r="FM541">
            <v>0</v>
          </cell>
          <cell r="FN541">
            <v>0</v>
          </cell>
          <cell r="FO541">
            <v>0</v>
          </cell>
          <cell r="FR541">
            <v>0</v>
          </cell>
          <cell r="FS541">
            <v>0</v>
          </cell>
          <cell r="FT541">
            <v>0</v>
          </cell>
          <cell r="FU541">
            <v>0</v>
          </cell>
          <cell r="FV541">
            <v>0</v>
          </cell>
          <cell r="FW541">
            <v>0</v>
          </cell>
          <cell r="FX541">
            <v>0</v>
          </cell>
          <cell r="FY541">
            <v>0</v>
          </cell>
          <cell r="GB541">
            <v>0</v>
          </cell>
          <cell r="GC541">
            <v>0</v>
          </cell>
          <cell r="GD541">
            <v>0</v>
          </cell>
          <cell r="GE541">
            <v>0</v>
          </cell>
          <cell r="GF541">
            <v>0</v>
          </cell>
          <cell r="GG541">
            <v>0</v>
          </cell>
          <cell r="GH541">
            <v>0</v>
          </cell>
          <cell r="GI541">
            <v>0</v>
          </cell>
          <cell r="GL541">
            <v>0</v>
          </cell>
          <cell r="GM541">
            <v>0</v>
          </cell>
          <cell r="GN541">
            <v>0</v>
          </cell>
          <cell r="GO541">
            <v>0</v>
          </cell>
          <cell r="GP541">
            <v>0</v>
          </cell>
          <cell r="GQ541">
            <v>0</v>
          </cell>
          <cell r="GR541">
            <v>0</v>
          </cell>
          <cell r="GS541">
            <v>0</v>
          </cell>
          <cell r="GU541" t="str">
            <v>Tartare De Saumon, Avocat Et Mozzarella</v>
          </cell>
        </row>
        <row r="542">
          <cell r="E542" t="str">
            <v xml:space="preserve">Tartare Et Salade Multicolore </v>
          </cell>
          <cell r="F542" t="str">
            <v xml:space="preserve">Demander au boucher d’hacher le bœuf.
Hacher finement échalote, câpres, olives et tomates, mettre dans un grand bol. 
Ajouter la viande et tous les ingrédients, piment de Cayenne compris, mélanger. 
Mélanger le vinaigre balsamique et l'huile, rectifier l’assaisonnement. 
Mélanger carotte, mesclun et aneth, dresser sur des assiettes, arroser d’un filet de sauce, parsemer de copeaux de parmesan. 
Façonner des quenelles de tartare avec deux cuillères à soupe, dresser à côté de la salade. </v>
          </cell>
          <cell r="H542">
            <v>577.52</v>
          </cell>
          <cell r="I542">
            <v>38.01</v>
          </cell>
          <cell r="J542">
            <v>26.675000000000001</v>
          </cell>
          <cell r="K542">
            <v>21.03</v>
          </cell>
          <cell r="L542" t="str">
            <v>Echalote</v>
          </cell>
          <cell r="M542">
            <v>1</v>
          </cell>
          <cell r="N542">
            <v>0.72</v>
          </cell>
          <cell r="O542">
            <v>2.5000000000000001E-2</v>
          </cell>
          <cell r="P542">
            <v>0</v>
          </cell>
          <cell r="Q542">
            <v>0.17</v>
          </cell>
          <cell r="R542">
            <v>72</v>
          </cell>
          <cell r="S542">
            <v>2.5</v>
          </cell>
          <cell r="T542">
            <v>0</v>
          </cell>
          <cell r="U542">
            <v>17</v>
          </cell>
          <cell r="V542" t="str">
            <v>Câpre</v>
          </cell>
          <cell r="W542">
            <v>15</v>
          </cell>
          <cell r="X542">
            <v>4.6500000000000004</v>
          </cell>
          <cell r="Y542">
            <v>0.22500000000000001</v>
          </cell>
          <cell r="Z542">
            <v>0.15</v>
          </cell>
          <cell r="AA542">
            <v>0.45</v>
          </cell>
          <cell r="AB542">
            <v>31</v>
          </cell>
          <cell r="AC542">
            <v>1.5</v>
          </cell>
          <cell r="AD542">
            <v>1</v>
          </cell>
          <cell r="AE542">
            <v>3</v>
          </cell>
          <cell r="AF542" t="str">
            <v>Olives Vertes</v>
          </cell>
          <cell r="AG542">
            <v>15</v>
          </cell>
          <cell r="AH542">
            <v>18.899999999999999</v>
          </cell>
          <cell r="AI542">
            <v>0.19500000000000001</v>
          </cell>
          <cell r="AJ542">
            <v>1.875</v>
          </cell>
          <cell r="AK542">
            <v>0</v>
          </cell>
          <cell r="AL542">
            <v>126</v>
          </cell>
          <cell r="AM542">
            <v>1.3</v>
          </cell>
          <cell r="AN542">
            <v>12.5</v>
          </cell>
          <cell r="AO542">
            <v>0</v>
          </cell>
          <cell r="AP542" t="str">
            <v>Tomates Séchées</v>
          </cell>
          <cell r="AQ542">
            <v>15</v>
          </cell>
          <cell r="AR542">
            <v>18.75</v>
          </cell>
          <cell r="AS542">
            <v>0.52500000000000002</v>
          </cell>
          <cell r="AT542">
            <v>0.22500000000000001</v>
          </cell>
          <cell r="AU542">
            <v>2.1</v>
          </cell>
          <cell r="AV542">
            <v>125</v>
          </cell>
          <cell r="AW542">
            <v>3.5</v>
          </cell>
          <cell r="AX542">
            <v>1.5</v>
          </cell>
          <cell r="AY542">
            <v>14</v>
          </cell>
          <cell r="AZ542" t="str">
            <v>Bœuf</v>
          </cell>
          <cell r="BA542">
            <v>150</v>
          </cell>
          <cell r="BB542">
            <v>282</v>
          </cell>
          <cell r="BC542">
            <v>28.35</v>
          </cell>
          <cell r="BD542">
            <v>18.75</v>
          </cell>
          <cell r="BE542">
            <v>0</v>
          </cell>
          <cell r="BF542">
            <v>188</v>
          </cell>
          <cell r="BG542">
            <v>18.899999999999999</v>
          </cell>
          <cell r="BH542">
            <v>12.5</v>
          </cell>
          <cell r="BI542">
            <v>0</v>
          </cell>
          <cell r="BJ542" t="str">
            <v>Ketchup</v>
          </cell>
          <cell r="BK542">
            <v>10</v>
          </cell>
          <cell r="BL542">
            <v>11.7</v>
          </cell>
          <cell r="BM542">
            <v>0.2</v>
          </cell>
          <cell r="BN542">
            <v>0.04</v>
          </cell>
          <cell r="BO542">
            <v>2.6</v>
          </cell>
          <cell r="BP542">
            <v>117</v>
          </cell>
          <cell r="BQ542">
            <v>2</v>
          </cell>
          <cell r="BR542">
            <v>0.4</v>
          </cell>
          <cell r="BS542">
            <v>26</v>
          </cell>
          <cell r="BT542" t="str">
            <v>Sauce Worcestershire</v>
          </cell>
          <cell r="BU542">
            <v>10</v>
          </cell>
          <cell r="BV542">
            <v>11.3</v>
          </cell>
          <cell r="BW542">
            <v>0.11</v>
          </cell>
          <cell r="BX542">
            <v>0.02</v>
          </cell>
          <cell r="BY542">
            <v>2.67</v>
          </cell>
          <cell r="BZ542">
            <v>113</v>
          </cell>
          <cell r="CA542">
            <v>1.1000000000000001</v>
          </cell>
          <cell r="CB542">
            <v>0.2</v>
          </cell>
          <cell r="CC542">
            <v>26.7</v>
          </cell>
          <cell r="CD542" t="str">
            <v>Paprika</v>
          </cell>
          <cell r="CE542">
            <v>10</v>
          </cell>
          <cell r="CF542">
            <v>35.799999999999997</v>
          </cell>
          <cell r="CG542">
            <v>1.48</v>
          </cell>
          <cell r="CH542">
            <v>1.3</v>
          </cell>
          <cell r="CI542">
            <v>3.49</v>
          </cell>
          <cell r="CJ542">
            <v>358</v>
          </cell>
          <cell r="CK542">
            <v>14.8</v>
          </cell>
          <cell r="CL542">
            <v>13</v>
          </cell>
          <cell r="CM542">
            <v>34.9</v>
          </cell>
          <cell r="CN542" t="str">
            <v xml:space="preserve">Sel </v>
          </cell>
          <cell r="CP542">
            <v>0</v>
          </cell>
          <cell r="CQ542">
            <v>0</v>
          </cell>
          <cell r="CR542">
            <v>0</v>
          </cell>
          <cell r="CS542">
            <v>0</v>
          </cell>
          <cell r="CT542">
            <v>0</v>
          </cell>
          <cell r="CU542">
            <v>0</v>
          </cell>
          <cell r="CV542">
            <v>0</v>
          </cell>
          <cell r="CW542">
            <v>0</v>
          </cell>
          <cell r="CX542" t="str">
            <v xml:space="preserve">Piment De Cayenne </v>
          </cell>
          <cell r="CZ542">
            <v>0</v>
          </cell>
          <cell r="DA542">
            <v>0</v>
          </cell>
          <cell r="DB542">
            <v>0</v>
          </cell>
          <cell r="DC542">
            <v>0</v>
          </cell>
          <cell r="DD542">
            <v>0</v>
          </cell>
          <cell r="DE542">
            <v>0</v>
          </cell>
          <cell r="DF542">
            <v>0</v>
          </cell>
          <cell r="DG542">
            <v>0</v>
          </cell>
          <cell r="DH542" t="str">
            <v>Vinaigre Balsamique</v>
          </cell>
          <cell r="DI542">
            <v>10</v>
          </cell>
          <cell r="DJ542">
            <v>1.2</v>
          </cell>
          <cell r="DK542">
            <v>0</v>
          </cell>
          <cell r="DL542">
            <v>0</v>
          </cell>
          <cell r="DM542">
            <v>0.5</v>
          </cell>
          <cell r="DN542">
            <v>12</v>
          </cell>
          <cell r="DO542">
            <v>0</v>
          </cell>
          <cell r="DP542">
            <v>0</v>
          </cell>
          <cell r="DQ542">
            <v>5</v>
          </cell>
          <cell r="DR542" t="str">
            <v>Huile D'Olive</v>
          </cell>
          <cell r="DS542">
            <v>10</v>
          </cell>
          <cell r="DT542">
            <v>80.900000000000006</v>
          </cell>
          <cell r="DU542">
            <v>0</v>
          </cell>
          <cell r="DV542">
            <v>0</v>
          </cell>
          <cell r="DW542">
            <v>0</v>
          </cell>
          <cell r="DX542">
            <v>809</v>
          </cell>
          <cell r="DY542">
            <v>0</v>
          </cell>
          <cell r="DZ542">
            <v>0</v>
          </cell>
          <cell r="EA542">
            <v>0</v>
          </cell>
          <cell r="EB542" t="str">
            <v>Sel &amp; Poivre</v>
          </cell>
          <cell r="ED542">
            <v>0</v>
          </cell>
          <cell r="EE542">
            <v>0</v>
          </cell>
          <cell r="EF542">
            <v>0</v>
          </cell>
          <cell r="EG542">
            <v>0</v>
          </cell>
          <cell r="EH542">
            <v>0</v>
          </cell>
          <cell r="EI542">
            <v>0</v>
          </cell>
          <cell r="EJ542">
            <v>0</v>
          </cell>
          <cell r="EK542">
            <v>0</v>
          </cell>
          <cell r="EL542" t="str">
            <v>Carotte</v>
          </cell>
          <cell r="EM542">
            <v>125</v>
          </cell>
          <cell r="EN542">
            <v>47.5</v>
          </cell>
          <cell r="EO542">
            <v>1</v>
          </cell>
          <cell r="EP542">
            <v>0.375</v>
          </cell>
          <cell r="EQ542">
            <v>8.25</v>
          </cell>
          <cell r="ER542">
            <v>38</v>
          </cell>
          <cell r="ES542">
            <v>0.8</v>
          </cell>
          <cell r="ET542">
            <v>0.3</v>
          </cell>
          <cell r="EU542">
            <v>6.6</v>
          </cell>
          <cell r="EV542" t="str">
            <v>Mesclun</v>
          </cell>
          <cell r="EW542">
            <v>50</v>
          </cell>
          <cell r="EX542">
            <v>8</v>
          </cell>
          <cell r="EY542">
            <v>0.5</v>
          </cell>
          <cell r="EZ542">
            <v>0.1</v>
          </cell>
          <cell r="FA542">
            <v>0.8</v>
          </cell>
          <cell r="FB542">
            <v>16</v>
          </cell>
          <cell r="FC542">
            <v>1</v>
          </cell>
          <cell r="FD542">
            <v>0.2</v>
          </cell>
          <cell r="FE542">
            <v>1.6</v>
          </cell>
          <cell r="FF542" t="str">
            <v>1 Bouquet D’Aneth</v>
          </cell>
          <cell r="FH542">
            <v>0</v>
          </cell>
          <cell r="FI542">
            <v>0</v>
          </cell>
          <cell r="FJ542">
            <v>0</v>
          </cell>
          <cell r="FK542">
            <v>0</v>
          </cell>
          <cell r="FL542">
            <v>0</v>
          </cell>
          <cell r="FM542">
            <v>0</v>
          </cell>
          <cell r="FN542">
            <v>0</v>
          </cell>
          <cell r="FO542">
            <v>0</v>
          </cell>
          <cell r="FP542" t="str">
            <v>Parmesan</v>
          </cell>
          <cell r="FQ542">
            <v>15</v>
          </cell>
          <cell r="FR542">
            <v>56.1</v>
          </cell>
          <cell r="FS542">
            <v>5.4</v>
          </cell>
          <cell r="FT542">
            <v>3.84</v>
          </cell>
          <cell r="FU542">
            <v>0</v>
          </cell>
          <cell r="FV542">
            <v>374</v>
          </cell>
          <cell r="FW542">
            <v>36</v>
          </cell>
          <cell r="FX542">
            <v>25.6</v>
          </cell>
          <cell r="FY542">
            <v>0</v>
          </cell>
          <cell r="GB542">
            <v>0</v>
          </cell>
          <cell r="GC542">
            <v>0</v>
          </cell>
          <cell r="GD542">
            <v>0</v>
          </cell>
          <cell r="GE542">
            <v>0</v>
          </cell>
          <cell r="GF542">
            <v>0</v>
          </cell>
          <cell r="GG542">
            <v>0</v>
          </cell>
          <cell r="GH542">
            <v>0</v>
          </cell>
          <cell r="GI542">
            <v>0</v>
          </cell>
          <cell r="GL542">
            <v>0</v>
          </cell>
          <cell r="GM542">
            <v>0</v>
          </cell>
          <cell r="GN542">
            <v>0</v>
          </cell>
          <cell r="GO542">
            <v>0</v>
          </cell>
          <cell r="GP542">
            <v>0</v>
          </cell>
          <cell r="GQ542">
            <v>0</v>
          </cell>
          <cell r="GR542">
            <v>0</v>
          </cell>
          <cell r="GS542">
            <v>0</v>
          </cell>
          <cell r="GU542" t="str">
            <v xml:space="preserve">Tartare Et Salade Multicolore </v>
          </cell>
        </row>
        <row r="543">
          <cell r="E543" t="str">
            <v xml:space="preserve">Tarte Au Citron Et Aux Framboises </v>
          </cell>
          <cell r="F543" t="str">
            <v>Préchauffez le four à 180°.
Séparez le blanc du jaune.
Dans un saladier, versez le fromage blanc, le jaune d’œuf, le citron, le sirop d’érable et la maïzena, mélangez le tout jusqu’à l’obtention d’une pâte lisse et homogène.
Dans un autre récipient, montez le blanc en neige ferme, puis ajoutez le au reste en mélangeant délicatement en soulevant la masse.
Versez la préparation dans un moule en silicone ; mettre quelques framboises au-dessus et enfournez le tout, jusqu’à ce que ça soit un peu doré.</v>
          </cell>
          <cell r="H543">
            <v>281.60000000000002</v>
          </cell>
          <cell r="I543">
            <v>31.62</v>
          </cell>
          <cell r="J543">
            <v>6.0149999999999997</v>
          </cell>
          <cell r="K543">
            <v>31.954999999999998</v>
          </cell>
          <cell r="L543" t="str">
            <v>Séré Maigre</v>
          </cell>
          <cell r="M543">
            <v>250</v>
          </cell>
          <cell r="N543">
            <v>137.5</v>
          </cell>
          <cell r="O543">
            <v>25</v>
          </cell>
          <cell r="P543">
            <v>0.5</v>
          </cell>
          <cell r="Q543">
            <v>10.5</v>
          </cell>
          <cell r="R543">
            <v>55</v>
          </cell>
          <cell r="S543">
            <v>10</v>
          </cell>
          <cell r="T543">
            <v>0.2</v>
          </cell>
          <cell r="U543">
            <v>4.2</v>
          </cell>
          <cell r="V543" t="str">
            <v>Framboise</v>
          </cell>
          <cell r="W543">
            <v>50</v>
          </cell>
          <cell r="X543">
            <v>26</v>
          </cell>
          <cell r="Y543">
            <v>0.6</v>
          </cell>
          <cell r="Z543">
            <v>0.3</v>
          </cell>
          <cell r="AA543">
            <v>3.5</v>
          </cell>
          <cell r="AB543">
            <v>52</v>
          </cell>
          <cell r="AC543">
            <v>1.2</v>
          </cell>
          <cell r="AD543">
            <v>0.6</v>
          </cell>
          <cell r="AE543">
            <v>7</v>
          </cell>
          <cell r="AF543" t="str">
            <v>Œuf</v>
          </cell>
          <cell r="AG543">
            <v>50</v>
          </cell>
          <cell r="AH543">
            <v>71</v>
          </cell>
          <cell r="AI543">
            <v>5.95</v>
          </cell>
          <cell r="AJ543">
            <v>5.15</v>
          </cell>
          <cell r="AK543">
            <v>0.15</v>
          </cell>
          <cell r="AL543">
            <v>142</v>
          </cell>
          <cell r="AM543">
            <v>11.9</v>
          </cell>
          <cell r="AN543">
            <v>10.3</v>
          </cell>
          <cell r="AO543">
            <v>0.3</v>
          </cell>
          <cell r="AP543" t="str">
            <v>Maïzena</v>
          </cell>
          <cell r="AQ543">
            <v>10</v>
          </cell>
          <cell r="AR543">
            <v>10</v>
          </cell>
          <cell r="AS543">
            <v>0.05</v>
          </cell>
          <cell r="AT543">
            <v>0.05</v>
          </cell>
          <cell r="AU543">
            <v>8.6</v>
          </cell>
          <cell r="AV543">
            <v>100</v>
          </cell>
          <cell r="AW543">
            <v>0.5</v>
          </cell>
          <cell r="AX543">
            <v>0.5</v>
          </cell>
          <cell r="AY543">
            <v>86</v>
          </cell>
          <cell r="AZ543" t="str">
            <v>Sirop D'Érable</v>
          </cell>
          <cell r="BA543">
            <v>10</v>
          </cell>
          <cell r="BB543">
            <v>35.6</v>
          </cell>
          <cell r="BC543">
            <v>0</v>
          </cell>
          <cell r="BD543">
            <v>0</v>
          </cell>
          <cell r="BE543">
            <v>8.9</v>
          </cell>
          <cell r="BF543">
            <v>356</v>
          </cell>
          <cell r="BG543">
            <v>0</v>
          </cell>
          <cell r="BH543">
            <v>0</v>
          </cell>
          <cell r="BI543">
            <v>89</v>
          </cell>
          <cell r="BJ543" t="str">
            <v>Jus De Citron</v>
          </cell>
          <cell r="BK543">
            <v>5</v>
          </cell>
          <cell r="BL543">
            <v>1.5</v>
          </cell>
          <cell r="BM543">
            <v>0.02</v>
          </cell>
          <cell r="BN543">
            <v>1.4999999999999999E-2</v>
          </cell>
          <cell r="BO543">
            <v>0.30499999999999999</v>
          </cell>
          <cell r="BP543">
            <v>30</v>
          </cell>
          <cell r="BQ543">
            <v>0.4</v>
          </cell>
          <cell r="BR543">
            <v>0.3</v>
          </cell>
          <cell r="BS543">
            <v>6.1</v>
          </cell>
          <cell r="BT543" t="str">
            <v/>
          </cell>
          <cell r="BV543">
            <v>0</v>
          </cell>
          <cell r="BW543">
            <v>0</v>
          </cell>
          <cell r="BX543">
            <v>0</v>
          </cell>
          <cell r="BY543">
            <v>0</v>
          </cell>
          <cell r="BZ543">
            <v>0</v>
          </cell>
          <cell r="CA543">
            <v>0</v>
          </cell>
          <cell r="CB543">
            <v>0</v>
          </cell>
          <cell r="CC543">
            <v>0</v>
          </cell>
          <cell r="CD543" t="str">
            <v/>
          </cell>
          <cell r="CF543">
            <v>0</v>
          </cell>
          <cell r="CG543">
            <v>0</v>
          </cell>
          <cell r="CH543">
            <v>0</v>
          </cell>
          <cell r="CI543">
            <v>0</v>
          </cell>
          <cell r="CJ543">
            <v>0</v>
          </cell>
          <cell r="CK543">
            <v>0</v>
          </cell>
          <cell r="CL543">
            <v>0</v>
          </cell>
          <cell r="CM543">
            <v>0</v>
          </cell>
          <cell r="CN543" t="str">
            <v/>
          </cell>
          <cell r="CP543">
            <v>0</v>
          </cell>
          <cell r="CQ543">
            <v>0</v>
          </cell>
          <cell r="CR543">
            <v>0</v>
          </cell>
          <cell r="CS543">
            <v>0</v>
          </cell>
          <cell r="CT543">
            <v>0</v>
          </cell>
          <cell r="CU543">
            <v>0</v>
          </cell>
          <cell r="CV543">
            <v>0</v>
          </cell>
          <cell r="CW543">
            <v>0</v>
          </cell>
          <cell r="CX543" t="str">
            <v/>
          </cell>
          <cell r="CZ543">
            <v>0</v>
          </cell>
          <cell r="DA543">
            <v>0</v>
          </cell>
          <cell r="DB543">
            <v>0</v>
          </cell>
          <cell r="DC543">
            <v>0</v>
          </cell>
          <cell r="DD543">
            <v>0</v>
          </cell>
          <cell r="DE543">
            <v>0</v>
          </cell>
          <cell r="DF543">
            <v>0</v>
          </cell>
          <cell r="DG543">
            <v>0</v>
          </cell>
          <cell r="DH543" t="str">
            <v/>
          </cell>
          <cell r="DJ543">
            <v>0</v>
          </cell>
          <cell r="DK543">
            <v>0</v>
          </cell>
          <cell r="DL543">
            <v>0</v>
          </cell>
          <cell r="DM543">
            <v>0</v>
          </cell>
          <cell r="DN543">
            <v>0</v>
          </cell>
          <cell r="DO543">
            <v>0</v>
          </cell>
          <cell r="DP543">
            <v>0</v>
          </cell>
          <cell r="DQ543">
            <v>0</v>
          </cell>
          <cell r="DR543" t="str">
            <v/>
          </cell>
          <cell r="DT543">
            <v>0</v>
          </cell>
          <cell r="DU543">
            <v>0</v>
          </cell>
          <cell r="DV543">
            <v>0</v>
          </cell>
          <cell r="DW543">
            <v>0</v>
          </cell>
          <cell r="DX543">
            <v>0</v>
          </cell>
          <cell r="DY543">
            <v>0</v>
          </cell>
          <cell r="DZ543">
            <v>0</v>
          </cell>
          <cell r="EA543">
            <v>0</v>
          </cell>
          <cell r="EB543" t="str">
            <v/>
          </cell>
          <cell r="ED543">
            <v>0</v>
          </cell>
          <cell r="EE543">
            <v>0</v>
          </cell>
          <cell r="EF543">
            <v>0</v>
          </cell>
          <cell r="EG543">
            <v>0</v>
          </cell>
          <cell r="EH543">
            <v>0</v>
          </cell>
          <cell r="EI543">
            <v>0</v>
          </cell>
          <cell r="EJ543">
            <v>0</v>
          </cell>
          <cell r="EK543">
            <v>0</v>
          </cell>
          <cell r="EL543" t="str">
            <v/>
          </cell>
          <cell r="EN543">
            <v>0</v>
          </cell>
          <cell r="EO543">
            <v>0</v>
          </cell>
          <cell r="EP543">
            <v>0</v>
          </cell>
          <cell r="EQ543">
            <v>0</v>
          </cell>
          <cell r="ER543">
            <v>0</v>
          </cell>
          <cell r="ES543">
            <v>0</v>
          </cell>
          <cell r="ET543">
            <v>0</v>
          </cell>
          <cell r="EU543">
            <v>0</v>
          </cell>
          <cell r="EV543" t="str">
            <v/>
          </cell>
          <cell r="EX543">
            <v>0</v>
          </cell>
          <cell r="EY543">
            <v>0</v>
          </cell>
          <cell r="EZ543">
            <v>0</v>
          </cell>
          <cell r="FA543">
            <v>0</v>
          </cell>
          <cell r="FB543">
            <v>0</v>
          </cell>
          <cell r="FC543">
            <v>0</v>
          </cell>
          <cell r="FD543">
            <v>0</v>
          </cell>
          <cell r="FE543">
            <v>0</v>
          </cell>
          <cell r="FF543" t="str">
            <v/>
          </cell>
          <cell r="FH543">
            <v>0</v>
          </cell>
          <cell r="FI543">
            <v>0</v>
          </cell>
          <cell r="FJ543">
            <v>0</v>
          </cell>
          <cell r="FK543">
            <v>0</v>
          </cell>
          <cell r="FL543">
            <v>0</v>
          </cell>
          <cell r="FM543">
            <v>0</v>
          </cell>
          <cell r="FN543">
            <v>0</v>
          </cell>
          <cell r="FO543">
            <v>0</v>
          </cell>
          <cell r="FR543">
            <v>0</v>
          </cell>
          <cell r="FS543">
            <v>0</v>
          </cell>
          <cell r="FT543">
            <v>0</v>
          </cell>
          <cell r="FU543">
            <v>0</v>
          </cell>
          <cell r="FV543">
            <v>0</v>
          </cell>
          <cell r="FW543">
            <v>0</v>
          </cell>
          <cell r="FX543">
            <v>0</v>
          </cell>
          <cell r="FY543">
            <v>0</v>
          </cell>
          <cell r="GB543">
            <v>0</v>
          </cell>
          <cell r="GC543">
            <v>0</v>
          </cell>
          <cell r="GD543">
            <v>0</v>
          </cell>
          <cell r="GE543">
            <v>0</v>
          </cell>
          <cell r="GF543">
            <v>0</v>
          </cell>
          <cell r="GG543">
            <v>0</v>
          </cell>
          <cell r="GH543">
            <v>0</v>
          </cell>
          <cell r="GI543">
            <v>0</v>
          </cell>
          <cell r="GL543">
            <v>0</v>
          </cell>
          <cell r="GM543">
            <v>0</v>
          </cell>
          <cell r="GN543">
            <v>0</v>
          </cell>
          <cell r="GO543">
            <v>0</v>
          </cell>
          <cell r="GP543">
            <v>0</v>
          </cell>
          <cell r="GQ543">
            <v>0</v>
          </cell>
          <cell r="GR543">
            <v>0</v>
          </cell>
          <cell r="GS543">
            <v>0</v>
          </cell>
          <cell r="GU543" t="str">
            <v xml:space="preserve">Tarte Au Citron Et Aux Framboises </v>
          </cell>
        </row>
        <row r="544">
          <cell r="E544" t="str">
            <v>Tarte Au Tofu</v>
          </cell>
          <cell r="F544" t="str">
            <v>Préchauffez le four à 180 degrés.
Coupez vos courgettes en fines rondelles et les cuire avec l'huile végétale pendants 5 minutes jusqu'à ce qu'elles ramollissent.
Dans un saladier mélangez le tofu soyeux avec le fromage blanc, la farine et les herbes.
Versez les courgettes dans un plat à tarte avec du papier sulfurisé et ajoutez sur le dessus le tofu (bien répartir sur le dessus sur toute la tarte avec une spatule)
Laissez cuire 35 minutes au four
Accompagnez de salade</v>
          </cell>
          <cell r="H544">
            <v>628.55000000000007</v>
          </cell>
          <cell r="I544">
            <v>49.58</v>
          </cell>
          <cell r="J544">
            <v>6.6650000000000009</v>
          </cell>
          <cell r="K544">
            <v>51.06</v>
          </cell>
          <cell r="L544" t="str">
            <v>courgette</v>
          </cell>
          <cell r="M544">
            <v>250</v>
          </cell>
          <cell r="N544">
            <v>47.5</v>
          </cell>
          <cell r="O544">
            <v>4.5</v>
          </cell>
          <cell r="P544">
            <v>0.5</v>
          </cell>
          <cell r="Q544">
            <v>5</v>
          </cell>
          <cell r="R544">
            <v>19</v>
          </cell>
          <cell r="S544">
            <v>1.8</v>
          </cell>
          <cell r="T544">
            <v>0.2</v>
          </cell>
          <cell r="U544">
            <v>2</v>
          </cell>
          <cell r="V544" t="str">
            <v>tofu soyeux</v>
          </cell>
          <cell r="W544">
            <v>200</v>
          </cell>
          <cell r="X544">
            <v>296</v>
          </cell>
          <cell r="Y544">
            <v>24</v>
          </cell>
          <cell r="Z544">
            <v>1</v>
          </cell>
          <cell r="AA544">
            <v>9</v>
          </cell>
          <cell r="AB544">
            <v>148</v>
          </cell>
          <cell r="AC544">
            <v>12</v>
          </cell>
          <cell r="AD544">
            <v>0.5</v>
          </cell>
          <cell r="AE544">
            <v>4.5</v>
          </cell>
          <cell r="AF544" t="str">
            <v>fromage blanc 0%</v>
          </cell>
          <cell r="AG544">
            <v>200</v>
          </cell>
          <cell r="AH544">
            <v>98</v>
          </cell>
          <cell r="AI544">
            <v>15.4</v>
          </cell>
          <cell r="AJ544">
            <v>0</v>
          </cell>
          <cell r="AK544">
            <v>8.8000000000000007</v>
          </cell>
          <cell r="AL544">
            <v>49</v>
          </cell>
          <cell r="AM544">
            <v>7.7</v>
          </cell>
          <cell r="AN544">
            <v>0</v>
          </cell>
          <cell r="AO544">
            <v>4.4000000000000004</v>
          </cell>
          <cell r="AP544" t="str">
            <v>Thym et herbes de provence</v>
          </cell>
          <cell r="AR544">
            <v>0</v>
          </cell>
          <cell r="AS544">
            <v>0</v>
          </cell>
          <cell r="AT544">
            <v>0</v>
          </cell>
          <cell r="AU544">
            <v>0</v>
          </cell>
          <cell r="AV544">
            <v>0</v>
          </cell>
          <cell r="AW544">
            <v>0</v>
          </cell>
          <cell r="AX544">
            <v>0</v>
          </cell>
          <cell r="AY544">
            <v>0</v>
          </cell>
          <cell r="AZ544" t="str">
            <v>farine</v>
          </cell>
          <cell r="BA544">
            <v>40</v>
          </cell>
          <cell r="BB544">
            <v>137.6</v>
          </cell>
          <cell r="BC544">
            <v>4.88</v>
          </cell>
          <cell r="BD544">
            <v>0.52</v>
          </cell>
          <cell r="BE544">
            <v>27.56</v>
          </cell>
          <cell r="BF544">
            <v>344</v>
          </cell>
          <cell r="BG544">
            <v>12.2</v>
          </cell>
          <cell r="BH544">
            <v>1.3</v>
          </cell>
          <cell r="BI544">
            <v>68.900000000000006</v>
          </cell>
          <cell r="BJ544" t="str">
            <v>huile d’olive</v>
          </cell>
          <cell r="BK544">
            <v>5</v>
          </cell>
          <cell r="BL544">
            <v>40.450000000000003</v>
          </cell>
          <cell r="BM544">
            <v>0</v>
          </cell>
          <cell r="BN544">
            <v>4.4950000000000001</v>
          </cell>
          <cell r="BO544">
            <v>0</v>
          </cell>
          <cell r="BP544">
            <v>809</v>
          </cell>
          <cell r="BQ544">
            <v>0</v>
          </cell>
          <cell r="BR544">
            <v>89.9</v>
          </cell>
          <cell r="BS544">
            <v>0</v>
          </cell>
          <cell r="BT544" t="str">
            <v>Salade verte</v>
          </cell>
          <cell r="BU544">
            <v>50</v>
          </cell>
          <cell r="BV544">
            <v>9</v>
          </cell>
          <cell r="BW544">
            <v>0.8</v>
          </cell>
          <cell r="BX544">
            <v>0.15</v>
          </cell>
          <cell r="BY544">
            <v>0.7</v>
          </cell>
          <cell r="BZ544">
            <v>18</v>
          </cell>
          <cell r="CA544">
            <v>1.6</v>
          </cell>
          <cell r="CB544">
            <v>0.3</v>
          </cell>
          <cell r="CC544">
            <v>1.4</v>
          </cell>
          <cell r="CD544" t="str">
            <v>vinaigre balsamique</v>
          </cell>
          <cell r="CF544">
            <v>0</v>
          </cell>
          <cell r="CG544">
            <v>0</v>
          </cell>
          <cell r="CH544">
            <v>0</v>
          </cell>
          <cell r="CI544">
            <v>0</v>
          </cell>
          <cell r="CJ544">
            <v>12</v>
          </cell>
          <cell r="CK544">
            <v>0</v>
          </cell>
          <cell r="CL544">
            <v>0</v>
          </cell>
          <cell r="CM544">
            <v>5</v>
          </cell>
          <cell r="CP544">
            <v>0</v>
          </cell>
          <cell r="CQ544">
            <v>0</v>
          </cell>
          <cell r="CR544">
            <v>0</v>
          </cell>
          <cell r="CS544">
            <v>0</v>
          </cell>
          <cell r="CT544">
            <v>0</v>
          </cell>
          <cell r="CU544">
            <v>0</v>
          </cell>
          <cell r="CV544">
            <v>0</v>
          </cell>
          <cell r="CW544">
            <v>0</v>
          </cell>
          <cell r="CZ544">
            <v>0</v>
          </cell>
          <cell r="DA544">
            <v>0</v>
          </cell>
          <cell r="DB544">
            <v>0</v>
          </cell>
          <cell r="DC544">
            <v>0</v>
          </cell>
          <cell r="DD544">
            <v>0</v>
          </cell>
          <cell r="DE544">
            <v>0</v>
          </cell>
          <cell r="DF544">
            <v>0</v>
          </cell>
          <cell r="DG544">
            <v>0</v>
          </cell>
          <cell r="DJ544">
            <v>0</v>
          </cell>
          <cell r="DK544">
            <v>0</v>
          </cell>
          <cell r="DL544">
            <v>0</v>
          </cell>
          <cell r="DM544">
            <v>0</v>
          </cell>
          <cell r="DN544">
            <v>0</v>
          </cell>
          <cell r="DO544">
            <v>0</v>
          </cell>
          <cell r="DP544">
            <v>0</v>
          </cell>
          <cell r="DQ544">
            <v>0</v>
          </cell>
          <cell r="DT544">
            <v>0</v>
          </cell>
          <cell r="DU544">
            <v>0</v>
          </cell>
          <cell r="DV544">
            <v>0</v>
          </cell>
          <cell r="DW544">
            <v>0</v>
          </cell>
          <cell r="DX544">
            <v>0</v>
          </cell>
          <cell r="DY544">
            <v>0</v>
          </cell>
          <cell r="DZ544">
            <v>0</v>
          </cell>
          <cell r="EA544">
            <v>0</v>
          </cell>
          <cell r="ED544">
            <v>0</v>
          </cell>
          <cell r="EE544">
            <v>0</v>
          </cell>
          <cell r="EF544">
            <v>0</v>
          </cell>
          <cell r="EG544">
            <v>0</v>
          </cell>
          <cell r="EH544">
            <v>0</v>
          </cell>
          <cell r="EI544">
            <v>0</v>
          </cell>
          <cell r="EJ544">
            <v>0</v>
          </cell>
          <cell r="EK544">
            <v>0</v>
          </cell>
          <cell r="EN544">
            <v>0</v>
          </cell>
          <cell r="EO544">
            <v>0</v>
          </cell>
          <cell r="EP544">
            <v>0</v>
          </cell>
          <cell r="EQ544">
            <v>0</v>
          </cell>
          <cell r="ER544">
            <v>0</v>
          </cell>
          <cell r="ES544">
            <v>0</v>
          </cell>
          <cell r="ET544">
            <v>0</v>
          </cell>
          <cell r="EU544">
            <v>0</v>
          </cell>
          <cell r="EX544">
            <v>0</v>
          </cell>
          <cell r="EY544">
            <v>0</v>
          </cell>
          <cell r="EZ544">
            <v>0</v>
          </cell>
          <cell r="FA544">
            <v>0</v>
          </cell>
          <cell r="FB544">
            <v>0</v>
          </cell>
          <cell r="FC544">
            <v>0</v>
          </cell>
          <cell r="FD544">
            <v>0</v>
          </cell>
          <cell r="FE544">
            <v>0</v>
          </cell>
          <cell r="FH544">
            <v>0</v>
          </cell>
          <cell r="FI544">
            <v>0</v>
          </cell>
          <cell r="FJ544">
            <v>0</v>
          </cell>
          <cell r="FK544">
            <v>0</v>
          </cell>
          <cell r="FL544">
            <v>0</v>
          </cell>
          <cell r="FM544">
            <v>0</v>
          </cell>
          <cell r="FN544">
            <v>0</v>
          </cell>
          <cell r="FO544">
            <v>0</v>
          </cell>
          <cell r="FR544">
            <v>0</v>
          </cell>
          <cell r="FS544">
            <v>0</v>
          </cell>
          <cell r="FT544">
            <v>0</v>
          </cell>
          <cell r="FU544">
            <v>0</v>
          </cell>
          <cell r="FV544">
            <v>0</v>
          </cell>
          <cell r="FW544">
            <v>0</v>
          </cell>
          <cell r="FX544">
            <v>0</v>
          </cell>
          <cell r="FY544">
            <v>0</v>
          </cell>
          <cell r="GB544">
            <v>0</v>
          </cell>
          <cell r="GC544">
            <v>0</v>
          </cell>
          <cell r="GD544">
            <v>0</v>
          </cell>
          <cell r="GE544">
            <v>0</v>
          </cell>
          <cell r="GF544">
            <v>0</v>
          </cell>
          <cell r="GG544">
            <v>0</v>
          </cell>
          <cell r="GH544">
            <v>0</v>
          </cell>
          <cell r="GI544">
            <v>0</v>
          </cell>
          <cell r="GL544">
            <v>0</v>
          </cell>
          <cell r="GM544">
            <v>0</v>
          </cell>
          <cell r="GN544">
            <v>0</v>
          </cell>
          <cell r="GO544">
            <v>0</v>
          </cell>
          <cell r="GP544">
            <v>0</v>
          </cell>
          <cell r="GQ544">
            <v>0</v>
          </cell>
          <cell r="GR544">
            <v>0</v>
          </cell>
          <cell r="GS544">
            <v>0</v>
          </cell>
          <cell r="GU544" t="str">
            <v>Tarte Au Tofu</v>
          </cell>
        </row>
        <row r="545">
          <cell r="E545" t="str">
            <v>Tarte Aux Fraises Allégée</v>
          </cell>
          <cell r="F545" t="str">
            <v xml:space="preserve">Préchauffez votre four à 180°C.
Séparez les jaunes et les blancs des œufs, et battez les blancs en neige.
À l'aide d'un mixer, mélangez les jaunes d'œufs, la farine d'épeautre, la levure chimique, la compote de pommes jusqu'à obtention d'une mixture lisse.
Incorporez les blancs des œufs à la pâte et versez la mixture dans un moule recouvert de papier sulfurisé.
Enfournez à mi-hauteur pendant environ 20 minutes.
Pendant ce temps, coupez les fraises en deux. Une fois la tarte refroidie, distribuez les fraises sur le dessus.
Préparez le glaçage selon les instructions de l'emballage et versez sur le dessus de la tarte.
Refroidissez au réfrigérateur pendant au moins 30 minutes avant dégustation.
</v>
          </cell>
          <cell r="H545">
            <v>340.59999999999997</v>
          </cell>
          <cell r="I545">
            <v>14.250000000000004</v>
          </cell>
          <cell r="J545">
            <v>7.3149999999999995</v>
          </cell>
          <cell r="K545">
            <v>50.38</v>
          </cell>
          <cell r="L545" t="str">
            <v>Œuf</v>
          </cell>
          <cell r="M545">
            <v>50</v>
          </cell>
          <cell r="N545">
            <v>71</v>
          </cell>
          <cell r="O545">
            <v>5.95</v>
          </cell>
          <cell r="P545">
            <v>5.15</v>
          </cell>
          <cell r="Q545">
            <v>0.15</v>
          </cell>
          <cell r="R545">
            <v>142</v>
          </cell>
          <cell r="S545">
            <v>11.9</v>
          </cell>
          <cell r="T545">
            <v>10.3</v>
          </cell>
          <cell r="U545">
            <v>0.3</v>
          </cell>
          <cell r="V545" t="str">
            <v>Farine D'Épeautre</v>
          </cell>
          <cell r="W545">
            <v>40</v>
          </cell>
          <cell r="X545">
            <v>137.19999999999999</v>
          </cell>
          <cell r="Y545">
            <v>4.92</v>
          </cell>
          <cell r="Z545">
            <v>1</v>
          </cell>
          <cell r="AA545">
            <v>25.28</v>
          </cell>
          <cell r="AB545">
            <v>343</v>
          </cell>
          <cell r="AC545">
            <v>12.3</v>
          </cell>
          <cell r="AD545">
            <v>2.5</v>
          </cell>
          <cell r="AE545">
            <v>63.2</v>
          </cell>
          <cell r="AF545" t="str">
            <v>Levure</v>
          </cell>
          <cell r="AG545">
            <v>5</v>
          </cell>
          <cell r="AH545">
            <v>19.8</v>
          </cell>
          <cell r="AI545">
            <v>2.1749999999999998</v>
          </cell>
          <cell r="AJ545">
            <v>0.3</v>
          </cell>
          <cell r="AK545">
            <v>2.1</v>
          </cell>
          <cell r="AL545">
            <v>396</v>
          </cell>
          <cell r="AM545">
            <v>43.5</v>
          </cell>
          <cell r="AN545">
            <v>6</v>
          </cell>
          <cell r="AO545">
            <v>42</v>
          </cell>
          <cell r="AP545" t="str">
            <v>Compote De Pomme</v>
          </cell>
          <cell r="AQ545">
            <v>70</v>
          </cell>
          <cell r="AR545">
            <v>32.9</v>
          </cell>
          <cell r="AS545">
            <v>0.21</v>
          </cell>
          <cell r="AT545">
            <v>0.14000000000000001</v>
          </cell>
          <cell r="AU545">
            <v>7</v>
          </cell>
          <cell r="AV545">
            <v>47</v>
          </cell>
          <cell r="AW545">
            <v>0.3</v>
          </cell>
          <cell r="AX545">
            <v>0.2</v>
          </cell>
          <cell r="AY545">
            <v>10</v>
          </cell>
          <cell r="BB545">
            <v>0</v>
          </cell>
          <cell r="BC545">
            <v>0</v>
          </cell>
          <cell r="BD545">
            <v>0</v>
          </cell>
          <cell r="BE545">
            <v>0</v>
          </cell>
          <cell r="BF545">
            <v>0</v>
          </cell>
          <cell r="BG545">
            <v>0</v>
          </cell>
          <cell r="BH545">
            <v>0</v>
          </cell>
          <cell r="BI545">
            <v>0</v>
          </cell>
          <cell r="BJ545" t="str">
            <v>Fraise</v>
          </cell>
          <cell r="BK545">
            <v>135</v>
          </cell>
          <cell r="BL545">
            <v>54</v>
          </cell>
          <cell r="BM545">
            <v>0.94499999999999995</v>
          </cell>
          <cell r="BN545">
            <v>0.67500000000000004</v>
          </cell>
          <cell r="BO545">
            <v>9.4499999999999993</v>
          </cell>
          <cell r="BP545">
            <v>40</v>
          </cell>
          <cell r="BQ545">
            <v>0.7</v>
          </cell>
          <cell r="BR545">
            <v>0.5</v>
          </cell>
          <cell r="BS545">
            <v>7</v>
          </cell>
          <cell r="BT545" t="str">
            <v>Glaçage Transparent</v>
          </cell>
          <cell r="BU545">
            <v>10</v>
          </cell>
          <cell r="BV545">
            <v>25.7</v>
          </cell>
          <cell r="BW545">
            <v>0.05</v>
          </cell>
          <cell r="BX545">
            <v>0.05</v>
          </cell>
          <cell r="BY545">
            <v>6.4</v>
          </cell>
          <cell r="BZ545">
            <v>257</v>
          </cell>
          <cell r="CA545">
            <v>0.5</v>
          </cell>
          <cell r="CB545">
            <v>0.5</v>
          </cell>
          <cell r="CC545">
            <v>64</v>
          </cell>
          <cell r="CD545" t="str">
            <v/>
          </cell>
          <cell r="CF545">
            <v>0</v>
          </cell>
          <cell r="CG545">
            <v>0</v>
          </cell>
          <cell r="CH545">
            <v>0</v>
          </cell>
          <cell r="CI545">
            <v>0</v>
          </cell>
          <cell r="CJ545">
            <v>0</v>
          </cell>
          <cell r="CK545">
            <v>0</v>
          </cell>
          <cell r="CL545">
            <v>0</v>
          </cell>
          <cell r="CM545">
            <v>0</v>
          </cell>
          <cell r="CN545" t="str">
            <v/>
          </cell>
          <cell r="CP545">
            <v>0</v>
          </cell>
          <cell r="CQ545">
            <v>0</v>
          </cell>
          <cell r="CR545">
            <v>0</v>
          </cell>
          <cell r="CS545">
            <v>0</v>
          </cell>
          <cell r="CT545">
            <v>0</v>
          </cell>
          <cell r="CU545">
            <v>0</v>
          </cell>
          <cell r="CV545">
            <v>0</v>
          </cell>
          <cell r="CW545">
            <v>0</v>
          </cell>
          <cell r="CX545" t="str">
            <v/>
          </cell>
          <cell r="CZ545">
            <v>0</v>
          </cell>
          <cell r="DA545">
            <v>0</v>
          </cell>
          <cell r="DB545">
            <v>0</v>
          </cell>
          <cell r="DC545">
            <v>0</v>
          </cell>
          <cell r="DD545">
            <v>0</v>
          </cell>
          <cell r="DE545">
            <v>0</v>
          </cell>
          <cell r="DF545">
            <v>0</v>
          </cell>
          <cell r="DG545">
            <v>0</v>
          </cell>
          <cell r="DH545" t="str">
            <v/>
          </cell>
          <cell r="DJ545">
            <v>0</v>
          </cell>
          <cell r="DK545">
            <v>0</v>
          </cell>
          <cell r="DL545">
            <v>0</v>
          </cell>
          <cell r="DM545">
            <v>0</v>
          </cell>
          <cell r="DN545">
            <v>0</v>
          </cell>
          <cell r="DO545">
            <v>0</v>
          </cell>
          <cell r="DP545">
            <v>0</v>
          </cell>
          <cell r="DQ545">
            <v>0</v>
          </cell>
          <cell r="DR545" t="str">
            <v/>
          </cell>
          <cell r="DT545">
            <v>0</v>
          </cell>
          <cell r="DU545">
            <v>0</v>
          </cell>
          <cell r="DV545">
            <v>0</v>
          </cell>
          <cell r="DW545">
            <v>0</v>
          </cell>
          <cell r="DX545">
            <v>0</v>
          </cell>
          <cell r="DY545">
            <v>0</v>
          </cell>
          <cell r="DZ545">
            <v>0</v>
          </cell>
          <cell r="EA545">
            <v>0</v>
          </cell>
          <cell r="EB545" t="str">
            <v/>
          </cell>
          <cell r="ED545">
            <v>0</v>
          </cell>
          <cell r="EE545">
            <v>0</v>
          </cell>
          <cell r="EF545">
            <v>0</v>
          </cell>
          <cell r="EG545">
            <v>0</v>
          </cell>
          <cell r="EH545">
            <v>0</v>
          </cell>
          <cell r="EI545">
            <v>0</v>
          </cell>
          <cell r="EJ545">
            <v>0</v>
          </cell>
          <cell r="EK545">
            <v>0</v>
          </cell>
          <cell r="EL545" t="str">
            <v/>
          </cell>
          <cell r="EN545">
            <v>0</v>
          </cell>
          <cell r="EO545">
            <v>0</v>
          </cell>
          <cell r="EP545">
            <v>0</v>
          </cell>
          <cell r="EQ545">
            <v>0</v>
          </cell>
          <cell r="ER545">
            <v>0</v>
          </cell>
          <cell r="ES545">
            <v>0</v>
          </cell>
          <cell r="ET545">
            <v>0</v>
          </cell>
          <cell r="EU545">
            <v>0</v>
          </cell>
          <cell r="EV545" t="str">
            <v/>
          </cell>
          <cell r="EX545">
            <v>0</v>
          </cell>
          <cell r="EY545">
            <v>0</v>
          </cell>
          <cell r="EZ545">
            <v>0</v>
          </cell>
          <cell r="FA545">
            <v>0</v>
          </cell>
          <cell r="FB545">
            <v>0</v>
          </cell>
          <cell r="FC545">
            <v>0</v>
          </cell>
          <cell r="FD545">
            <v>0</v>
          </cell>
          <cell r="FE545">
            <v>0</v>
          </cell>
          <cell r="FF545" t="str">
            <v/>
          </cell>
          <cell r="FH545">
            <v>0</v>
          </cell>
          <cell r="FI545">
            <v>0</v>
          </cell>
          <cell r="FJ545">
            <v>0</v>
          </cell>
          <cell r="FK545">
            <v>0</v>
          </cell>
          <cell r="FL545">
            <v>0</v>
          </cell>
          <cell r="FM545">
            <v>0</v>
          </cell>
          <cell r="FN545">
            <v>0</v>
          </cell>
          <cell r="FO545">
            <v>0</v>
          </cell>
          <cell r="FR545">
            <v>0</v>
          </cell>
          <cell r="FS545">
            <v>0</v>
          </cell>
          <cell r="FT545">
            <v>0</v>
          </cell>
          <cell r="FU545">
            <v>0</v>
          </cell>
          <cell r="FV545">
            <v>0</v>
          </cell>
          <cell r="FW545">
            <v>0</v>
          </cell>
          <cell r="FX545">
            <v>0</v>
          </cell>
          <cell r="FY545">
            <v>0</v>
          </cell>
          <cell r="GB545">
            <v>0</v>
          </cell>
          <cell r="GC545">
            <v>0</v>
          </cell>
          <cell r="GD545">
            <v>0</v>
          </cell>
          <cell r="GE545">
            <v>0</v>
          </cell>
          <cell r="GF545">
            <v>0</v>
          </cell>
          <cell r="GG545">
            <v>0</v>
          </cell>
          <cell r="GH545">
            <v>0</v>
          </cell>
          <cell r="GI545">
            <v>0</v>
          </cell>
          <cell r="GL545">
            <v>0</v>
          </cell>
          <cell r="GM545">
            <v>0</v>
          </cell>
          <cell r="GN545">
            <v>0</v>
          </cell>
          <cell r="GO545">
            <v>0</v>
          </cell>
          <cell r="GP545">
            <v>0</v>
          </cell>
          <cell r="GQ545">
            <v>0</v>
          </cell>
          <cell r="GR545">
            <v>0</v>
          </cell>
          <cell r="GS545">
            <v>0</v>
          </cell>
          <cell r="GU545" t="str">
            <v>Tarte Aux Fraises Allégée</v>
          </cell>
        </row>
        <row r="546">
          <cell r="E546" t="str">
            <v>Tartelette Avoine Et Banane</v>
          </cell>
          <cell r="F546" t="str">
            <v>Préchauffez le four à 180°.
Dans un blender, mixez tous les ingrédients (garde quelques rondelles de banane pour la décoration).
Répartissez la préparation dans un ou plusieurs petits moules.
Enfournez le tout entre 20 et 30 minutes.</v>
          </cell>
          <cell r="H546">
            <v>316.60000000000002</v>
          </cell>
          <cell r="I546">
            <v>18.100000000000001</v>
          </cell>
          <cell r="J546">
            <v>7.8</v>
          </cell>
          <cell r="K546">
            <v>40.9</v>
          </cell>
          <cell r="L546" t="str">
            <v>Banane</v>
          </cell>
          <cell r="M546">
            <v>100</v>
          </cell>
          <cell r="N546">
            <v>95</v>
          </cell>
          <cell r="O546">
            <v>1.1000000000000001</v>
          </cell>
          <cell r="P546">
            <v>0.3</v>
          </cell>
          <cell r="Q546">
            <v>21</v>
          </cell>
          <cell r="R546">
            <v>95</v>
          </cell>
          <cell r="S546">
            <v>1.1000000000000001</v>
          </cell>
          <cell r="T546">
            <v>0.3</v>
          </cell>
          <cell r="U546">
            <v>21</v>
          </cell>
          <cell r="V546" t="str">
            <v>Œuf</v>
          </cell>
          <cell r="W546">
            <v>50</v>
          </cell>
          <cell r="X546">
            <v>71</v>
          </cell>
          <cell r="Y546">
            <v>5.95</v>
          </cell>
          <cell r="Z546">
            <v>5.15</v>
          </cell>
          <cell r="AA546">
            <v>0.15</v>
          </cell>
          <cell r="AB546">
            <v>142</v>
          </cell>
          <cell r="AC546">
            <v>11.9</v>
          </cell>
          <cell r="AD546">
            <v>10.3</v>
          </cell>
          <cell r="AE546">
            <v>0.3</v>
          </cell>
          <cell r="AF546" t="str">
            <v xml:space="preserve">Flocons D’Avoine </v>
          </cell>
          <cell r="AG546">
            <v>30</v>
          </cell>
          <cell r="AH546">
            <v>111.6</v>
          </cell>
          <cell r="AI546">
            <v>4.05</v>
          </cell>
          <cell r="AJ546">
            <v>2.25</v>
          </cell>
          <cell r="AK546">
            <v>17.25</v>
          </cell>
          <cell r="AL546">
            <v>372</v>
          </cell>
          <cell r="AM546">
            <v>13.5</v>
          </cell>
          <cell r="AN546">
            <v>7.5</v>
          </cell>
          <cell r="AO546">
            <v>57.5</v>
          </cell>
          <cell r="AP546" t="str">
            <v>Lait Protéiné</v>
          </cell>
          <cell r="AQ546">
            <v>100</v>
          </cell>
          <cell r="AR546">
            <v>39</v>
          </cell>
          <cell r="AS546">
            <v>7</v>
          </cell>
          <cell r="AT546">
            <v>0.1</v>
          </cell>
          <cell r="AU546">
            <v>2.5</v>
          </cell>
          <cell r="AV546">
            <v>39</v>
          </cell>
          <cell r="AW546">
            <v>7</v>
          </cell>
          <cell r="AX546">
            <v>0.1</v>
          </cell>
          <cell r="AY546">
            <v>2.5</v>
          </cell>
          <cell r="AZ546" t="str">
            <v>Épices  Cannelle À Volonté</v>
          </cell>
          <cell r="BB546">
            <v>0</v>
          </cell>
          <cell r="BC546">
            <v>0</v>
          </cell>
          <cell r="BD546">
            <v>0</v>
          </cell>
          <cell r="BE546">
            <v>0</v>
          </cell>
          <cell r="BF546">
            <v>0</v>
          </cell>
          <cell r="BG546">
            <v>0</v>
          </cell>
          <cell r="BH546">
            <v>0</v>
          </cell>
          <cell r="BI546">
            <v>0</v>
          </cell>
          <cell r="BJ546" t="str">
            <v/>
          </cell>
          <cell r="BL546">
            <v>0</v>
          </cell>
          <cell r="BM546">
            <v>0</v>
          </cell>
          <cell r="BN546">
            <v>0</v>
          </cell>
          <cell r="BO546">
            <v>0</v>
          </cell>
          <cell r="BP546">
            <v>0</v>
          </cell>
          <cell r="BQ546">
            <v>0</v>
          </cell>
          <cell r="BR546">
            <v>0</v>
          </cell>
          <cell r="BS546">
            <v>0</v>
          </cell>
          <cell r="BT546" t="str">
            <v/>
          </cell>
          <cell r="BV546">
            <v>0</v>
          </cell>
          <cell r="BW546">
            <v>0</v>
          </cell>
          <cell r="BX546">
            <v>0</v>
          </cell>
          <cell r="BY546">
            <v>0</v>
          </cell>
          <cell r="BZ546">
            <v>0</v>
          </cell>
          <cell r="CA546">
            <v>0</v>
          </cell>
          <cell r="CB546">
            <v>0</v>
          </cell>
          <cell r="CC546">
            <v>0</v>
          </cell>
          <cell r="CD546" t="str">
            <v/>
          </cell>
          <cell r="CF546">
            <v>0</v>
          </cell>
          <cell r="CG546">
            <v>0</v>
          </cell>
          <cell r="CH546">
            <v>0</v>
          </cell>
          <cell r="CI546">
            <v>0</v>
          </cell>
          <cell r="CJ546">
            <v>0</v>
          </cell>
          <cell r="CK546">
            <v>0</v>
          </cell>
          <cell r="CL546">
            <v>0</v>
          </cell>
          <cell r="CM546">
            <v>0</v>
          </cell>
          <cell r="CN546" t="str">
            <v/>
          </cell>
          <cell r="CP546">
            <v>0</v>
          </cell>
          <cell r="CQ546">
            <v>0</v>
          </cell>
          <cell r="CR546">
            <v>0</v>
          </cell>
          <cell r="CS546">
            <v>0</v>
          </cell>
          <cell r="CT546">
            <v>0</v>
          </cell>
          <cell r="CU546">
            <v>0</v>
          </cell>
          <cell r="CV546">
            <v>0</v>
          </cell>
          <cell r="CW546">
            <v>0</v>
          </cell>
          <cell r="CX546" t="str">
            <v/>
          </cell>
          <cell r="CZ546">
            <v>0</v>
          </cell>
          <cell r="DA546">
            <v>0</v>
          </cell>
          <cell r="DB546">
            <v>0</v>
          </cell>
          <cell r="DC546">
            <v>0</v>
          </cell>
          <cell r="DD546">
            <v>0</v>
          </cell>
          <cell r="DE546">
            <v>0</v>
          </cell>
          <cell r="DF546">
            <v>0</v>
          </cell>
          <cell r="DG546">
            <v>0</v>
          </cell>
          <cell r="DH546" t="str">
            <v/>
          </cell>
          <cell r="DJ546">
            <v>0</v>
          </cell>
          <cell r="DK546">
            <v>0</v>
          </cell>
          <cell r="DL546">
            <v>0</v>
          </cell>
          <cell r="DM546">
            <v>0</v>
          </cell>
          <cell r="DN546">
            <v>0</v>
          </cell>
          <cell r="DO546">
            <v>0</v>
          </cell>
          <cell r="DP546">
            <v>0</v>
          </cell>
          <cell r="DQ546">
            <v>0</v>
          </cell>
          <cell r="DR546" t="str">
            <v/>
          </cell>
          <cell r="DT546">
            <v>0</v>
          </cell>
          <cell r="DU546">
            <v>0</v>
          </cell>
          <cell r="DV546">
            <v>0</v>
          </cell>
          <cell r="DW546">
            <v>0</v>
          </cell>
          <cell r="DX546">
            <v>0</v>
          </cell>
          <cell r="DY546">
            <v>0</v>
          </cell>
          <cell r="DZ546">
            <v>0</v>
          </cell>
          <cell r="EA546">
            <v>0</v>
          </cell>
          <cell r="EB546" t="str">
            <v/>
          </cell>
          <cell r="ED546">
            <v>0</v>
          </cell>
          <cell r="EE546">
            <v>0</v>
          </cell>
          <cell r="EF546">
            <v>0</v>
          </cell>
          <cell r="EG546">
            <v>0</v>
          </cell>
          <cell r="EH546">
            <v>0</v>
          </cell>
          <cell r="EI546">
            <v>0</v>
          </cell>
          <cell r="EJ546">
            <v>0</v>
          </cell>
          <cell r="EK546">
            <v>0</v>
          </cell>
          <cell r="EL546" t="str">
            <v/>
          </cell>
          <cell r="EN546">
            <v>0</v>
          </cell>
          <cell r="EO546">
            <v>0</v>
          </cell>
          <cell r="EP546">
            <v>0</v>
          </cell>
          <cell r="EQ546">
            <v>0</v>
          </cell>
          <cell r="ER546">
            <v>0</v>
          </cell>
          <cell r="ES546">
            <v>0</v>
          </cell>
          <cell r="ET546">
            <v>0</v>
          </cell>
          <cell r="EU546">
            <v>0</v>
          </cell>
          <cell r="EV546" t="str">
            <v/>
          </cell>
          <cell r="EX546">
            <v>0</v>
          </cell>
          <cell r="EY546">
            <v>0</v>
          </cell>
          <cell r="EZ546">
            <v>0</v>
          </cell>
          <cell r="FA546">
            <v>0</v>
          </cell>
          <cell r="FB546">
            <v>0</v>
          </cell>
          <cell r="FC546">
            <v>0</v>
          </cell>
          <cell r="FD546">
            <v>0</v>
          </cell>
          <cell r="FE546">
            <v>0</v>
          </cell>
          <cell r="FF546" t="str">
            <v/>
          </cell>
          <cell r="FH546">
            <v>0</v>
          </cell>
          <cell r="FI546">
            <v>0</v>
          </cell>
          <cell r="FJ546">
            <v>0</v>
          </cell>
          <cell r="FK546">
            <v>0</v>
          </cell>
          <cell r="FL546">
            <v>0</v>
          </cell>
          <cell r="FM546">
            <v>0</v>
          </cell>
          <cell r="FN546">
            <v>0</v>
          </cell>
          <cell r="FO546">
            <v>0</v>
          </cell>
          <cell r="FR546">
            <v>0</v>
          </cell>
          <cell r="FS546">
            <v>0</v>
          </cell>
          <cell r="FT546">
            <v>0</v>
          </cell>
          <cell r="FU546">
            <v>0</v>
          </cell>
          <cell r="FV546">
            <v>0</v>
          </cell>
          <cell r="FW546">
            <v>0</v>
          </cell>
          <cell r="FX546">
            <v>0</v>
          </cell>
          <cell r="FY546">
            <v>0</v>
          </cell>
          <cell r="GB546">
            <v>0</v>
          </cell>
          <cell r="GC546">
            <v>0</v>
          </cell>
          <cell r="GD546">
            <v>0</v>
          </cell>
          <cell r="GE546">
            <v>0</v>
          </cell>
          <cell r="GF546">
            <v>0</v>
          </cell>
          <cell r="GG546">
            <v>0</v>
          </cell>
          <cell r="GH546">
            <v>0</v>
          </cell>
          <cell r="GI546">
            <v>0</v>
          </cell>
          <cell r="GL546">
            <v>0</v>
          </cell>
          <cell r="GM546">
            <v>0</v>
          </cell>
          <cell r="GN546">
            <v>0</v>
          </cell>
          <cell r="GO546">
            <v>0</v>
          </cell>
          <cell r="GP546">
            <v>0</v>
          </cell>
          <cell r="GQ546">
            <v>0</v>
          </cell>
          <cell r="GR546">
            <v>0</v>
          </cell>
          <cell r="GS546">
            <v>0</v>
          </cell>
          <cell r="GU546" t="str">
            <v>Tartelette Avoine Et Banane</v>
          </cell>
        </row>
        <row r="547">
          <cell r="E547" t="str">
            <v xml:space="preserve">Tartiflette Aux Poireaux </v>
          </cell>
          <cell r="F547" t="str">
            <v>Hachez l'oignon finement et faits-le revenir dans une poêle huilée.
Précuire les poireaux coupés en lamelles pendant 5 minutes dans de l’eau bouillante.
Préchauffez le four à 200°.
Dans un petit plat à gratin, déposez les poireaux égouttés, puis ajoutes-y oignon et les dés de jambon cuit.
Recouvrez le tout de tranches de reblochon et cuire le tout une vingtaine de minutes.</v>
          </cell>
          <cell r="H547">
            <v>308.95</v>
          </cell>
          <cell r="I547">
            <v>26.28</v>
          </cell>
          <cell r="J547">
            <v>19.065000000000001</v>
          </cell>
          <cell r="K547">
            <v>6.2900000000000009</v>
          </cell>
          <cell r="L547" t="str">
            <v>Oignon</v>
          </cell>
          <cell r="M547">
            <v>30</v>
          </cell>
          <cell r="N547">
            <v>11.7</v>
          </cell>
          <cell r="O547">
            <v>0.39</v>
          </cell>
          <cell r="P547">
            <v>0.06</v>
          </cell>
          <cell r="Q547">
            <v>2.1</v>
          </cell>
          <cell r="R547">
            <v>39</v>
          </cell>
          <cell r="S547">
            <v>1.3</v>
          </cell>
          <cell r="T547">
            <v>0.2</v>
          </cell>
          <cell r="U547">
            <v>7</v>
          </cell>
          <cell r="V547" t="str">
            <v>Poireau</v>
          </cell>
          <cell r="W547">
            <v>100</v>
          </cell>
          <cell r="X547">
            <v>30</v>
          </cell>
          <cell r="Y547">
            <v>1.6</v>
          </cell>
          <cell r="Z547">
            <v>0.3</v>
          </cell>
          <cell r="AA547">
            <v>3.7</v>
          </cell>
          <cell r="AB547">
            <v>30</v>
          </cell>
          <cell r="AC547">
            <v>1.6</v>
          </cell>
          <cell r="AD547">
            <v>0.3</v>
          </cell>
          <cell r="AE547">
            <v>3.7</v>
          </cell>
          <cell r="AF547" t="str">
            <v>Jambon</v>
          </cell>
          <cell r="AG547">
            <v>70</v>
          </cell>
          <cell r="AH547">
            <v>72.8</v>
          </cell>
          <cell r="AI547">
            <v>14.14</v>
          </cell>
          <cell r="AJ547">
            <v>1.61</v>
          </cell>
          <cell r="AK547">
            <v>0.49</v>
          </cell>
          <cell r="AL547">
            <v>104</v>
          </cell>
          <cell r="AM547">
            <v>20.2</v>
          </cell>
          <cell r="AN547">
            <v>2.2999999999999998</v>
          </cell>
          <cell r="AO547">
            <v>0.7</v>
          </cell>
          <cell r="AP547" t="str">
            <v>Reblochon</v>
          </cell>
          <cell r="AQ547">
            <v>50</v>
          </cell>
          <cell r="AR547">
            <v>154</v>
          </cell>
          <cell r="AS547">
            <v>10.15</v>
          </cell>
          <cell r="AT547">
            <v>12.6</v>
          </cell>
          <cell r="AU547">
            <v>0</v>
          </cell>
          <cell r="AV547">
            <v>308</v>
          </cell>
          <cell r="AW547">
            <v>20.3</v>
          </cell>
          <cell r="AX547">
            <v>25.2</v>
          </cell>
          <cell r="AY547">
            <v>0</v>
          </cell>
          <cell r="AZ547" t="str">
            <v>Huile D'Olive</v>
          </cell>
          <cell r="BA547">
            <v>5</v>
          </cell>
          <cell r="BB547">
            <v>40.450000000000003</v>
          </cell>
          <cell r="BC547">
            <v>0</v>
          </cell>
          <cell r="BD547">
            <v>4.4950000000000001</v>
          </cell>
          <cell r="BE547">
            <v>0</v>
          </cell>
          <cell r="BF547">
            <v>809</v>
          </cell>
          <cell r="BG547">
            <v>0</v>
          </cell>
          <cell r="BH547">
            <v>89.9</v>
          </cell>
          <cell r="BI547">
            <v>0</v>
          </cell>
          <cell r="BJ547" t="str">
            <v/>
          </cell>
          <cell r="BL547">
            <v>0</v>
          </cell>
          <cell r="BM547">
            <v>0</v>
          </cell>
          <cell r="BN547">
            <v>0</v>
          </cell>
          <cell r="BO547">
            <v>0</v>
          </cell>
          <cell r="BP547">
            <v>0</v>
          </cell>
          <cell r="BQ547">
            <v>0</v>
          </cell>
          <cell r="BR547">
            <v>0</v>
          </cell>
          <cell r="BS547">
            <v>0</v>
          </cell>
          <cell r="BT547" t="str">
            <v/>
          </cell>
          <cell r="BV547">
            <v>0</v>
          </cell>
          <cell r="BW547">
            <v>0</v>
          </cell>
          <cell r="BX547">
            <v>0</v>
          </cell>
          <cell r="BY547">
            <v>0</v>
          </cell>
          <cell r="BZ547">
            <v>0</v>
          </cell>
          <cell r="CA547">
            <v>0</v>
          </cell>
          <cell r="CB547">
            <v>0</v>
          </cell>
          <cell r="CC547">
            <v>0</v>
          </cell>
          <cell r="CD547" t="str">
            <v/>
          </cell>
          <cell r="CF547">
            <v>0</v>
          </cell>
          <cell r="CG547">
            <v>0</v>
          </cell>
          <cell r="CH547">
            <v>0</v>
          </cell>
          <cell r="CI547">
            <v>0</v>
          </cell>
          <cell r="CJ547">
            <v>0</v>
          </cell>
          <cell r="CK547">
            <v>0</v>
          </cell>
          <cell r="CL547">
            <v>0</v>
          </cell>
          <cell r="CM547">
            <v>0</v>
          </cell>
          <cell r="CN547" t="str">
            <v/>
          </cell>
          <cell r="CP547">
            <v>0</v>
          </cell>
          <cell r="CQ547">
            <v>0</v>
          </cell>
          <cell r="CR547">
            <v>0</v>
          </cell>
          <cell r="CS547">
            <v>0</v>
          </cell>
          <cell r="CT547">
            <v>0</v>
          </cell>
          <cell r="CU547">
            <v>0</v>
          </cell>
          <cell r="CV547">
            <v>0</v>
          </cell>
          <cell r="CW547">
            <v>0</v>
          </cell>
          <cell r="CX547" t="str">
            <v/>
          </cell>
          <cell r="CZ547">
            <v>0</v>
          </cell>
          <cell r="DA547">
            <v>0</v>
          </cell>
          <cell r="DB547">
            <v>0</v>
          </cell>
          <cell r="DC547">
            <v>0</v>
          </cell>
          <cell r="DD547">
            <v>0</v>
          </cell>
          <cell r="DE547">
            <v>0</v>
          </cell>
          <cell r="DF547">
            <v>0</v>
          </cell>
          <cell r="DG547">
            <v>0</v>
          </cell>
          <cell r="DH547" t="str">
            <v/>
          </cell>
          <cell r="DJ547">
            <v>0</v>
          </cell>
          <cell r="DK547">
            <v>0</v>
          </cell>
          <cell r="DL547">
            <v>0</v>
          </cell>
          <cell r="DM547">
            <v>0</v>
          </cell>
          <cell r="DN547">
            <v>0</v>
          </cell>
          <cell r="DO547">
            <v>0</v>
          </cell>
          <cell r="DP547">
            <v>0</v>
          </cell>
          <cell r="DQ547">
            <v>0</v>
          </cell>
          <cell r="DR547" t="str">
            <v/>
          </cell>
          <cell r="DT547">
            <v>0</v>
          </cell>
          <cell r="DU547">
            <v>0</v>
          </cell>
          <cell r="DV547">
            <v>0</v>
          </cell>
          <cell r="DW547">
            <v>0</v>
          </cell>
          <cell r="DX547">
            <v>0</v>
          </cell>
          <cell r="DY547">
            <v>0</v>
          </cell>
          <cell r="DZ547">
            <v>0</v>
          </cell>
          <cell r="EA547">
            <v>0</v>
          </cell>
          <cell r="EB547" t="str">
            <v/>
          </cell>
          <cell r="ED547">
            <v>0</v>
          </cell>
          <cell r="EE547">
            <v>0</v>
          </cell>
          <cell r="EF547">
            <v>0</v>
          </cell>
          <cell r="EG547">
            <v>0</v>
          </cell>
          <cell r="EH547">
            <v>0</v>
          </cell>
          <cell r="EI547">
            <v>0</v>
          </cell>
          <cell r="EJ547">
            <v>0</v>
          </cell>
          <cell r="EK547">
            <v>0</v>
          </cell>
          <cell r="EL547" t="str">
            <v/>
          </cell>
          <cell r="EN547">
            <v>0</v>
          </cell>
          <cell r="EO547">
            <v>0</v>
          </cell>
          <cell r="EP547">
            <v>0</v>
          </cell>
          <cell r="EQ547">
            <v>0</v>
          </cell>
          <cell r="ER547">
            <v>0</v>
          </cell>
          <cell r="ES547">
            <v>0</v>
          </cell>
          <cell r="ET547">
            <v>0</v>
          </cell>
          <cell r="EU547">
            <v>0</v>
          </cell>
          <cell r="EV547" t="str">
            <v/>
          </cell>
          <cell r="EX547">
            <v>0</v>
          </cell>
          <cell r="EY547">
            <v>0</v>
          </cell>
          <cell r="EZ547">
            <v>0</v>
          </cell>
          <cell r="FA547">
            <v>0</v>
          </cell>
          <cell r="FB547">
            <v>0</v>
          </cell>
          <cell r="FC547">
            <v>0</v>
          </cell>
          <cell r="FD547">
            <v>0</v>
          </cell>
          <cell r="FE547">
            <v>0</v>
          </cell>
          <cell r="FF547" t="str">
            <v/>
          </cell>
          <cell r="FH547">
            <v>0</v>
          </cell>
          <cell r="FI547">
            <v>0</v>
          </cell>
          <cell r="FJ547">
            <v>0</v>
          </cell>
          <cell r="FK547">
            <v>0</v>
          </cell>
          <cell r="FL547">
            <v>0</v>
          </cell>
          <cell r="FM547">
            <v>0</v>
          </cell>
          <cell r="FN547">
            <v>0</v>
          </cell>
          <cell r="FO547">
            <v>0</v>
          </cell>
          <cell r="FR547">
            <v>0</v>
          </cell>
          <cell r="FS547">
            <v>0</v>
          </cell>
          <cell r="FT547">
            <v>0</v>
          </cell>
          <cell r="FU547">
            <v>0</v>
          </cell>
          <cell r="FV547">
            <v>0</v>
          </cell>
          <cell r="FW547">
            <v>0</v>
          </cell>
          <cell r="FX547">
            <v>0</v>
          </cell>
          <cell r="FY547">
            <v>0</v>
          </cell>
          <cell r="GB547">
            <v>0</v>
          </cell>
          <cell r="GC547">
            <v>0</v>
          </cell>
          <cell r="GD547">
            <v>0</v>
          </cell>
          <cell r="GE547">
            <v>0</v>
          </cell>
          <cell r="GF547">
            <v>0</v>
          </cell>
          <cell r="GG547">
            <v>0</v>
          </cell>
          <cell r="GH547">
            <v>0</v>
          </cell>
          <cell r="GI547">
            <v>0</v>
          </cell>
          <cell r="GL547">
            <v>0</v>
          </cell>
          <cell r="GM547">
            <v>0</v>
          </cell>
          <cell r="GN547">
            <v>0</v>
          </cell>
          <cell r="GO547">
            <v>0</v>
          </cell>
          <cell r="GP547">
            <v>0</v>
          </cell>
          <cell r="GQ547">
            <v>0</v>
          </cell>
          <cell r="GR547">
            <v>0</v>
          </cell>
          <cell r="GS547">
            <v>0</v>
          </cell>
          <cell r="GU547" t="str">
            <v xml:space="preserve">Tartiflette Aux Poireaux </v>
          </cell>
        </row>
        <row r="548">
          <cell r="E548" t="str">
            <v xml:space="preserve">Tartines Beurre De Cacahuètes Et Banane </v>
          </cell>
          <cell r="F548" t="str">
            <v>Tartinez les tranches de pain protéiné de beurre de cacahuètes et déposez-y des rondelles de banane.</v>
          </cell>
          <cell r="H548">
            <v>568.5</v>
          </cell>
          <cell r="I548">
            <v>20.8</v>
          </cell>
          <cell r="J548">
            <v>30</v>
          </cell>
          <cell r="K548">
            <v>30.6</v>
          </cell>
          <cell r="L548" t="str">
            <v>Pain Protéiné</v>
          </cell>
          <cell r="M548">
            <v>100</v>
          </cell>
          <cell r="N548">
            <v>289</v>
          </cell>
          <cell r="O548">
            <v>11</v>
          </cell>
          <cell r="P548">
            <v>15</v>
          </cell>
          <cell r="Q548">
            <v>6</v>
          </cell>
          <cell r="R548">
            <v>289</v>
          </cell>
          <cell r="S548">
            <v>11</v>
          </cell>
          <cell r="T548">
            <v>15</v>
          </cell>
          <cell r="U548">
            <v>6</v>
          </cell>
          <cell r="V548" t="str">
            <v>Beurre De Cacahuète</v>
          </cell>
          <cell r="W548">
            <v>30</v>
          </cell>
          <cell r="X548">
            <v>184.5</v>
          </cell>
          <cell r="Y548">
            <v>8.6999999999999993</v>
          </cell>
          <cell r="Z548">
            <v>14.7</v>
          </cell>
          <cell r="AA548">
            <v>3.6</v>
          </cell>
          <cell r="AB548">
            <v>615</v>
          </cell>
          <cell r="AC548">
            <v>29</v>
          </cell>
          <cell r="AD548">
            <v>49</v>
          </cell>
          <cell r="AE548">
            <v>12</v>
          </cell>
          <cell r="AF548" t="str">
            <v>Banane</v>
          </cell>
          <cell r="AG548">
            <v>100</v>
          </cell>
          <cell r="AH548">
            <v>95</v>
          </cell>
          <cell r="AI548">
            <v>1.1000000000000001</v>
          </cell>
          <cell r="AJ548">
            <v>0.3</v>
          </cell>
          <cell r="AK548">
            <v>21</v>
          </cell>
          <cell r="AL548">
            <v>95</v>
          </cell>
          <cell r="AM548">
            <v>1.1000000000000001</v>
          </cell>
          <cell r="AN548">
            <v>0.3</v>
          </cell>
          <cell r="AO548">
            <v>21</v>
          </cell>
          <cell r="AP548" t="str">
            <v/>
          </cell>
          <cell r="AR548">
            <v>0</v>
          </cell>
          <cell r="AS548">
            <v>0</v>
          </cell>
          <cell r="AT548">
            <v>0</v>
          </cell>
          <cell r="AU548">
            <v>0</v>
          </cell>
          <cell r="AV548">
            <v>0</v>
          </cell>
          <cell r="AW548">
            <v>0</v>
          </cell>
          <cell r="AX548">
            <v>0</v>
          </cell>
          <cell r="AY548">
            <v>0</v>
          </cell>
          <cell r="AZ548" t="str">
            <v/>
          </cell>
          <cell r="BB548">
            <v>0</v>
          </cell>
          <cell r="BC548">
            <v>0</v>
          </cell>
          <cell r="BD548">
            <v>0</v>
          </cell>
          <cell r="BE548">
            <v>0</v>
          </cell>
          <cell r="BF548">
            <v>0</v>
          </cell>
          <cell r="BG548">
            <v>0</v>
          </cell>
          <cell r="BH548">
            <v>0</v>
          </cell>
          <cell r="BI548">
            <v>0</v>
          </cell>
          <cell r="BJ548" t="str">
            <v/>
          </cell>
          <cell r="BL548">
            <v>0</v>
          </cell>
          <cell r="BM548">
            <v>0</v>
          </cell>
          <cell r="BN548">
            <v>0</v>
          </cell>
          <cell r="BO548">
            <v>0</v>
          </cell>
          <cell r="BP548">
            <v>0</v>
          </cell>
          <cell r="BQ548">
            <v>0</v>
          </cell>
          <cell r="BR548">
            <v>0</v>
          </cell>
          <cell r="BS548">
            <v>0</v>
          </cell>
          <cell r="BT548" t="str">
            <v/>
          </cell>
          <cell r="BV548">
            <v>0</v>
          </cell>
          <cell r="BW548">
            <v>0</v>
          </cell>
          <cell r="BX548">
            <v>0</v>
          </cell>
          <cell r="BY548">
            <v>0</v>
          </cell>
          <cell r="BZ548">
            <v>0</v>
          </cell>
          <cell r="CA548">
            <v>0</v>
          </cell>
          <cell r="CB548">
            <v>0</v>
          </cell>
          <cell r="CC548">
            <v>0</v>
          </cell>
          <cell r="CD548" t="str">
            <v/>
          </cell>
          <cell r="CF548">
            <v>0</v>
          </cell>
          <cell r="CG548">
            <v>0</v>
          </cell>
          <cell r="CH548">
            <v>0</v>
          </cell>
          <cell r="CI548">
            <v>0</v>
          </cell>
          <cell r="CJ548">
            <v>0</v>
          </cell>
          <cell r="CK548">
            <v>0</v>
          </cell>
          <cell r="CL548">
            <v>0</v>
          </cell>
          <cell r="CM548">
            <v>0</v>
          </cell>
          <cell r="CN548" t="str">
            <v/>
          </cell>
          <cell r="CP548">
            <v>0</v>
          </cell>
          <cell r="CQ548">
            <v>0</v>
          </cell>
          <cell r="CR548">
            <v>0</v>
          </cell>
          <cell r="CS548">
            <v>0</v>
          </cell>
          <cell r="CT548">
            <v>0</v>
          </cell>
          <cell r="CU548">
            <v>0</v>
          </cell>
          <cell r="CV548">
            <v>0</v>
          </cell>
          <cell r="CW548">
            <v>0</v>
          </cell>
          <cell r="CX548" t="str">
            <v/>
          </cell>
          <cell r="CZ548">
            <v>0</v>
          </cell>
          <cell r="DA548">
            <v>0</v>
          </cell>
          <cell r="DB548">
            <v>0</v>
          </cell>
          <cell r="DC548">
            <v>0</v>
          </cell>
          <cell r="DD548">
            <v>0</v>
          </cell>
          <cell r="DE548">
            <v>0</v>
          </cell>
          <cell r="DF548">
            <v>0</v>
          </cell>
          <cell r="DG548">
            <v>0</v>
          </cell>
          <cell r="DH548" t="str">
            <v/>
          </cell>
          <cell r="DJ548">
            <v>0</v>
          </cell>
          <cell r="DK548">
            <v>0</v>
          </cell>
          <cell r="DL548">
            <v>0</v>
          </cell>
          <cell r="DM548">
            <v>0</v>
          </cell>
          <cell r="DN548">
            <v>0</v>
          </cell>
          <cell r="DO548">
            <v>0</v>
          </cell>
          <cell r="DP548">
            <v>0</v>
          </cell>
          <cell r="DQ548">
            <v>0</v>
          </cell>
          <cell r="DR548" t="str">
            <v/>
          </cell>
          <cell r="DT548">
            <v>0</v>
          </cell>
          <cell r="DU548">
            <v>0</v>
          </cell>
          <cell r="DV548">
            <v>0</v>
          </cell>
          <cell r="DW548">
            <v>0</v>
          </cell>
          <cell r="DX548">
            <v>0</v>
          </cell>
          <cell r="DY548">
            <v>0</v>
          </cell>
          <cell r="DZ548">
            <v>0</v>
          </cell>
          <cell r="EA548">
            <v>0</v>
          </cell>
          <cell r="EB548" t="str">
            <v/>
          </cell>
          <cell r="ED548">
            <v>0</v>
          </cell>
          <cell r="EE548">
            <v>0</v>
          </cell>
          <cell r="EF548">
            <v>0</v>
          </cell>
          <cell r="EG548">
            <v>0</v>
          </cell>
          <cell r="EH548">
            <v>0</v>
          </cell>
          <cell r="EI548">
            <v>0</v>
          </cell>
          <cell r="EJ548">
            <v>0</v>
          </cell>
          <cell r="EK548">
            <v>0</v>
          </cell>
          <cell r="EL548" t="str">
            <v/>
          </cell>
          <cell r="EN548">
            <v>0</v>
          </cell>
          <cell r="EO548">
            <v>0</v>
          </cell>
          <cell r="EP548">
            <v>0</v>
          </cell>
          <cell r="EQ548">
            <v>0</v>
          </cell>
          <cell r="ER548">
            <v>0</v>
          </cell>
          <cell r="ES548">
            <v>0</v>
          </cell>
          <cell r="ET548">
            <v>0</v>
          </cell>
          <cell r="EU548">
            <v>0</v>
          </cell>
          <cell r="EV548" t="str">
            <v/>
          </cell>
          <cell r="EX548">
            <v>0</v>
          </cell>
          <cell r="EY548">
            <v>0</v>
          </cell>
          <cell r="EZ548">
            <v>0</v>
          </cell>
          <cell r="FA548">
            <v>0</v>
          </cell>
          <cell r="FB548">
            <v>0</v>
          </cell>
          <cell r="FC548">
            <v>0</v>
          </cell>
          <cell r="FD548">
            <v>0</v>
          </cell>
          <cell r="FE548">
            <v>0</v>
          </cell>
          <cell r="FF548" t="str">
            <v/>
          </cell>
          <cell r="FH548">
            <v>0</v>
          </cell>
          <cell r="FI548">
            <v>0</v>
          </cell>
          <cell r="FJ548">
            <v>0</v>
          </cell>
          <cell r="FK548">
            <v>0</v>
          </cell>
          <cell r="FL548">
            <v>0</v>
          </cell>
          <cell r="FM548">
            <v>0</v>
          </cell>
          <cell r="FN548">
            <v>0</v>
          </cell>
          <cell r="FO548">
            <v>0</v>
          </cell>
          <cell r="FR548">
            <v>0</v>
          </cell>
          <cell r="FS548">
            <v>0</v>
          </cell>
          <cell r="FT548">
            <v>0</v>
          </cell>
          <cell r="FU548">
            <v>0</v>
          </cell>
          <cell r="FV548">
            <v>0</v>
          </cell>
          <cell r="FW548">
            <v>0</v>
          </cell>
          <cell r="FX548">
            <v>0</v>
          </cell>
          <cell r="FY548">
            <v>0</v>
          </cell>
          <cell r="GB548">
            <v>0</v>
          </cell>
          <cell r="GC548">
            <v>0</v>
          </cell>
          <cell r="GD548">
            <v>0</v>
          </cell>
          <cell r="GE548">
            <v>0</v>
          </cell>
          <cell r="GF548">
            <v>0</v>
          </cell>
          <cell r="GG548">
            <v>0</v>
          </cell>
          <cell r="GH548">
            <v>0</v>
          </cell>
          <cell r="GI548">
            <v>0</v>
          </cell>
          <cell r="GL548">
            <v>0</v>
          </cell>
          <cell r="GM548">
            <v>0</v>
          </cell>
          <cell r="GN548">
            <v>0</v>
          </cell>
          <cell r="GO548">
            <v>0</v>
          </cell>
          <cell r="GP548">
            <v>0</v>
          </cell>
          <cell r="GQ548">
            <v>0</v>
          </cell>
          <cell r="GR548">
            <v>0</v>
          </cell>
          <cell r="GS548">
            <v>0</v>
          </cell>
          <cell r="GU548" t="str">
            <v xml:space="preserve">Tartines Beurre De Cacahuètes Et Banane </v>
          </cell>
        </row>
        <row r="549">
          <cell r="E549" t="str">
            <v xml:space="preserve">Tartines De Thon </v>
          </cell>
          <cell r="F549" t="str">
            <v xml:space="preserve">Couper le concombre en tranche
Mélanger le séré et tous les ingrédients, sel compris, répartir avec le concombre sur les tranches de baguette. </v>
          </cell>
          <cell r="H549">
            <v>486.85</v>
          </cell>
          <cell r="I549">
            <v>49.55</v>
          </cell>
          <cell r="J549">
            <v>15.9</v>
          </cell>
          <cell r="K549">
            <v>15.5</v>
          </cell>
          <cell r="L549" t="str">
            <v>Séré Maigre</v>
          </cell>
          <cell r="M549">
            <v>125</v>
          </cell>
          <cell r="N549">
            <v>68.75</v>
          </cell>
          <cell r="O549">
            <v>12.5</v>
          </cell>
          <cell r="P549">
            <v>0.25</v>
          </cell>
          <cell r="Q549">
            <v>5.25</v>
          </cell>
          <cell r="R549">
            <v>55</v>
          </cell>
          <cell r="S549">
            <v>10</v>
          </cell>
          <cell r="T549">
            <v>0.2</v>
          </cell>
          <cell r="U549">
            <v>4.2</v>
          </cell>
          <cell r="V549" t="str">
            <v>Thon Au Naturel</v>
          </cell>
          <cell r="W549">
            <v>100</v>
          </cell>
          <cell r="X549">
            <v>109</v>
          </cell>
          <cell r="Y549">
            <v>25</v>
          </cell>
          <cell r="Z549">
            <v>0.5</v>
          </cell>
          <cell r="AA549">
            <v>1</v>
          </cell>
          <cell r="AB549">
            <v>109</v>
          </cell>
          <cell r="AC549">
            <v>25</v>
          </cell>
          <cell r="AD549">
            <v>0.5</v>
          </cell>
          <cell r="AE549">
            <v>1</v>
          </cell>
          <cell r="AF549" t="str">
            <v>Aneth</v>
          </cell>
          <cell r="AH549">
            <v>0</v>
          </cell>
          <cell r="AI549">
            <v>0</v>
          </cell>
          <cell r="AJ549">
            <v>0</v>
          </cell>
          <cell r="AK549">
            <v>0</v>
          </cell>
          <cell r="AL549">
            <v>0</v>
          </cell>
          <cell r="AM549">
            <v>0</v>
          </cell>
          <cell r="AN549">
            <v>0</v>
          </cell>
          <cell r="AO549">
            <v>0</v>
          </cell>
          <cell r="AP549" t="str">
            <v>Vinaigre Balsamique Blanc</v>
          </cell>
          <cell r="AQ549">
            <v>5</v>
          </cell>
          <cell r="AR549">
            <v>0.6</v>
          </cell>
          <cell r="AS549">
            <v>0</v>
          </cell>
          <cell r="AT549">
            <v>0</v>
          </cell>
          <cell r="AU549">
            <v>0.25</v>
          </cell>
          <cell r="AV549">
            <v>12</v>
          </cell>
          <cell r="AW549">
            <v>0</v>
          </cell>
          <cell r="AX549">
            <v>0</v>
          </cell>
          <cell r="AY549">
            <v>5</v>
          </cell>
          <cell r="AZ549" t="str">
            <v xml:space="preserve">Piment De Cayenne </v>
          </cell>
          <cell r="BB549">
            <v>0</v>
          </cell>
          <cell r="BC549">
            <v>0</v>
          </cell>
          <cell r="BD549">
            <v>0</v>
          </cell>
          <cell r="BE549">
            <v>0</v>
          </cell>
          <cell r="BF549">
            <v>0</v>
          </cell>
          <cell r="BG549">
            <v>0</v>
          </cell>
          <cell r="BH549">
            <v>0</v>
          </cell>
          <cell r="BI549">
            <v>0</v>
          </cell>
          <cell r="BJ549" t="str">
            <v xml:space="preserve">Sel </v>
          </cell>
          <cell r="BL549">
            <v>0</v>
          </cell>
          <cell r="BM549">
            <v>0</v>
          </cell>
          <cell r="BN549">
            <v>0</v>
          </cell>
          <cell r="BO549">
            <v>0</v>
          </cell>
          <cell r="BP549">
            <v>0</v>
          </cell>
          <cell r="BQ549">
            <v>0</v>
          </cell>
          <cell r="BR549">
            <v>0</v>
          </cell>
          <cell r="BS549">
            <v>0</v>
          </cell>
          <cell r="BT549" t="str">
            <v>Concombre</v>
          </cell>
          <cell r="BU549">
            <v>150</v>
          </cell>
          <cell r="BV549">
            <v>19.5</v>
          </cell>
          <cell r="BW549">
            <v>1.05</v>
          </cell>
          <cell r="BX549">
            <v>0.15</v>
          </cell>
          <cell r="BY549">
            <v>3</v>
          </cell>
          <cell r="BZ549">
            <v>13</v>
          </cell>
          <cell r="CA549">
            <v>0.7</v>
          </cell>
          <cell r="CB549">
            <v>0.1</v>
          </cell>
          <cell r="CC549">
            <v>2</v>
          </cell>
          <cell r="CD549" t="str">
            <v>Pain Protéiné</v>
          </cell>
          <cell r="CE549">
            <v>100</v>
          </cell>
          <cell r="CF549">
            <v>289</v>
          </cell>
          <cell r="CG549">
            <v>11</v>
          </cell>
          <cell r="CH549">
            <v>15</v>
          </cell>
          <cell r="CI549">
            <v>6</v>
          </cell>
          <cell r="CJ549">
            <v>289</v>
          </cell>
          <cell r="CK549">
            <v>11</v>
          </cell>
          <cell r="CL549">
            <v>15</v>
          </cell>
          <cell r="CM549">
            <v>6</v>
          </cell>
          <cell r="CN549" t="str">
            <v/>
          </cell>
          <cell r="CP549">
            <v>0</v>
          </cell>
          <cell r="CQ549">
            <v>0</v>
          </cell>
          <cell r="CR549">
            <v>0</v>
          </cell>
          <cell r="CS549">
            <v>0</v>
          </cell>
          <cell r="CT549">
            <v>0</v>
          </cell>
          <cell r="CU549">
            <v>0</v>
          </cell>
          <cell r="CV549">
            <v>0</v>
          </cell>
          <cell r="CW549">
            <v>0</v>
          </cell>
          <cell r="CX549" t="str">
            <v/>
          </cell>
          <cell r="CZ549">
            <v>0</v>
          </cell>
          <cell r="DA549">
            <v>0</v>
          </cell>
          <cell r="DB549">
            <v>0</v>
          </cell>
          <cell r="DC549">
            <v>0</v>
          </cell>
          <cell r="DD549">
            <v>0</v>
          </cell>
          <cell r="DE549">
            <v>0</v>
          </cell>
          <cell r="DF549">
            <v>0</v>
          </cell>
          <cell r="DG549">
            <v>0</v>
          </cell>
          <cell r="DH549" t="str">
            <v/>
          </cell>
          <cell r="DJ549">
            <v>0</v>
          </cell>
          <cell r="DK549">
            <v>0</v>
          </cell>
          <cell r="DL549">
            <v>0</v>
          </cell>
          <cell r="DM549">
            <v>0</v>
          </cell>
          <cell r="DN549">
            <v>0</v>
          </cell>
          <cell r="DO549">
            <v>0</v>
          </cell>
          <cell r="DP549">
            <v>0</v>
          </cell>
          <cell r="DQ549">
            <v>0</v>
          </cell>
          <cell r="DR549" t="str">
            <v/>
          </cell>
          <cell r="DT549">
            <v>0</v>
          </cell>
          <cell r="DU549">
            <v>0</v>
          </cell>
          <cell r="DV549">
            <v>0</v>
          </cell>
          <cell r="DW549">
            <v>0</v>
          </cell>
          <cell r="DX549">
            <v>0</v>
          </cell>
          <cell r="DY549">
            <v>0</v>
          </cell>
          <cell r="DZ549">
            <v>0</v>
          </cell>
          <cell r="EA549">
            <v>0</v>
          </cell>
          <cell r="EB549" t="str">
            <v/>
          </cell>
          <cell r="ED549">
            <v>0</v>
          </cell>
          <cell r="EE549">
            <v>0</v>
          </cell>
          <cell r="EF549">
            <v>0</v>
          </cell>
          <cell r="EG549">
            <v>0</v>
          </cell>
          <cell r="EH549">
            <v>0</v>
          </cell>
          <cell r="EI549">
            <v>0</v>
          </cell>
          <cell r="EJ549">
            <v>0</v>
          </cell>
          <cell r="EK549">
            <v>0</v>
          </cell>
          <cell r="EL549" t="str">
            <v/>
          </cell>
          <cell r="EN549">
            <v>0</v>
          </cell>
          <cell r="EO549">
            <v>0</v>
          </cell>
          <cell r="EP549">
            <v>0</v>
          </cell>
          <cell r="EQ549">
            <v>0</v>
          </cell>
          <cell r="ER549">
            <v>0</v>
          </cell>
          <cell r="ES549">
            <v>0</v>
          </cell>
          <cell r="ET549">
            <v>0</v>
          </cell>
          <cell r="EU549">
            <v>0</v>
          </cell>
          <cell r="EV549" t="str">
            <v/>
          </cell>
          <cell r="EX549">
            <v>0</v>
          </cell>
          <cell r="EY549">
            <v>0</v>
          </cell>
          <cell r="EZ549">
            <v>0</v>
          </cell>
          <cell r="FA549">
            <v>0</v>
          </cell>
          <cell r="FB549">
            <v>0</v>
          </cell>
          <cell r="FC549">
            <v>0</v>
          </cell>
          <cell r="FD549">
            <v>0</v>
          </cell>
          <cell r="FE549">
            <v>0</v>
          </cell>
          <cell r="FF549" t="str">
            <v/>
          </cell>
          <cell r="FH549">
            <v>0</v>
          </cell>
          <cell r="FI549">
            <v>0</v>
          </cell>
          <cell r="FJ549">
            <v>0</v>
          </cell>
          <cell r="FK549">
            <v>0</v>
          </cell>
          <cell r="FL549">
            <v>0</v>
          </cell>
          <cell r="FM549">
            <v>0</v>
          </cell>
          <cell r="FN549">
            <v>0</v>
          </cell>
          <cell r="FO549">
            <v>0</v>
          </cell>
          <cell r="FR549">
            <v>0</v>
          </cell>
          <cell r="FS549">
            <v>0</v>
          </cell>
          <cell r="FT549">
            <v>0</v>
          </cell>
          <cell r="FU549">
            <v>0</v>
          </cell>
          <cell r="FV549">
            <v>0</v>
          </cell>
          <cell r="FW549">
            <v>0</v>
          </cell>
          <cell r="FX549">
            <v>0</v>
          </cell>
          <cell r="FY549">
            <v>0</v>
          </cell>
          <cell r="GB549">
            <v>0</v>
          </cell>
          <cell r="GC549">
            <v>0</v>
          </cell>
          <cell r="GD549">
            <v>0</v>
          </cell>
          <cell r="GE549">
            <v>0</v>
          </cell>
          <cell r="GF549">
            <v>0</v>
          </cell>
          <cell r="GG549">
            <v>0</v>
          </cell>
          <cell r="GH549">
            <v>0</v>
          </cell>
          <cell r="GI549">
            <v>0</v>
          </cell>
          <cell r="GL549">
            <v>0</v>
          </cell>
          <cell r="GM549">
            <v>0</v>
          </cell>
          <cell r="GN549">
            <v>0</v>
          </cell>
          <cell r="GO549">
            <v>0</v>
          </cell>
          <cell r="GP549">
            <v>0</v>
          </cell>
          <cell r="GQ549">
            <v>0</v>
          </cell>
          <cell r="GR549">
            <v>0</v>
          </cell>
          <cell r="GS549">
            <v>0</v>
          </cell>
          <cell r="GU549" t="str">
            <v xml:space="preserve">Tartines De Thon </v>
          </cell>
        </row>
        <row r="550">
          <cell r="E550" t="str">
            <v xml:space="preserve">Toast Protéiné À L’Avocat </v>
          </cell>
          <cell r="F550" t="str">
            <v xml:space="preserve">Faites griller les tranches de pain dans un toaster.
Plantez 1/2 gousse d’ail au bout d’une fourchette et frottez-la sur les tranches de pain.
Coupez les toasts en quatre ; déposes-y les tranches d’avocat ; arrosez d’un petit filet d’huile d’olive et parsemez de graines de moutardes.
</v>
          </cell>
          <cell r="H550">
            <v>261.75</v>
          </cell>
          <cell r="I550">
            <v>6.7</v>
          </cell>
          <cell r="J550">
            <v>19.395</v>
          </cell>
          <cell r="K550">
            <v>3.4499999999999997</v>
          </cell>
          <cell r="L550" t="str">
            <v>Pain Protéiné</v>
          </cell>
          <cell r="M550">
            <v>50</v>
          </cell>
          <cell r="N550">
            <v>144.5</v>
          </cell>
          <cell r="O550">
            <v>5.5</v>
          </cell>
          <cell r="P550">
            <v>7.5</v>
          </cell>
          <cell r="Q550">
            <v>3</v>
          </cell>
          <cell r="R550">
            <v>289</v>
          </cell>
          <cell r="S550">
            <v>11</v>
          </cell>
          <cell r="T550">
            <v>15</v>
          </cell>
          <cell r="U550">
            <v>6</v>
          </cell>
          <cell r="V550" t="str">
            <v>Avocat</v>
          </cell>
          <cell r="W550">
            <v>50</v>
          </cell>
          <cell r="X550">
            <v>72</v>
          </cell>
          <cell r="Y550">
            <v>0.9</v>
          </cell>
          <cell r="Z550">
            <v>7.1</v>
          </cell>
          <cell r="AA550">
            <v>0.4</v>
          </cell>
          <cell r="AB550">
            <v>144</v>
          </cell>
          <cell r="AC550">
            <v>1.8</v>
          </cell>
          <cell r="AD550">
            <v>14.2</v>
          </cell>
          <cell r="AE550">
            <v>0.8</v>
          </cell>
          <cell r="AF550" t="str">
            <v>Ail</v>
          </cell>
          <cell r="AH550">
            <v>0</v>
          </cell>
          <cell r="AI550">
            <v>0</v>
          </cell>
          <cell r="AJ550">
            <v>0</v>
          </cell>
          <cell r="AK550">
            <v>0</v>
          </cell>
          <cell r="AL550">
            <v>136</v>
          </cell>
          <cell r="AM550">
            <v>7</v>
          </cell>
          <cell r="AN550">
            <v>0.5</v>
          </cell>
          <cell r="AO550">
            <v>24.5</v>
          </cell>
          <cell r="AP550" t="str">
            <v>Moutarde</v>
          </cell>
          <cell r="AQ550">
            <v>5</v>
          </cell>
          <cell r="AR550">
            <v>4.8</v>
          </cell>
          <cell r="AS550">
            <v>0.3</v>
          </cell>
          <cell r="AT550">
            <v>0.3</v>
          </cell>
          <cell r="AU550">
            <v>0.05</v>
          </cell>
          <cell r="AV550">
            <v>96</v>
          </cell>
          <cell r="AW550">
            <v>6</v>
          </cell>
          <cell r="AX550">
            <v>6</v>
          </cell>
          <cell r="AY550">
            <v>1</v>
          </cell>
          <cell r="AZ550" t="str">
            <v>Huile D'Olive</v>
          </cell>
          <cell r="BA550">
            <v>5</v>
          </cell>
          <cell r="BB550">
            <v>40.450000000000003</v>
          </cell>
          <cell r="BC550">
            <v>0</v>
          </cell>
          <cell r="BD550">
            <v>4.4950000000000001</v>
          </cell>
          <cell r="BE550">
            <v>0</v>
          </cell>
          <cell r="BF550">
            <v>809</v>
          </cell>
          <cell r="BG550">
            <v>0</v>
          </cell>
          <cell r="BH550">
            <v>89.9</v>
          </cell>
          <cell r="BI550">
            <v>0</v>
          </cell>
          <cell r="BJ550" t="str">
            <v>Epices : Poivre Oignon Ail À Volonté</v>
          </cell>
          <cell r="BL550">
            <v>0</v>
          </cell>
          <cell r="BM550">
            <v>0</v>
          </cell>
          <cell r="BN550">
            <v>0</v>
          </cell>
          <cell r="BO550">
            <v>0</v>
          </cell>
          <cell r="BP550">
            <v>0</v>
          </cell>
          <cell r="BQ550">
            <v>0</v>
          </cell>
          <cell r="BR550">
            <v>0</v>
          </cell>
          <cell r="BS550">
            <v>0</v>
          </cell>
          <cell r="BT550" t="str">
            <v/>
          </cell>
          <cell r="BV550">
            <v>0</v>
          </cell>
          <cell r="BW550">
            <v>0</v>
          </cell>
          <cell r="BX550">
            <v>0</v>
          </cell>
          <cell r="BY550">
            <v>0</v>
          </cell>
          <cell r="BZ550">
            <v>0</v>
          </cell>
          <cell r="CA550">
            <v>0</v>
          </cell>
          <cell r="CB550">
            <v>0</v>
          </cell>
          <cell r="CC550">
            <v>0</v>
          </cell>
          <cell r="CD550" t="str">
            <v/>
          </cell>
          <cell r="CF550">
            <v>0</v>
          </cell>
          <cell r="CG550">
            <v>0</v>
          </cell>
          <cell r="CH550">
            <v>0</v>
          </cell>
          <cell r="CI550">
            <v>0</v>
          </cell>
          <cell r="CJ550">
            <v>0</v>
          </cell>
          <cell r="CK550">
            <v>0</v>
          </cell>
          <cell r="CL550">
            <v>0</v>
          </cell>
          <cell r="CM550">
            <v>0</v>
          </cell>
          <cell r="CN550" t="str">
            <v/>
          </cell>
          <cell r="CP550">
            <v>0</v>
          </cell>
          <cell r="CQ550">
            <v>0</v>
          </cell>
          <cell r="CR550">
            <v>0</v>
          </cell>
          <cell r="CS550">
            <v>0</v>
          </cell>
          <cell r="CT550">
            <v>0</v>
          </cell>
          <cell r="CU550">
            <v>0</v>
          </cell>
          <cell r="CV550">
            <v>0</v>
          </cell>
          <cell r="CW550">
            <v>0</v>
          </cell>
          <cell r="CX550" t="str">
            <v/>
          </cell>
          <cell r="CZ550">
            <v>0</v>
          </cell>
          <cell r="DA550">
            <v>0</v>
          </cell>
          <cell r="DB550">
            <v>0</v>
          </cell>
          <cell r="DC550">
            <v>0</v>
          </cell>
          <cell r="DD550">
            <v>0</v>
          </cell>
          <cell r="DE550">
            <v>0</v>
          </cell>
          <cell r="DF550">
            <v>0</v>
          </cell>
          <cell r="DG550">
            <v>0</v>
          </cell>
          <cell r="DH550" t="str">
            <v/>
          </cell>
          <cell r="DJ550">
            <v>0</v>
          </cell>
          <cell r="DK550">
            <v>0</v>
          </cell>
          <cell r="DL550">
            <v>0</v>
          </cell>
          <cell r="DM550">
            <v>0</v>
          </cell>
          <cell r="DN550">
            <v>0</v>
          </cell>
          <cell r="DO550">
            <v>0</v>
          </cell>
          <cell r="DP550">
            <v>0</v>
          </cell>
          <cell r="DQ550">
            <v>0</v>
          </cell>
          <cell r="DR550" t="str">
            <v/>
          </cell>
          <cell r="DT550">
            <v>0</v>
          </cell>
          <cell r="DU550">
            <v>0</v>
          </cell>
          <cell r="DV550">
            <v>0</v>
          </cell>
          <cell r="DW550">
            <v>0</v>
          </cell>
          <cell r="DX550">
            <v>0</v>
          </cell>
          <cell r="DY550">
            <v>0</v>
          </cell>
          <cell r="DZ550">
            <v>0</v>
          </cell>
          <cell r="EA550">
            <v>0</v>
          </cell>
          <cell r="EB550" t="str">
            <v/>
          </cell>
          <cell r="ED550">
            <v>0</v>
          </cell>
          <cell r="EE550">
            <v>0</v>
          </cell>
          <cell r="EF550">
            <v>0</v>
          </cell>
          <cell r="EG550">
            <v>0</v>
          </cell>
          <cell r="EH550">
            <v>0</v>
          </cell>
          <cell r="EI550">
            <v>0</v>
          </cell>
          <cell r="EJ550">
            <v>0</v>
          </cell>
          <cell r="EK550">
            <v>0</v>
          </cell>
          <cell r="EL550" t="str">
            <v/>
          </cell>
          <cell r="EN550">
            <v>0</v>
          </cell>
          <cell r="EO550">
            <v>0</v>
          </cell>
          <cell r="EP550">
            <v>0</v>
          </cell>
          <cell r="EQ550">
            <v>0</v>
          </cell>
          <cell r="ER550">
            <v>0</v>
          </cell>
          <cell r="ES550">
            <v>0</v>
          </cell>
          <cell r="ET550">
            <v>0</v>
          </cell>
          <cell r="EU550">
            <v>0</v>
          </cell>
          <cell r="EV550" t="str">
            <v/>
          </cell>
          <cell r="EX550">
            <v>0</v>
          </cell>
          <cell r="EY550">
            <v>0</v>
          </cell>
          <cell r="EZ550">
            <v>0</v>
          </cell>
          <cell r="FA550">
            <v>0</v>
          </cell>
          <cell r="FB550">
            <v>0</v>
          </cell>
          <cell r="FC550">
            <v>0</v>
          </cell>
          <cell r="FD550">
            <v>0</v>
          </cell>
          <cell r="FE550">
            <v>0</v>
          </cell>
          <cell r="FF550" t="str">
            <v/>
          </cell>
          <cell r="FH550">
            <v>0</v>
          </cell>
          <cell r="FI550">
            <v>0</v>
          </cell>
          <cell r="FJ550">
            <v>0</v>
          </cell>
          <cell r="FK550">
            <v>0</v>
          </cell>
          <cell r="FL550">
            <v>0</v>
          </cell>
          <cell r="FM550">
            <v>0</v>
          </cell>
          <cell r="FN550">
            <v>0</v>
          </cell>
          <cell r="FO550">
            <v>0</v>
          </cell>
          <cell r="FR550">
            <v>0</v>
          </cell>
          <cell r="FS550">
            <v>0</v>
          </cell>
          <cell r="FT550">
            <v>0</v>
          </cell>
          <cell r="FU550">
            <v>0</v>
          </cell>
          <cell r="FV550">
            <v>0</v>
          </cell>
          <cell r="FW550">
            <v>0</v>
          </cell>
          <cell r="FX550">
            <v>0</v>
          </cell>
          <cell r="FY550">
            <v>0</v>
          </cell>
          <cell r="GB550">
            <v>0</v>
          </cell>
          <cell r="GC550">
            <v>0</v>
          </cell>
          <cell r="GD550">
            <v>0</v>
          </cell>
          <cell r="GE550">
            <v>0</v>
          </cell>
          <cell r="GF550">
            <v>0</v>
          </cell>
          <cell r="GG550">
            <v>0</v>
          </cell>
          <cell r="GH550">
            <v>0</v>
          </cell>
          <cell r="GI550">
            <v>0</v>
          </cell>
          <cell r="GL550">
            <v>0</v>
          </cell>
          <cell r="GM550">
            <v>0</v>
          </cell>
          <cell r="GN550">
            <v>0</v>
          </cell>
          <cell r="GO550">
            <v>0</v>
          </cell>
          <cell r="GP550">
            <v>0</v>
          </cell>
          <cell r="GQ550">
            <v>0</v>
          </cell>
          <cell r="GR550">
            <v>0</v>
          </cell>
          <cell r="GS550">
            <v>0</v>
          </cell>
          <cell r="GU550" t="str">
            <v xml:space="preserve">Toast Protéiné À L’Avocat </v>
          </cell>
        </row>
        <row r="551">
          <cell r="E551" t="str">
            <v xml:space="preserve">Tofu Poêlé Au Sésame </v>
          </cell>
          <cell r="F551" t="str">
            <v>Découpez le tofu en tranches et hachez l'oignon finement.
Déposez le tofu dans un plat creux et arrosez-le avec les huiles et le jus de citron.
Parsemez les tranches de tofu d’oignon et de graines de sésame.
Laissez mariner le tout un petit moment.
Juste avant de servir, poêlez le tofu dans sa marinade, jusqu’à ce que les tranches soient dorées.</v>
          </cell>
          <cell r="H551">
            <v>532.29999999999995</v>
          </cell>
          <cell r="I551">
            <v>26.29</v>
          </cell>
          <cell r="J551">
            <v>41.04</v>
          </cell>
          <cell r="K551">
            <v>12.969999999999999</v>
          </cell>
          <cell r="L551" t="str">
            <v>Tofu</v>
          </cell>
          <cell r="M551">
            <v>200</v>
          </cell>
          <cell r="N551">
            <v>296</v>
          </cell>
          <cell r="O551">
            <v>24</v>
          </cell>
          <cell r="P551">
            <v>18</v>
          </cell>
          <cell r="Q551">
            <v>9</v>
          </cell>
          <cell r="R551">
            <v>148</v>
          </cell>
          <cell r="S551">
            <v>12</v>
          </cell>
          <cell r="T551">
            <v>9</v>
          </cell>
          <cell r="U551">
            <v>4.5</v>
          </cell>
          <cell r="V551" t="str">
            <v>Graine De Sésame</v>
          </cell>
          <cell r="W551">
            <v>10</v>
          </cell>
          <cell r="X551">
            <v>58.9</v>
          </cell>
          <cell r="Y551">
            <v>1.77</v>
          </cell>
          <cell r="Z551">
            <v>4.9800000000000004</v>
          </cell>
          <cell r="AA551">
            <v>1.17</v>
          </cell>
          <cell r="AB551">
            <v>589</v>
          </cell>
          <cell r="AC551">
            <v>17.7</v>
          </cell>
          <cell r="AD551">
            <v>49.8</v>
          </cell>
          <cell r="AE551">
            <v>11.7</v>
          </cell>
          <cell r="AF551" t="str">
            <v>Oignon</v>
          </cell>
          <cell r="AG551">
            <v>40</v>
          </cell>
          <cell r="AH551">
            <v>15.6</v>
          </cell>
          <cell r="AI551">
            <v>0.52</v>
          </cell>
          <cell r="AJ551">
            <v>0.08</v>
          </cell>
          <cell r="AK551">
            <v>2.8</v>
          </cell>
          <cell r="AL551">
            <v>39</v>
          </cell>
          <cell r="AM551">
            <v>1.3</v>
          </cell>
          <cell r="AN551">
            <v>0.2</v>
          </cell>
          <cell r="AO551">
            <v>7</v>
          </cell>
          <cell r="AP551" t="str">
            <v>Huile De Sésame</v>
          </cell>
          <cell r="AQ551">
            <v>10</v>
          </cell>
          <cell r="AR551">
            <v>80.900000000000006</v>
          </cell>
          <cell r="AS551">
            <v>0</v>
          </cell>
          <cell r="AT551">
            <v>8.99</v>
          </cell>
          <cell r="AU551">
            <v>0</v>
          </cell>
          <cell r="AV551">
            <v>809</v>
          </cell>
          <cell r="AW551">
            <v>0</v>
          </cell>
          <cell r="AX551">
            <v>89.9</v>
          </cell>
          <cell r="AY551">
            <v>0</v>
          </cell>
          <cell r="AZ551" t="str">
            <v>Huile D'Olive</v>
          </cell>
          <cell r="BA551">
            <v>10</v>
          </cell>
          <cell r="BB551">
            <v>80.900000000000006</v>
          </cell>
          <cell r="BC551">
            <v>0</v>
          </cell>
          <cell r="BD551">
            <v>8.99</v>
          </cell>
          <cell r="BE551">
            <v>0</v>
          </cell>
          <cell r="BF551">
            <v>809</v>
          </cell>
          <cell r="BG551">
            <v>0</v>
          </cell>
          <cell r="BH551">
            <v>89.9</v>
          </cell>
          <cell r="BI551">
            <v>0</v>
          </cell>
          <cell r="BJ551" t="str">
            <v>Jus De Citron</v>
          </cell>
          <cell r="BL551">
            <v>0</v>
          </cell>
          <cell r="BM551">
            <v>0</v>
          </cell>
          <cell r="BN551">
            <v>0</v>
          </cell>
          <cell r="BO551">
            <v>0</v>
          </cell>
          <cell r="BP551">
            <v>30</v>
          </cell>
          <cell r="BQ551">
            <v>0.4</v>
          </cell>
          <cell r="BR551">
            <v>0.3</v>
          </cell>
          <cell r="BS551">
            <v>6.1</v>
          </cell>
          <cell r="BT551" t="str">
            <v/>
          </cell>
          <cell r="BV551">
            <v>0</v>
          </cell>
          <cell r="BW551">
            <v>0</v>
          </cell>
          <cell r="BX551">
            <v>0</v>
          </cell>
          <cell r="BY551">
            <v>0</v>
          </cell>
          <cell r="BZ551">
            <v>0</v>
          </cell>
          <cell r="CA551">
            <v>0</v>
          </cell>
          <cell r="CB551">
            <v>0</v>
          </cell>
          <cell r="CC551">
            <v>0</v>
          </cell>
          <cell r="CD551" t="str">
            <v/>
          </cell>
          <cell r="CF551">
            <v>0</v>
          </cell>
          <cell r="CG551">
            <v>0</v>
          </cell>
          <cell r="CH551">
            <v>0</v>
          </cell>
          <cell r="CI551">
            <v>0</v>
          </cell>
          <cell r="CJ551">
            <v>0</v>
          </cell>
          <cell r="CK551">
            <v>0</v>
          </cell>
          <cell r="CL551">
            <v>0</v>
          </cell>
          <cell r="CM551">
            <v>0</v>
          </cell>
          <cell r="CN551" t="str">
            <v/>
          </cell>
          <cell r="CP551">
            <v>0</v>
          </cell>
          <cell r="CQ551">
            <v>0</v>
          </cell>
          <cell r="CR551">
            <v>0</v>
          </cell>
          <cell r="CS551">
            <v>0</v>
          </cell>
          <cell r="CT551">
            <v>0</v>
          </cell>
          <cell r="CU551">
            <v>0</v>
          </cell>
          <cell r="CV551">
            <v>0</v>
          </cell>
          <cell r="CW551">
            <v>0</v>
          </cell>
          <cell r="CX551" t="str">
            <v/>
          </cell>
          <cell r="CZ551">
            <v>0</v>
          </cell>
          <cell r="DA551">
            <v>0</v>
          </cell>
          <cell r="DB551">
            <v>0</v>
          </cell>
          <cell r="DC551">
            <v>0</v>
          </cell>
          <cell r="DD551">
            <v>0</v>
          </cell>
          <cell r="DE551">
            <v>0</v>
          </cell>
          <cell r="DF551">
            <v>0</v>
          </cell>
          <cell r="DG551">
            <v>0</v>
          </cell>
          <cell r="DH551" t="str">
            <v/>
          </cell>
          <cell r="DJ551">
            <v>0</v>
          </cell>
          <cell r="DK551">
            <v>0</v>
          </cell>
          <cell r="DL551">
            <v>0</v>
          </cell>
          <cell r="DM551">
            <v>0</v>
          </cell>
          <cell r="DN551">
            <v>0</v>
          </cell>
          <cell r="DO551">
            <v>0</v>
          </cell>
          <cell r="DP551">
            <v>0</v>
          </cell>
          <cell r="DQ551">
            <v>0</v>
          </cell>
          <cell r="DR551" t="str">
            <v/>
          </cell>
          <cell r="DT551">
            <v>0</v>
          </cell>
          <cell r="DU551">
            <v>0</v>
          </cell>
          <cell r="DV551">
            <v>0</v>
          </cell>
          <cell r="DW551">
            <v>0</v>
          </cell>
          <cell r="DX551">
            <v>0</v>
          </cell>
          <cell r="DY551">
            <v>0</v>
          </cell>
          <cell r="DZ551">
            <v>0</v>
          </cell>
          <cell r="EA551">
            <v>0</v>
          </cell>
          <cell r="EB551" t="str">
            <v/>
          </cell>
          <cell r="ED551">
            <v>0</v>
          </cell>
          <cell r="EE551">
            <v>0</v>
          </cell>
          <cell r="EF551">
            <v>0</v>
          </cell>
          <cell r="EG551">
            <v>0</v>
          </cell>
          <cell r="EH551">
            <v>0</v>
          </cell>
          <cell r="EI551">
            <v>0</v>
          </cell>
          <cell r="EJ551">
            <v>0</v>
          </cell>
          <cell r="EK551">
            <v>0</v>
          </cell>
          <cell r="EL551" t="str">
            <v/>
          </cell>
          <cell r="EN551">
            <v>0</v>
          </cell>
          <cell r="EO551">
            <v>0</v>
          </cell>
          <cell r="EP551">
            <v>0</v>
          </cell>
          <cell r="EQ551">
            <v>0</v>
          </cell>
          <cell r="ER551">
            <v>0</v>
          </cell>
          <cell r="ES551">
            <v>0</v>
          </cell>
          <cell r="ET551">
            <v>0</v>
          </cell>
          <cell r="EU551">
            <v>0</v>
          </cell>
          <cell r="EV551" t="str">
            <v/>
          </cell>
          <cell r="EX551">
            <v>0</v>
          </cell>
          <cell r="EY551">
            <v>0</v>
          </cell>
          <cell r="EZ551">
            <v>0</v>
          </cell>
          <cell r="FA551">
            <v>0</v>
          </cell>
          <cell r="FB551">
            <v>0</v>
          </cell>
          <cell r="FC551">
            <v>0</v>
          </cell>
          <cell r="FD551">
            <v>0</v>
          </cell>
          <cell r="FE551">
            <v>0</v>
          </cell>
          <cell r="FF551" t="str">
            <v/>
          </cell>
          <cell r="FH551">
            <v>0</v>
          </cell>
          <cell r="FI551">
            <v>0</v>
          </cell>
          <cell r="FJ551">
            <v>0</v>
          </cell>
          <cell r="FK551">
            <v>0</v>
          </cell>
          <cell r="FL551">
            <v>0</v>
          </cell>
          <cell r="FM551">
            <v>0</v>
          </cell>
          <cell r="FN551">
            <v>0</v>
          </cell>
          <cell r="FO551">
            <v>0</v>
          </cell>
          <cell r="FR551">
            <v>0</v>
          </cell>
          <cell r="FS551">
            <v>0</v>
          </cell>
          <cell r="FT551">
            <v>0</v>
          </cell>
          <cell r="FU551">
            <v>0</v>
          </cell>
          <cell r="FV551">
            <v>0</v>
          </cell>
          <cell r="FW551">
            <v>0</v>
          </cell>
          <cell r="FX551">
            <v>0</v>
          </cell>
          <cell r="FY551">
            <v>0</v>
          </cell>
          <cell r="GB551">
            <v>0</v>
          </cell>
          <cell r="GC551">
            <v>0</v>
          </cell>
          <cell r="GD551">
            <v>0</v>
          </cell>
          <cell r="GE551">
            <v>0</v>
          </cell>
          <cell r="GF551">
            <v>0</v>
          </cell>
          <cell r="GG551">
            <v>0</v>
          </cell>
          <cell r="GH551">
            <v>0</v>
          </cell>
          <cell r="GI551">
            <v>0</v>
          </cell>
          <cell r="GL551">
            <v>0</v>
          </cell>
          <cell r="GM551">
            <v>0</v>
          </cell>
          <cell r="GN551">
            <v>0</v>
          </cell>
          <cell r="GO551">
            <v>0</v>
          </cell>
          <cell r="GP551">
            <v>0</v>
          </cell>
          <cell r="GQ551">
            <v>0</v>
          </cell>
          <cell r="GR551">
            <v>0</v>
          </cell>
          <cell r="GS551">
            <v>0</v>
          </cell>
          <cell r="GU551" t="str">
            <v xml:space="preserve">Tofu Poêlé Au Sésame </v>
          </cell>
        </row>
        <row r="552">
          <cell r="E552" t="str">
            <v xml:space="preserve">Tomates Farcies À La Mousse De Thon </v>
          </cell>
          <cell r="F552" t="str">
            <v>Egouttez et émiettez le thon, puis le mettre dans un blender.
Ajoutez le fromage et les épices et mixez le tout jusqu’à l’obtention d’une pâte lisse et homogène.
Garnissez les tomates de la mousse de thon</v>
          </cell>
          <cell r="H552">
            <v>201.7</v>
          </cell>
          <cell r="I552">
            <v>30.98</v>
          </cell>
          <cell r="J552">
            <v>4.875</v>
          </cell>
          <cell r="K552">
            <v>7.6449999999999996</v>
          </cell>
          <cell r="L552" t="str">
            <v>St Môret Ligne &amp; Plaisir</v>
          </cell>
          <cell r="M552">
            <v>50</v>
          </cell>
          <cell r="N552">
            <v>66</v>
          </cell>
          <cell r="O552">
            <v>5</v>
          </cell>
          <cell r="P552">
            <v>4</v>
          </cell>
          <cell r="Q552">
            <v>2.5</v>
          </cell>
          <cell r="R552">
            <v>132</v>
          </cell>
          <cell r="S552">
            <v>10</v>
          </cell>
          <cell r="T552">
            <v>8</v>
          </cell>
          <cell r="U552">
            <v>5</v>
          </cell>
          <cell r="V552" t="str">
            <v>Thon Au Naturel</v>
          </cell>
          <cell r="W552">
            <v>100</v>
          </cell>
          <cell r="X552">
            <v>109</v>
          </cell>
          <cell r="Y552">
            <v>25</v>
          </cell>
          <cell r="Z552">
            <v>0.5</v>
          </cell>
          <cell r="AA552">
            <v>1</v>
          </cell>
          <cell r="AB552">
            <v>109</v>
          </cell>
          <cell r="AC552">
            <v>25</v>
          </cell>
          <cell r="AD552">
            <v>0.5</v>
          </cell>
          <cell r="AE552">
            <v>1</v>
          </cell>
          <cell r="AF552" t="str">
            <v>Jus De Citron</v>
          </cell>
          <cell r="AG552">
            <v>5</v>
          </cell>
          <cell r="AH552">
            <v>1.5</v>
          </cell>
          <cell r="AI552">
            <v>0.02</v>
          </cell>
          <cell r="AJ552">
            <v>1.4999999999999999E-2</v>
          </cell>
          <cell r="AK552">
            <v>0.30499999999999999</v>
          </cell>
          <cell r="AL552">
            <v>30</v>
          </cell>
          <cell r="AM552">
            <v>0.4</v>
          </cell>
          <cell r="AN552">
            <v>0.3</v>
          </cell>
          <cell r="AO552">
            <v>6.1</v>
          </cell>
          <cell r="AP552" t="str">
            <v>Tomate</v>
          </cell>
          <cell r="AQ552">
            <v>120</v>
          </cell>
          <cell r="AR552">
            <v>25.2</v>
          </cell>
          <cell r="AS552">
            <v>0.96</v>
          </cell>
          <cell r="AT552">
            <v>0.36</v>
          </cell>
          <cell r="AU552">
            <v>3.84</v>
          </cell>
          <cell r="AV552">
            <v>21</v>
          </cell>
          <cell r="AW552">
            <v>0.8</v>
          </cell>
          <cell r="AX552">
            <v>0.3</v>
          </cell>
          <cell r="AY552">
            <v>3.2</v>
          </cell>
          <cell r="AZ552" t="str">
            <v>Epices  Ail Oignon Ciboulette À Volonté</v>
          </cell>
          <cell r="BB552">
            <v>0</v>
          </cell>
          <cell r="BC552">
            <v>0</v>
          </cell>
          <cell r="BD552">
            <v>0</v>
          </cell>
          <cell r="BE552">
            <v>0</v>
          </cell>
          <cell r="BF552">
            <v>0</v>
          </cell>
          <cell r="BG552">
            <v>0</v>
          </cell>
          <cell r="BH552">
            <v>0</v>
          </cell>
          <cell r="BI552">
            <v>0</v>
          </cell>
          <cell r="BJ552" t="str">
            <v/>
          </cell>
          <cell r="BL552">
            <v>0</v>
          </cell>
          <cell r="BM552">
            <v>0</v>
          </cell>
          <cell r="BN552">
            <v>0</v>
          </cell>
          <cell r="BO552">
            <v>0</v>
          </cell>
          <cell r="BP552">
            <v>0</v>
          </cell>
          <cell r="BQ552">
            <v>0</v>
          </cell>
          <cell r="BR552">
            <v>0</v>
          </cell>
          <cell r="BS552">
            <v>0</v>
          </cell>
          <cell r="BT552" t="str">
            <v/>
          </cell>
          <cell r="BV552">
            <v>0</v>
          </cell>
          <cell r="BW552">
            <v>0</v>
          </cell>
          <cell r="BX552">
            <v>0</v>
          </cell>
          <cell r="BY552">
            <v>0</v>
          </cell>
          <cell r="BZ552">
            <v>0</v>
          </cell>
          <cell r="CA552">
            <v>0</v>
          </cell>
          <cell r="CB552">
            <v>0</v>
          </cell>
          <cell r="CC552">
            <v>0</v>
          </cell>
          <cell r="CD552" t="str">
            <v/>
          </cell>
          <cell r="CF552">
            <v>0</v>
          </cell>
          <cell r="CG552">
            <v>0</v>
          </cell>
          <cell r="CH552">
            <v>0</v>
          </cell>
          <cell r="CI552">
            <v>0</v>
          </cell>
          <cell r="CJ552">
            <v>0</v>
          </cell>
          <cell r="CK552">
            <v>0</v>
          </cell>
          <cell r="CL552">
            <v>0</v>
          </cell>
          <cell r="CM552">
            <v>0</v>
          </cell>
          <cell r="CN552" t="str">
            <v/>
          </cell>
          <cell r="CP552">
            <v>0</v>
          </cell>
          <cell r="CQ552">
            <v>0</v>
          </cell>
          <cell r="CR552">
            <v>0</v>
          </cell>
          <cell r="CS552">
            <v>0</v>
          </cell>
          <cell r="CT552">
            <v>0</v>
          </cell>
          <cell r="CU552">
            <v>0</v>
          </cell>
          <cell r="CV552">
            <v>0</v>
          </cell>
          <cell r="CW552">
            <v>0</v>
          </cell>
          <cell r="CX552" t="str">
            <v/>
          </cell>
          <cell r="CZ552">
            <v>0</v>
          </cell>
          <cell r="DA552">
            <v>0</v>
          </cell>
          <cell r="DB552">
            <v>0</v>
          </cell>
          <cell r="DC552">
            <v>0</v>
          </cell>
          <cell r="DD552">
            <v>0</v>
          </cell>
          <cell r="DE552">
            <v>0</v>
          </cell>
          <cell r="DF552">
            <v>0</v>
          </cell>
          <cell r="DG552">
            <v>0</v>
          </cell>
          <cell r="DH552" t="str">
            <v/>
          </cell>
          <cell r="DJ552">
            <v>0</v>
          </cell>
          <cell r="DK552">
            <v>0</v>
          </cell>
          <cell r="DL552">
            <v>0</v>
          </cell>
          <cell r="DM552">
            <v>0</v>
          </cell>
          <cell r="DN552">
            <v>0</v>
          </cell>
          <cell r="DO552">
            <v>0</v>
          </cell>
          <cell r="DP552">
            <v>0</v>
          </cell>
          <cell r="DQ552">
            <v>0</v>
          </cell>
          <cell r="DR552" t="str">
            <v/>
          </cell>
          <cell r="DT552">
            <v>0</v>
          </cell>
          <cell r="DU552">
            <v>0</v>
          </cell>
          <cell r="DV552">
            <v>0</v>
          </cell>
          <cell r="DW552">
            <v>0</v>
          </cell>
          <cell r="DX552">
            <v>0</v>
          </cell>
          <cell r="DY552">
            <v>0</v>
          </cell>
          <cell r="DZ552">
            <v>0</v>
          </cell>
          <cell r="EA552">
            <v>0</v>
          </cell>
          <cell r="EB552" t="str">
            <v/>
          </cell>
          <cell r="ED552">
            <v>0</v>
          </cell>
          <cell r="EE552">
            <v>0</v>
          </cell>
          <cell r="EF552">
            <v>0</v>
          </cell>
          <cell r="EG552">
            <v>0</v>
          </cell>
          <cell r="EH552">
            <v>0</v>
          </cell>
          <cell r="EI552">
            <v>0</v>
          </cell>
          <cell r="EJ552">
            <v>0</v>
          </cell>
          <cell r="EK552">
            <v>0</v>
          </cell>
          <cell r="EL552" t="str">
            <v/>
          </cell>
          <cell r="EN552">
            <v>0</v>
          </cell>
          <cell r="EO552">
            <v>0</v>
          </cell>
          <cell r="EP552">
            <v>0</v>
          </cell>
          <cell r="EQ552">
            <v>0</v>
          </cell>
          <cell r="ER552">
            <v>0</v>
          </cell>
          <cell r="ES552">
            <v>0</v>
          </cell>
          <cell r="ET552">
            <v>0</v>
          </cell>
          <cell r="EU552">
            <v>0</v>
          </cell>
          <cell r="EV552" t="str">
            <v/>
          </cell>
          <cell r="EX552">
            <v>0</v>
          </cell>
          <cell r="EY552">
            <v>0</v>
          </cell>
          <cell r="EZ552">
            <v>0</v>
          </cell>
          <cell r="FA552">
            <v>0</v>
          </cell>
          <cell r="FB552">
            <v>0</v>
          </cell>
          <cell r="FC552">
            <v>0</v>
          </cell>
          <cell r="FD552">
            <v>0</v>
          </cell>
          <cell r="FE552">
            <v>0</v>
          </cell>
          <cell r="FF552" t="str">
            <v/>
          </cell>
          <cell r="FH552">
            <v>0</v>
          </cell>
          <cell r="FI552">
            <v>0</v>
          </cell>
          <cell r="FJ552">
            <v>0</v>
          </cell>
          <cell r="FK552">
            <v>0</v>
          </cell>
          <cell r="FL552">
            <v>0</v>
          </cell>
          <cell r="FM552">
            <v>0</v>
          </cell>
          <cell r="FN552">
            <v>0</v>
          </cell>
          <cell r="FO552">
            <v>0</v>
          </cell>
          <cell r="FR552">
            <v>0</v>
          </cell>
          <cell r="FS552">
            <v>0</v>
          </cell>
          <cell r="FT552">
            <v>0</v>
          </cell>
          <cell r="FU552">
            <v>0</v>
          </cell>
          <cell r="FV552">
            <v>0</v>
          </cell>
          <cell r="FW552">
            <v>0</v>
          </cell>
          <cell r="FX552">
            <v>0</v>
          </cell>
          <cell r="FY552">
            <v>0</v>
          </cell>
          <cell r="GB552">
            <v>0</v>
          </cell>
          <cell r="GC552">
            <v>0</v>
          </cell>
          <cell r="GD552">
            <v>0</v>
          </cell>
          <cell r="GE552">
            <v>0</v>
          </cell>
          <cell r="GF552">
            <v>0</v>
          </cell>
          <cell r="GG552">
            <v>0</v>
          </cell>
          <cell r="GH552">
            <v>0</v>
          </cell>
          <cell r="GI552">
            <v>0</v>
          </cell>
          <cell r="GL552">
            <v>0</v>
          </cell>
          <cell r="GM552">
            <v>0</v>
          </cell>
          <cell r="GN552">
            <v>0</v>
          </cell>
          <cell r="GO552">
            <v>0</v>
          </cell>
          <cell r="GP552">
            <v>0</v>
          </cell>
          <cell r="GQ552">
            <v>0</v>
          </cell>
          <cell r="GR552">
            <v>0</v>
          </cell>
          <cell r="GS552">
            <v>0</v>
          </cell>
          <cell r="GU552" t="str">
            <v xml:space="preserve">Tomates Farcies À La Mousse De Thon </v>
          </cell>
        </row>
        <row r="553">
          <cell r="E553" t="str">
            <v>Tomates Farcies Au Quinoa Et Légumes</v>
          </cell>
          <cell r="F553" t="str">
            <v>Préchauffez le four à 180 degrés
Cuire le quinoa dans une casserole dans l’eau bouillante
Mélangez à la poêle le quinoa cuit avec un ﬁlet d’huile d’olive, les poivrons, oignons Farcissez vos 3 tomates Mettre au four 15minutes</v>
          </cell>
          <cell r="H553">
            <v>247.25</v>
          </cell>
          <cell r="I553">
            <v>8.0500000000000007</v>
          </cell>
          <cell r="J553">
            <v>7.2949999999999999</v>
          </cell>
          <cell r="K553">
            <v>32.799999999999997</v>
          </cell>
          <cell r="L553" t="str">
            <v>quinoa</v>
          </cell>
          <cell r="M553">
            <v>30</v>
          </cell>
          <cell r="N553">
            <v>105.3</v>
          </cell>
          <cell r="O553">
            <v>4.2</v>
          </cell>
          <cell r="P553">
            <v>1.5</v>
          </cell>
          <cell r="Q553">
            <v>17.7</v>
          </cell>
          <cell r="R553">
            <v>351</v>
          </cell>
          <cell r="S553">
            <v>14</v>
          </cell>
          <cell r="T553">
            <v>5</v>
          </cell>
          <cell r="U553">
            <v>59</v>
          </cell>
          <cell r="V553" t="str">
            <v>poivron</v>
          </cell>
          <cell r="W553">
            <v>200</v>
          </cell>
          <cell r="X553">
            <v>40</v>
          </cell>
          <cell r="Y553">
            <v>1.6</v>
          </cell>
          <cell r="Z553">
            <v>0.6</v>
          </cell>
          <cell r="AA553">
            <v>5.2</v>
          </cell>
          <cell r="AB553">
            <v>20</v>
          </cell>
          <cell r="AC553">
            <v>0.8</v>
          </cell>
          <cell r="AD553">
            <v>0.3</v>
          </cell>
          <cell r="AE553">
            <v>2.6</v>
          </cell>
          <cell r="AF553" t="str">
            <v>oignon</v>
          </cell>
          <cell r="AG553">
            <v>50</v>
          </cell>
          <cell r="AH553">
            <v>19.5</v>
          </cell>
          <cell r="AI553">
            <v>0.65</v>
          </cell>
          <cell r="AJ553">
            <v>0.1</v>
          </cell>
          <cell r="AK553">
            <v>3.5</v>
          </cell>
          <cell r="AL553">
            <v>39</v>
          </cell>
          <cell r="AM553">
            <v>1.3</v>
          </cell>
          <cell r="AN553">
            <v>0.2</v>
          </cell>
          <cell r="AO553">
            <v>7</v>
          </cell>
          <cell r="AP553" t="str">
            <v>huile d’olive</v>
          </cell>
          <cell r="AQ553">
            <v>5</v>
          </cell>
          <cell r="AR553">
            <v>40.450000000000003</v>
          </cell>
          <cell r="AS553">
            <v>0</v>
          </cell>
          <cell r="AT553">
            <v>4.4950000000000001</v>
          </cell>
          <cell r="AU553">
            <v>0</v>
          </cell>
          <cell r="AV553">
            <v>809</v>
          </cell>
          <cell r="AW553">
            <v>0</v>
          </cell>
          <cell r="AX553">
            <v>89.9</v>
          </cell>
          <cell r="AY553">
            <v>0</v>
          </cell>
          <cell r="AZ553" t="str">
            <v>tomate</v>
          </cell>
          <cell r="BA553">
            <v>200</v>
          </cell>
          <cell r="BB553">
            <v>42</v>
          </cell>
          <cell r="BC553">
            <v>1.6</v>
          </cell>
          <cell r="BD553">
            <v>0.6</v>
          </cell>
          <cell r="BE553">
            <v>6.4</v>
          </cell>
          <cell r="BF553">
            <v>21</v>
          </cell>
          <cell r="BG553">
            <v>0.8</v>
          </cell>
          <cell r="BH553">
            <v>0.3</v>
          </cell>
          <cell r="BI553">
            <v>3.2</v>
          </cell>
          <cell r="BL553">
            <v>0</v>
          </cell>
          <cell r="BM553">
            <v>0</v>
          </cell>
          <cell r="BN553">
            <v>0</v>
          </cell>
          <cell r="BO553">
            <v>0</v>
          </cell>
          <cell r="BP553">
            <v>0</v>
          </cell>
          <cell r="BQ553">
            <v>0</v>
          </cell>
          <cell r="BR553">
            <v>0</v>
          </cell>
          <cell r="BS553">
            <v>0</v>
          </cell>
          <cell r="BV553">
            <v>0</v>
          </cell>
          <cell r="BW553">
            <v>0</v>
          </cell>
          <cell r="BX553">
            <v>0</v>
          </cell>
          <cell r="BY553">
            <v>0</v>
          </cell>
          <cell r="BZ553">
            <v>0</v>
          </cell>
          <cell r="CA553">
            <v>0</v>
          </cell>
          <cell r="CB553">
            <v>0</v>
          </cell>
          <cell r="CC553">
            <v>0</v>
          </cell>
          <cell r="CF553">
            <v>0</v>
          </cell>
          <cell r="CG553">
            <v>0</v>
          </cell>
          <cell r="CH553">
            <v>0</v>
          </cell>
          <cell r="CI553">
            <v>0</v>
          </cell>
          <cell r="CJ553">
            <v>0</v>
          </cell>
          <cell r="CK553">
            <v>0</v>
          </cell>
          <cell r="CL553">
            <v>0</v>
          </cell>
          <cell r="CM553">
            <v>0</v>
          </cell>
          <cell r="CP553">
            <v>0</v>
          </cell>
          <cell r="CQ553">
            <v>0</v>
          </cell>
          <cell r="CR553">
            <v>0</v>
          </cell>
          <cell r="CS553">
            <v>0</v>
          </cell>
          <cell r="CT553">
            <v>0</v>
          </cell>
          <cell r="CU553">
            <v>0</v>
          </cell>
          <cell r="CV553">
            <v>0</v>
          </cell>
          <cell r="CW553">
            <v>0</v>
          </cell>
          <cell r="CZ553">
            <v>0</v>
          </cell>
          <cell r="DA553">
            <v>0</v>
          </cell>
          <cell r="DB553">
            <v>0</v>
          </cell>
          <cell r="DC553">
            <v>0</v>
          </cell>
          <cell r="DD553">
            <v>0</v>
          </cell>
          <cell r="DE553">
            <v>0</v>
          </cell>
          <cell r="DF553">
            <v>0</v>
          </cell>
          <cell r="DG553">
            <v>0</v>
          </cell>
          <cell r="DJ553">
            <v>0</v>
          </cell>
          <cell r="DK553">
            <v>0</v>
          </cell>
          <cell r="DL553">
            <v>0</v>
          </cell>
          <cell r="DM553">
            <v>0</v>
          </cell>
          <cell r="DN553">
            <v>0</v>
          </cell>
          <cell r="DO553">
            <v>0</v>
          </cell>
          <cell r="DP553">
            <v>0</v>
          </cell>
          <cell r="DQ553">
            <v>0</v>
          </cell>
          <cell r="DT553">
            <v>0</v>
          </cell>
          <cell r="DU553">
            <v>0</v>
          </cell>
          <cell r="DV553">
            <v>0</v>
          </cell>
          <cell r="DW553">
            <v>0</v>
          </cell>
          <cell r="DX553">
            <v>0</v>
          </cell>
          <cell r="DY553">
            <v>0</v>
          </cell>
          <cell r="DZ553">
            <v>0</v>
          </cell>
          <cell r="EA553">
            <v>0</v>
          </cell>
          <cell r="ED553">
            <v>0</v>
          </cell>
          <cell r="EE553">
            <v>0</v>
          </cell>
          <cell r="EF553">
            <v>0</v>
          </cell>
          <cell r="EG553">
            <v>0</v>
          </cell>
          <cell r="EH553">
            <v>0</v>
          </cell>
          <cell r="EI553">
            <v>0</v>
          </cell>
          <cell r="EJ553">
            <v>0</v>
          </cell>
          <cell r="EK553">
            <v>0</v>
          </cell>
          <cell r="EN553">
            <v>0</v>
          </cell>
          <cell r="EO553">
            <v>0</v>
          </cell>
          <cell r="EP553">
            <v>0</v>
          </cell>
          <cell r="EQ553">
            <v>0</v>
          </cell>
          <cell r="ER553">
            <v>0</v>
          </cell>
          <cell r="ES553">
            <v>0</v>
          </cell>
          <cell r="ET553">
            <v>0</v>
          </cell>
          <cell r="EU553">
            <v>0</v>
          </cell>
          <cell r="EX553">
            <v>0</v>
          </cell>
          <cell r="EY553">
            <v>0</v>
          </cell>
          <cell r="EZ553">
            <v>0</v>
          </cell>
          <cell r="FA553">
            <v>0</v>
          </cell>
          <cell r="FB553">
            <v>0</v>
          </cell>
          <cell r="FC553">
            <v>0</v>
          </cell>
          <cell r="FD553">
            <v>0</v>
          </cell>
          <cell r="FE553">
            <v>0</v>
          </cell>
          <cell r="FH553">
            <v>0</v>
          </cell>
          <cell r="FI553">
            <v>0</v>
          </cell>
          <cell r="FJ553">
            <v>0</v>
          </cell>
          <cell r="FK553">
            <v>0</v>
          </cell>
          <cell r="FL553">
            <v>0</v>
          </cell>
          <cell r="FM553">
            <v>0</v>
          </cell>
          <cell r="FN553">
            <v>0</v>
          </cell>
          <cell r="FO553">
            <v>0</v>
          </cell>
          <cell r="FR553">
            <v>0</v>
          </cell>
          <cell r="FS553">
            <v>0</v>
          </cell>
          <cell r="FT553">
            <v>0</v>
          </cell>
          <cell r="FU553">
            <v>0</v>
          </cell>
          <cell r="FV553">
            <v>0</v>
          </cell>
          <cell r="FW553">
            <v>0</v>
          </cell>
          <cell r="FX553">
            <v>0</v>
          </cell>
          <cell r="FY553">
            <v>0</v>
          </cell>
          <cell r="GB553">
            <v>0</v>
          </cell>
          <cell r="GC553">
            <v>0</v>
          </cell>
          <cell r="GD553">
            <v>0</v>
          </cell>
          <cell r="GE553">
            <v>0</v>
          </cell>
          <cell r="GF553">
            <v>0</v>
          </cell>
          <cell r="GG553">
            <v>0</v>
          </cell>
          <cell r="GH553">
            <v>0</v>
          </cell>
          <cell r="GI553">
            <v>0</v>
          </cell>
          <cell r="GL553">
            <v>0</v>
          </cell>
          <cell r="GM553">
            <v>0</v>
          </cell>
          <cell r="GN553">
            <v>0</v>
          </cell>
          <cell r="GO553">
            <v>0</v>
          </cell>
          <cell r="GP553">
            <v>0</v>
          </cell>
          <cell r="GQ553">
            <v>0</v>
          </cell>
          <cell r="GR553">
            <v>0</v>
          </cell>
          <cell r="GS553">
            <v>0</v>
          </cell>
          <cell r="GU553" t="str">
            <v>Tomates Farcies Au Quinoa Et Légumes</v>
          </cell>
        </row>
        <row r="554">
          <cell r="E554" t="str">
            <v>Tomates Rôties Au Parmesan</v>
          </cell>
          <cell r="F554" t="str">
            <v xml:space="preserve">Préchauffez le four à 180°.
Coupez les tomates en deux.
Saupoudrez les tomates de parmesans, puis d’herbes de Provence.
Enfournez-les une vingtaine de minutes.
</v>
          </cell>
          <cell r="H554">
            <v>244.3</v>
          </cell>
          <cell r="I554">
            <v>20.36</v>
          </cell>
          <cell r="J554">
            <v>13.64</v>
          </cell>
          <cell r="K554">
            <v>8.39</v>
          </cell>
          <cell r="L554" t="str">
            <v>Tomate</v>
          </cell>
          <cell r="M554">
            <v>150</v>
          </cell>
          <cell r="N554">
            <v>31.5</v>
          </cell>
          <cell r="O554">
            <v>1.2</v>
          </cell>
          <cell r="P554">
            <v>0.45</v>
          </cell>
          <cell r="Q554">
            <v>4.8</v>
          </cell>
          <cell r="R554">
            <v>21</v>
          </cell>
          <cell r="S554">
            <v>0.8</v>
          </cell>
          <cell r="T554">
            <v>0.3</v>
          </cell>
          <cell r="U554">
            <v>3.2</v>
          </cell>
          <cell r="V554" t="str">
            <v>Parmesan</v>
          </cell>
          <cell r="W554">
            <v>50</v>
          </cell>
          <cell r="X554">
            <v>187</v>
          </cell>
          <cell r="Y554">
            <v>18</v>
          </cell>
          <cell r="Z554">
            <v>12.8</v>
          </cell>
          <cell r="AA554">
            <v>0</v>
          </cell>
          <cell r="AB554">
            <v>374</v>
          </cell>
          <cell r="AC554">
            <v>36</v>
          </cell>
          <cell r="AD554">
            <v>25.6</v>
          </cell>
          <cell r="AE554">
            <v>0</v>
          </cell>
          <cell r="AF554" t="str">
            <v>Epices : Herbes De Provence À Volonté</v>
          </cell>
          <cell r="AH554">
            <v>0</v>
          </cell>
          <cell r="AI554">
            <v>0</v>
          </cell>
          <cell r="AJ554">
            <v>0</v>
          </cell>
          <cell r="AK554">
            <v>0</v>
          </cell>
          <cell r="AL554">
            <v>0</v>
          </cell>
          <cell r="AM554">
            <v>0</v>
          </cell>
          <cell r="AN554">
            <v>0</v>
          </cell>
          <cell r="AO554">
            <v>0</v>
          </cell>
          <cell r="AP554" t="str">
            <v>Laitue</v>
          </cell>
          <cell r="AQ554">
            <v>30</v>
          </cell>
          <cell r="AR554">
            <v>4.8</v>
          </cell>
          <cell r="AS554">
            <v>0.36</v>
          </cell>
          <cell r="AT554">
            <v>0.09</v>
          </cell>
          <cell r="AU554">
            <v>0.39</v>
          </cell>
          <cell r="AV554">
            <v>16</v>
          </cell>
          <cell r="AW554">
            <v>1.2</v>
          </cell>
          <cell r="AX554">
            <v>0.3</v>
          </cell>
          <cell r="AY554">
            <v>1.3</v>
          </cell>
          <cell r="AZ554" t="str">
            <v>Tomate</v>
          </cell>
          <cell r="BA554">
            <v>100</v>
          </cell>
          <cell r="BB554">
            <v>21</v>
          </cell>
          <cell r="BC554">
            <v>0.8</v>
          </cell>
          <cell r="BD554">
            <v>0.3</v>
          </cell>
          <cell r="BE554">
            <v>3.2</v>
          </cell>
          <cell r="BF554">
            <v>21</v>
          </cell>
          <cell r="BG554">
            <v>0.8</v>
          </cell>
          <cell r="BH554">
            <v>0.3</v>
          </cell>
          <cell r="BI554">
            <v>3.2</v>
          </cell>
          <cell r="BJ554" t="str">
            <v/>
          </cell>
          <cell r="BL554">
            <v>0</v>
          </cell>
          <cell r="BM554">
            <v>0</v>
          </cell>
          <cell r="BN554">
            <v>0</v>
          </cell>
          <cell r="BO554">
            <v>0</v>
          </cell>
          <cell r="BP554">
            <v>0</v>
          </cell>
          <cell r="BQ554">
            <v>0</v>
          </cell>
          <cell r="BR554">
            <v>0</v>
          </cell>
          <cell r="BS554">
            <v>0</v>
          </cell>
          <cell r="BT554" t="str">
            <v/>
          </cell>
          <cell r="BV554">
            <v>0</v>
          </cell>
          <cell r="BW554">
            <v>0</v>
          </cell>
          <cell r="BX554">
            <v>0</v>
          </cell>
          <cell r="BY554">
            <v>0</v>
          </cell>
          <cell r="BZ554">
            <v>0</v>
          </cell>
          <cell r="CA554">
            <v>0</v>
          </cell>
          <cell r="CB554">
            <v>0</v>
          </cell>
          <cell r="CC554">
            <v>0</v>
          </cell>
          <cell r="CD554" t="str">
            <v/>
          </cell>
          <cell r="CF554">
            <v>0</v>
          </cell>
          <cell r="CG554">
            <v>0</v>
          </cell>
          <cell r="CH554">
            <v>0</v>
          </cell>
          <cell r="CI554">
            <v>0</v>
          </cell>
          <cell r="CJ554">
            <v>0</v>
          </cell>
          <cell r="CK554">
            <v>0</v>
          </cell>
          <cell r="CL554">
            <v>0</v>
          </cell>
          <cell r="CM554">
            <v>0</v>
          </cell>
          <cell r="CN554" t="str">
            <v/>
          </cell>
          <cell r="CP554">
            <v>0</v>
          </cell>
          <cell r="CQ554">
            <v>0</v>
          </cell>
          <cell r="CR554">
            <v>0</v>
          </cell>
          <cell r="CS554">
            <v>0</v>
          </cell>
          <cell r="CT554">
            <v>0</v>
          </cell>
          <cell r="CU554">
            <v>0</v>
          </cell>
          <cell r="CV554">
            <v>0</v>
          </cell>
          <cell r="CW554">
            <v>0</v>
          </cell>
          <cell r="CX554" t="str">
            <v/>
          </cell>
          <cell r="CZ554">
            <v>0</v>
          </cell>
          <cell r="DA554">
            <v>0</v>
          </cell>
          <cell r="DB554">
            <v>0</v>
          </cell>
          <cell r="DC554">
            <v>0</v>
          </cell>
          <cell r="DD554">
            <v>0</v>
          </cell>
          <cell r="DE554">
            <v>0</v>
          </cell>
          <cell r="DF554">
            <v>0</v>
          </cell>
          <cell r="DG554">
            <v>0</v>
          </cell>
          <cell r="DH554" t="str">
            <v/>
          </cell>
          <cell r="DJ554">
            <v>0</v>
          </cell>
          <cell r="DK554">
            <v>0</v>
          </cell>
          <cell r="DL554">
            <v>0</v>
          </cell>
          <cell r="DM554">
            <v>0</v>
          </cell>
          <cell r="DN554">
            <v>0</v>
          </cell>
          <cell r="DO554">
            <v>0</v>
          </cell>
          <cell r="DP554">
            <v>0</v>
          </cell>
          <cell r="DQ554">
            <v>0</v>
          </cell>
          <cell r="DR554" t="str">
            <v/>
          </cell>
          <cell r="DT554">
            <v>0</v>
          </cell>
          <cell r="DU554">
            <v>0</v>
          </cell>
          <cell r="DV554">
            <v>0</v>
          </cell>
          <cell r="DW554">
            <v>0</v>
          </cell>
          <cell r="DX554">
            <v>0</v>
          </cell>
          <cell r="DY554">
            <v>0</v>
          </cell>
          <cell r="DZ554">
            <v>0</v>
          </cell>
          <cell r="EA554">
            <v>0</v>
          </cell>
          <cell r="EB554" t="str">
            <v/>
          </cell>
          <cell r="ED554">
            <v>0</v>
          </cell>
          <cell r="EE554">
            <v>0</v>
          </cell>
          <cell r="EF554">
            <v>0</v>
          </cell>
          <cell r="EG554">
            <v>0</v>
          </cell>
          <cell r="EH554">
            <v>0</v>
          </cell>
          <cell r="EI554">
            <v>0</v>
          </cell>
          <cell r="EJ554">
            <v>0</v>
          </cell>
          <cell r="EK554">
            <v>0</v>
          </cell>
          <cell r="EL554" t="str">
            <v/>
          </cell>
          <cell r="EN554">
            <v>0</v>
          </cell>
          <cell r="EO554">
            <v>0</v>
          </cell>
          <cell r="EP554">
            <v>0</v>
          </cell>
          <cell r="EQ554">
            <v>0</v>
          </cell>
          <cell r="ER554">
            <v>0</v>
          </cell>
          <cell r="ES554">
            <v>0</v>
          </cell>
          <cell r="ET554">
            <v>0</v>
          </cell>
          <cell r="EU554">
            <v>0</v>
          </cell>
          <cell r="EV554" t="str">
            <v/>
          </cell>
          <cell r="EX554">
            <v>0</v>
          </cell>
          <cell r="EY554">
            <v>0</v>
          </cell>
          <cell r="EZ554">
            <v>0</v>
          </cell>
          <cell r="FA554">
            <v>0</v>
          </cell>
          <cell r="FB554">
            <v>0</v>
          </cell>
          <cell r="FC554">
            <v>0</v>
          </cell>
          <cell r="FD554">
            <v>0</v>
          </cell>
          <cell r="FE554">
            <v>0</v>
          </cell>
          <cell r="FF554" t="str">
            <v/>
          </cell>
          <cell r="FH554">
            <v>0</v>
          </cell>
          <cell r="FI554">
            <v>0</v>
          </cell>
          <cell r="FJ554">
            <v>0</v>
          </cell>
          <cell r="FK554">
            <v>0</v>
          </cell>
          <cell r="FL554">
            <v>0</v>
          </cell>
          <cell r="FM554">
            <v>0</v>
          </cell>
          <cell r="FN554">
            <v>0</v>
          </cell>
          <cell r="FO554">
            <v>0</v>
          </cell>
          <cell r="FR554">
            <v>0</v>
          </cell>
          <cell r="FS554">
            <v>0</v>
          </cell>
          <cell r="FT554">
            <v>0</v>
          </cell>
          <cell r="FU554">
            <v>0</v>
          </cell>
          <cell r="FV554">
            <v>0</v>
          </cell>
          <cell r="FW554">
            <v>0</v>
          </cell>
          <cell r="FX554">
            <v>0</v>
          </cell>
          <cell r="FY554">
            <v>0</v>
          </cell>
          <cell r="GB554">
            <v>0</v>
          </cell>
          <cell r="GC554">
            <v>0</v>
          </cell>
          <cell r="GD554">
            <v>0</v>
          </cell>
          <cell r="GE554">
            <v>0</v>
          </cell>
          <cell r="GF554">
            <v>0</v>
          </cell>
          <cell r="GG554">
            <v>0</v>
          </cell>
          <cell r="GH554">
            <v>0</v>
          </cell>
          <cell r="GI554">
            <v>0</v>
          </cell>
          <cell r="GL554">
            <v>0</v>
          </cell>
          <cell r="GM554">
            <v>0</v>
          </cell>
          <cell r="GN554">
            <v>0</v>
          </cell>
          <cell r="GO554">
            <v>0</v>
          </cell>
          <cell r="GP554">
            <v>0</v>
          </cell>
          <cell r="GQ554">
            <v>0</v>
          </cell>
          <cell r="GR554">
            <v>0</v>
          </cell>
          <cell r="GS554">
            <v>0</v>
          </cell>
          <cell r="GU554" t="str">
            <v>Tomates Rôties Au Parmesan</v>
          </cell>
        </row>
        <row r="555">
          <cell r="E555" t="str">
            <v xml:space="preserve">Tomme Et Légumes Au Four </v>
          </cell>
          <cell r="F555" t="str">
            <v xml:space="preserve">Mélanger dans un grand bol les carottes et tous les ingrédients, poivre compris, répartir sur une plaque chemisée de papier cuisson. 
Cuisson : env. 25 min au milieu du four préchauffé à 200° C. 
Déposer les tommes sur les légumes, poursuivre la cuisson au four env. 5 minutes. 
Dresser les légumes et les tommes, mélanger le zeste et le jus d'orange avec tous les autres ingrédients, arroser en filet les légumes et les tommes. </v>
          </cell>
          <cell r="H555">
            <v>449.29</v>
          </cell>
          <cell r="I555">
            <v>22.512999999999998</v>
          </cell>
          <cell r="J555">
            <v>31.992000000000001</v>
          </cell>
          <cell r="K555">
            <v>15.27</v>
          </cell>
          <cell r="L555" t="str">
            <v>Carotte</v>
          </cell>
          <cell r="M555">
            <v>100</v>
          </cell>
          <cell r="N555">
            <v>38</v>
          </cell>
          <cell r="O555">
            <v>0.8</v>
          </cell>
          <cell r="P555">
            <v>0.3</v>
          </cell>
          <cell r="Q555">
            <v>6.6</v>
          </cell>
          <cell r="R555">
            <v>38</v>
          </cell>
          <cell r="S555">
            <v>0.8</v>
          </cell>
          <cell r="T555">
            <v>0.3</v>
          </cell>
          <cell r="U555">
            <v>6.6</v>
          </cell>
          <cell r="V555" t="str">
            <v>Oignon</v>
          </cell>
          <cell r="W555">
            <v>1</v>
          </cell>
          <cell r="X555">
            <v>0.39</v>
          </cell>
          <cell r="Y555">
            <v>1.3000000000000001E-2</v>
          </cell>
          <cell r="Z555">
            <v>2E-3</v>
          </cell>
          <cell r="AA555">
            <v>7.0000000000000007E-2</v>
          </cell>
          <cell r="AB555">
            <v>39</v>
          </cell>
          <cell r="AC555">
            <v>1.3</v>
          </cell>
          <cell r="AD555">
            <v>0.2</v>
          </cell>
          <cell r="AE555">
            <v>7</v>
          </cell>
          <cell r="AF555" t="str">
            <v xml:space="preserve">Romarin </v>
          </cell>
          <cell r="AH555">
            <v>0</v>
          </cell>
          <cell r="AI555">
            <v>0</v>
          </cell>
          <cell r="AJ555">
            <v>0</v>
          </cell>
          <cell r="AK555">
            <v>0</v>
          </cell>
          <cell r="AL555">
            <v>62</v>
          </cell>
          <cell r="AM555">
            <v>0.8</v>
          </cell>
          <cell r="AN555">
            <v>2.5</v>
          </cell>
          <cell r="AO555">
            <v>7.7</v>
          </cell>
          <cell r="AP555" t="str">
            <v>Huile D'Olive</v>
          </cell>
          <cell r="AQ555">
            <v>10</v>
          </cell>
          <cell r="AR555">
            <v>80.900000000000006</v>
          </cell>
          <cell r="AS555">
            <v>0</v>
          </cell>
          <cell r="AT555">
            <v>8.99</v>
          </cell>
          <cell r="AU555">
            <v>0</v>
          </cell>
          <cell r="AV555">
            <v>809</v>
          </cell>
          <cell r="AW555">
            <v>0</v>
          </cell>
          <cell r="AX555">
            <v>89.9</v>
          </cell>
          <cell r="AY555">
            <v>0</v>
          </cell>
          <cell r="AZ555" t="str">
            <v xml:space="preserve">Sel </v>
          </cell>
          <cell r="BB555">
            <v>0</v>
          </cell>
          <cell r="BC555">
            <v>0</v>
          </cell>
          <cell r="BD555">
            <v>0</v>
          </cell>
          <cell r="BE555">
            <v>0</v>
          </cell>
          <cell r="BF555">
            <v>0</v>
          </cell>
          <cell r="BG555">
            <v>0</v>
          </cell>
          <cell r="BH555">
            <v>0</v>
          </cell>
          <cell r="BI555">
            <v>0</v>
          </cell>
          <cell r="BJ555" t="str">
            <v>Poivre</v>
          </cell>
          <cell r="BL555">
            <v>0</v>
          </cell>
          <cell r="BM555">
            <v>0</v>
          </cell>
          <cell r="BN555">
            <v>0</v>
          </cell>
          <cell r="BO555">
            <v>0</v>
          </cell>
          <cell r="BP555">
            <v>0</v>
          </cell>
          <cell r="BQ555">
            <v>0</v>
          </cell>
          <cell r="BR555">
            <v>0</v>
          </cell>
          <cell r="BS555">
            <v>0</v>
          </cell>
          <cell r="BT555" t="str">
            <v>Tomme</v>
          </cell>
          <cell r="BU555">
            <v>100</v>
          </cell>
          <cell r="BV555">
            <v>286</v>
          </cell>
          <cell r="BW555">
            <v>20.7</v>
          </cell>
          <cell r="BX555">
            <v>22.5</v>
          </cell>
          <cell r="BY555">
            <v>0</v>
          </cell>
          <cell r="BZ555">
            <v>286</v>
          </cell>
          <cell r="CA555">
            <v>20.7</v>
          </cell>
          <cell r="CB555">
            <v>22.5</v>
          </cell>
          <cell r="CC555">
            <v>0</v>
          </cell>
          <cell r="CD555" t="str">
            <v>Orange</v>
          </cell>
          <cell r="CE555">
            <v>100</v>
          </cell>
          <cell r="CF555">
            <v>44</v>
          </cell>
          <cell r="CG555">
            <v>1</v>
          </cell>
          <cell r="CH555">
            <v>0.2</v>
          </cell>
          <cell r="CI555">
            <v>8.6</v>
          </cell>
          <cell r="CJ555">
            <v>44</v>
          </cell>
          <cell r="CK555">
            <v>1</v>
          </cell>
          <cell r="CL555">
            <v>0.2</v>
          </cell>
          <cell r="CM555">
            <v>8.6</v>
          </cell>
          <cell r="CN555" t="str">
            <v>Sel</v>
          </cell>
          <cell r="CP555">
            <v>0</v>
          </cell>
          <cell r="CQ555">
            <v>0</v>
          </cell>
          <cell r="CR555">
            <v>0</v>
          </cell>
          <cell r="CS555">
            <v>0</v>
          </cell>
          <cell r="CT555">
            <v>0</v>
          </cell>
          <cell r="CU555">
            <v>0</v>
          </cell>
          <cell r="CV555">
            <v>0</v>
          </cell>
          <cell r="CW555">
            <v>0</v>
          </cell>
          <cell r="CX555" t="str">
            <v xml:space="preserve">Poivre </v>
          </cell>
          <cell r="CZ555">
            <v>0</v>
          </cell>
          <cell r="DA555">
            <v>0</v>
          </cell>
          <cell r="DB555">
            <v>0</v>
          </cell>
          <cell r="DC555">
            <v>0</v>
          </cell>
          <cell r="DD555">
            <v>0</v>
          </cell>
          <cell r="DE555">
            <v>0</v>
          </cell>
          <cell r="DF555">
            <v>0</v>
          </cell>
          <cell r="DG555">
            <v>0</v>
          </cell>
          <cell r="DH555" t="str">
            <v/>
          </cell>
          <cell r="DJ555">
            <v>0</v>
          </cell>
          <cell r="DK555">
            <v>0</v>
          </cell>
          <cell r="DL555">
            <v>0</v>
          </cell>
          <cell r="DM555">
            <v>0</v>
          </cell>
          <cell r="DN555">
            <v>0</v>
          </cell>
          <cell r="DO555">
            <v>0</v>
          </cell>
          <cell r="DP555">
            <v>0</v>
          </cell>
          <cell r="DQ555">
            <v>0</v>
          </cell>
          <cell r="DR555" t="str">
            <v/>
          </cell>
          <cell r="DT555">
            <v>0</v>
          </cell>
          <cell r="DU555">
            <v>0</v>
          </cell>
          <cell r="DV555">
            <v>0</v>
          </cell>
          <cell r="DW555">
            <v>0</v>
          </cell>
          <cell r="DX555">
            <v>0</v>
          </cell>
          <cell r="DY555">
            <v>0</v>
          </cell>
          <cell r="DZ555">
            <v>0</v>
          </cell>
          <cell r="EA555">
            <v>0</v>
          </cell>
          <cell r="EB555" t="str">
            <v/>
          </cell>
          <cell r="ED555">
            <v>0</v>
          </cell>
          <cell r="EE555">
            <v>0</v>
          </cell>
          <cell r="EF555">
            <v>0</v>
          </cell>
          <cell r="EG555">
            <v>0</v>
          </cell>
          <cell r="EH555">
            <v>0</v>
          </cell>
          <cell r="EI555">
            <v>0</v>
          </cell>
          <cell r="EJ555">
            <v>0</v>
          </cell>
          <cell r="EK555">
            <v>0</v>
          </cell>
          <cell r="EL555" t="str">
            <v/>
          </cell>
          <cell r="EN555">
            <v>0</v>
          </cell>
          <cell r="EO555">
            <v>0</v>
          </cell>
          <cell r="EP555">
            <v>0</v>
          </cell>
          <cell r="EQ555">
            <v>0</v>
          </cell>
          <cell r="ER555">
            <v>0</v>
          </cell>
          <cell r="ES555">
            <v>0</v>
          </cell>
          <cell r="ET555">
            <v>0</v>
          </cell>
          <cell r="EU555">
            <v>0</v>
          </cell>
          <cell r="EV555" t="str">
            <v/>
          </cell>
          <cell r="EX555">
            <v>0</v>
          </cell>
          <cell r="EY555">
            <v>0</v>
          </cell>
          <cell r="EZ555">
            <v>0</v>
          </cell>
          <cell r="FA555">
            <v>0</v>
          </cell>
          <cell r="FB555">
            <v>0</v>
          </cell>
          <cell r="FC555">
            <v>0</v>
          </cell>
          <cell r="FD555">
            <v>0</v>
          </cell>
          <cell r="FE555">
            <v>0</v>
          </cell>
          <cell r="FF555" t="str">
            <v/>
          </cell>
          <cell r="FH555">
            <v>0</v>
          </cell>
          <cell r="FI555">
            <v>0</v>
          </cell>
          <cell r="FJ555">
            <v>0</v>
          </cell>
          <cell r="FK555">
            <v>0</v>
          </cell>
          <cell r="FL555">
            <v>0</v>
          </cell>
          <cell r="FM555">
            <v>0</v>
          </cell>
          <cell r="FN555">
            <v>0</v>
          </cell>
          <cell r="FO555">
            <v>0</v>
          </cell>
          <cell r="FR555">
            <v>0</v>
          </cell>
          <cell r="FS555">
            <v>0</v>
          </cell>
          <cell r="FT555">
            <v>0</v>
          </cell>
          <cell r="FU555">
            <v>0</v>
          </cell>
          <cell r="FV555">
            <v>0</v>
          </cell>
          <cell r="FW555">
            <v>0</v>
          </cell>
          <cell r="FX555">
            <v>0</v>
          </cell>
          <cell r="FY555">
            <v>0</v>
          </cell>
          <cell r="GB555">
            <v>0</v>
          </cell>
          <cell r="GC555">
            <v>0</v>
          </cell>
          <cell r="GD555">
            <v>0</v>
          </cell>
          <cell r="GE555">
            <v>0</v>
          </cell>
          <cell r="GF555">
            <v>0</v>
          </cell>
          <cell r="GG555">
            <v>0</v>
          </cell>
          <cell r="GH555">
            <v>0</v>
          </cell>
          <cell r="GI555">
            <v>0</v>
          </cell>
          <cell r="GL555">
            <v>0</v>
          </cell>
          <cell r="GM555">
            <v>0</v>
          </cell>
          <cell r="GN555">
            <v>0</v>
          </cell>
          <cell r="GO555">
            <v>0</v>
          </cell>
          <cell r="GP555">
            <v>0</v>
          </cell>
          <cell r="GQ555">
            <v>0</v>
          </cell>
          <cell r="GR555">
            <v>0</v>
          </cell>
          <cell r="GS555">
            <v>0</v>
          </cell>
          <cell r="GU555" t="str">
            <v xml:space="preserve">Tomme Et Légumes Au Four </v>
          </cell>
        </row>
        <row r="556">
          <cell r="E556" t="str">
            <v xml:space="preserve">Tortilla Aux Artichauts </v>
          </cell>
          <cell r="F556" t="str">
            <v xml:space="preserve">Couper les pommes de terre nouvelles en rondelles d'env. 2 mm d'épaisseur
Couper le poivron rouge en petits dés 
Bien faire chauffer l’huile dans une poêle antiadhésive. Faire revenir les pommes de terre env. 8 min sur feu moyen. 
Ajouter les cœurs d’artichauts et le poivron, faire revenir env. 2 min, saler. 
Assaisonner les œufs, incorporer le persil, verser sur les légumes.
Laisser prendre env. 15 min à couvert sur feu doux, mais sans laisser se dessécher. 
Poser une assiette plate sur la poêle, retourner la tortilla sur l'assiette. Faire glisser la tortilla dans la poêle, poursuivre la cuisson env. 5 min à découvert, retourner sur un plat.
</v>
          </cell>
          <cell r="G556" t="str">
            <v xml:space="preserve">remplacer le poivron par une courgette. 
1 boîte de cœurs d’artichauts </v>
          </cell>
          <cell r="H556">
            <v>445.5</v>
          </cell>
          <cell r="I556">
            <v>22.200000000000003</v>
          </cell>
          <cell r="J556">
            <v>25.24</v>
          </cell>
          <cell r="K556">
            <v>30.95</v>
          </cell>
          <cell r="L556" t="str">
            <v>Huile D'Olive</v>
          </cell>
          <cell r="M556">
            <v>10</v>
          </cell>
          <cell r="N556">
            <v>80.900000000000006</v>
          </cell>
          <cell r="O556">
            <v>0</v>
          </cell>
          <cell r="P556">
            <v>8.99</v>
          </cell>
          <cell r="Q556">
            <v>0</v>
          </cell>
          <cell r="R556">
            <v>809</v>
          </cell>
          <cell r="S556">
            <v>0</v>
          </cell>
          <cell r="T556">
            <v>89.9</v>
          </cell>
          <cell r="U556">
            <v>0</v>
          </cell>
          <cell r="V556" t="str">
            <v>Pomme De Terre</v>
          </cell>
          <cell r="W556">
            <v>150</v>
          </cell>
          <cell r="X556">
            <v>114</v>
          </cell>
          <cell r="Y556">
            <v>3</v>
          </cell>
          <cell r="Z556">
            <v>0.15</v>
          </cell>
          <cell r="AA556">
            <v>23.4</v>
          </cell>
          <cell r="AB556">
            <v>76</v>
          </cell>
          <cell r="AC556">
            <v>2</v>
          </cell>
          <cell r="AD556">
            <v>0.1</v>
          </cell>
          <cell r="AE556">
            <v>15.6</v>
          </cell>
          <cell r="AF556" t="str">
            <v>Cœurs D’Artichauts</v>
          </cell>
          <cell r="AG556">
            <v>90</v>
          </cell>
          <cell r="AH556">
            <v>21.6</v>
          </cell>
          <cell r="AI556">
            <v>0.9</v>
          </cell>
          <cell r="AJ556">
            <v>0.45</v>
          </cell>
          <cell r="AK556">
            <v>4.5</v>
          </cell>
          <cell r="AL556">
            <v>24</v>
          </cell>
          <cell r="AM556">
            <v>1</v>
          </cell>
          <cell r="AN556">
            <v>0.5</v>
          </cell>
          <cell r="AO556">
            <v>5</v>
          </cell>
          <cell r="AP556" t="str">
            <v>Poivron Rouge</v>
          </cell>
          <cell r="AQ556">
            <v>50</v>
          </cell>
          <cell r="AR556">
            <v>16</v>
          </cell>
          <cell r="AS556">
            <v>0.45</v>
          </cell>
          <cell r="AT556">
            <v>0.2</v>
          </cell>
          <cell r="AU556">
            <v>2.6</v>
          </cell>
          <cell r="AV556">
            <v>32</v>
          </cell>
          <cell r="AW556">
            <v>0.9</v>
          </cell>
          <cell r="AX556">
            <v>0.4</v>
          </cell>
          <cell r="AY556">
            <v>5.2</v>
          </cell>
          <cell r="AZ556" t="str">
            <v xml:space="preserve">Sel </v>
          </cell>
          <cell r="BB556">
            <v>0</v>
          </cell>
          <cell r="BC556">
            <v>0</v>
          </cell>
          <cell r="BD556">
            <v>0</v>
          </cell>
          <cell r="BE556">
            <v>0</v>
          </cell>
          <cell r="BF556">
            <v>0</v>
          </cell>
          <cell r="BG556">
            <v>0</v>
          </cell>
          <cell r="BH556">
            <v>0</v>
          </cell>
          <cell r="BI556">
            <v>0</v>
          </cell>
          <cell r="BJ556" t="str">
            <v>Œuf</v>
          </cell>
          <cell r="BK556">
            <v>150</v>
          </cell>
          <cell r="BL556">
            <v>213</v>
          </cell>
          <cell r="BM556">
            <v>17.850000000000001</v>
          </cell>
          <cell r="BN556">
            <v>15.45</v>
          </cell>
          <cell r="BO556">
            <v>0.45</v>
          </cell>
          <cell r="BP556">
            <v>142</v>
          </cell>
          <cell r="BQ556">
            <v>11.9</v>
          </cell>
          <cell r="BR556">
            <v>10.3</v>
          </cell>
          <cell r="BS556">
            <v>0.3</v>
          </cell>
          <cell r="BT556" t="str">
            <v xml:space="preserve">Piment De Cayenne </v>
          </cell>
          <cell r="BV556">
            <v>0</v>
          </cell>
          <cell r="BW556">
            <v>0</v>
          </cell>
          <cell r="BX556">
            <v>0</v>
          </cell>
          <cell r="BY556">
            <v>0</v>
          </cell>
          <cell r="BZ556">
            <v>0</v>
          </cell>
          <cell r="CA556">
            <v>0</v>
          </cell>
          <cell r="CB556">
            <v>0</v>
          </cell>
          <cell r="CC556">
            <v>0</v>
          </cell>
          <cell r="CD556" t="str">
            <v>Persil</v>
          </cell>
          <cell r="CF556">
            <v>0</v>
          </cell>
          <cell r="CG556">
            <v>0</v>
          </cell>
          <cell r="CH556">
            <v>0</v>
          </cell>
          <cell r="CI556">
            <v>0</v>
          </cell>
          <cell r="CJ556">
            <v>0</v>
          </cell>
          <cell r="CK556">
            <v>0</v>
          </cell>
          <cell r="CL556">
            <v>0</v>
          </cell>
          <cell r="CM556">
            <v>0</v>
          </cell>
          <cell r="CN556" t="str">
            <v/>
          </cell>
          <cell r="CP556">
            <v>0</v>
          </cell>
          <cell r="CQ556">
            <v>0</v>
          </cell>
          <cell r="CR556">
            <v>0</v>
          </cell>
          <cell r="CS556">
            <v>0</v>
          </cell>
          <cell r="CT556">
            <v>0</v>
          </cell>
          <cell r="CU556">
            <v>0</v>
          </cell>
          <cell r="CV556">
            <v>0</v>
          </cell>
          <cell r="CW556">
            <v>0</v>
          </cell>
          <cell r="CX556" t="str">
            <v/>
          </cell>
          <cell r="CZ556">
            <v>0</v>
          </cell>
          <cell r="DA556">
            <v>0</v>
          </cell>
          <cell r="DB556">
            <v>0</v>
          </cell>
          <cell r="DC556">
            <v>0</v>
          </cell>
          <cell r="DD556">
            <v>0</v>
          </cell>
          <cell r="DE556">
            <v>0</v>
          </cell>
          <cell r="DF556">
            <v>0</v>
          </cell>
          <cell r="DG556">
            <v>0</v>
          </cell>
          <cell r="DH556" t="str">
            <v/>
          </cell>
          <cell r="DJ556">
            <v>0</v>
          </cell>
          <cell r="DK556">
            <v>0</v>
          </cell>
          <cell r="DL556">
            <v>0</v>
          </cell>
          <cell r="DM556">
            <v>0</v>
          </cell>
          <cell r="DN556">
            <v>0</v>
          </cell>
          <cell r="DO556">
            <v>0</v>
          </cell>
          <cell r="DP556">
            <v>0</v>
          </cell>
          <cell r="DQ556">
            <v>0</v>
          </cell>
          <cell r="DR556" t="str">
            <v/>
          </cell>
          <cell r="DT556">
            <v>0</v>
          </cell>
          <cell r="DU556">
            <v>0</v>
          </cell>
          <cell r="DV556">
            <v>0</v>
          </cell>
          <cell r="DW556">
            <v>0</v>
          </cell>
          <cell r="DX556">
            <v>0</v>
          </cell>
          <cell r="DY556">
            <v>0</v>
          </cell>
          <cell r="DZ556">
            <v>0</v>
          </cell>
          <cell r="EA556">
            <v>0</v>
          </cell>
          <cell r="EB556" t="str">
            <v/>
          </cell>
          <cell r="ED556">
            <v>0</v>
          </cell>
          <cell r="EE556">
            <v>0</v>
          </cell>
          <cell r="EF556">
            <v>0</v>
          </cell>
          <cell r="EG556">
            <v>0</v>
          </cell>
          <cell r="EH556">
            <v>0</v>
          </cell>
          <cell r="EI556">
            <v>0</v>
          </cell>
          <cell r="EJ556">
            <v>0</v>
          </cell>
          <cell r="EK556">
            <v>0</v>
          </cell>
          <cell r="EL556" t="str">
            <v/>
          </cell>
          <cell r="EN556">
            <v>0</v>
          </cell>
          <cell r="EO556">
            <v>0</v>
          </cell>
          <cell r="EP556">
            <v>0</v>
          </cell>
          <cell r="EQ556">
            <v>0</v>
          </cell>
          <cell r="ER556">
            <v>0</v>
          </cell>
          <cell r="ES556">
            <v>0</v>
          </cell>
          <cell r="ET556">
            <v>0</v>
          </cell>
          <cell r="EU556">
            <v>0</v>
          </cell>
          <cell r="EV556" t="str">
            <v/>
          </cell>
          <cell r="EX556">
            <v>0</v>
          </cell>
          <cell r="EY556">
            <v>0</v>
          </cell>
          <cell r="EZ556">
            <v>0</v>
          </cell>
          <cell r="FA556">
            <v>0</v>
          </cell>
          <cell r="FB556">
            <v>0</v>
          </cell>
          <cell r="FC556">
            <v>0</v>
          </cell>
          <cell r="FD556">
            <v>0</v>
          </cell>
          <cell r="FE556">
            <v>0</v>
          </cell>
          <cell r="FF556" t="str">
            <v/>
          </cell>
          <cell r="FH556">
            <v>0</v>
          </cell>
          <cell r="FI556">
            <v>0</v>
          </cell>
          <cell r="FJ556">
            <v>0</v>
          </cell>
          <cell r="FK556">
            <v>0</v>
          </cell>
          <cell r="FL556">
            <v>0</v>
          </cell>
          <cell r="FM556">
            <v>0</v>
          </cell>
          <cell r="FN556">
            <v>0</v>
          </cell>
          <cell r="FO556">
            <v>0</v>
          </cell>
          <cell r="FR556">
            <v>0</v>
          </cell>
          <cell r="FS556">
            <v>0</v>
          </cell>
          <cell r="FT556">
            <v>0</v>
          </cell>
          <cell r="FU556">
            <v>0</v>
          </cell>
          <cell r="FV556">
            <v>0</v>
          </cell>
          <cell r="FW556">
            <v>0</v>
          </cell>
          <cell r="FX556">
            <v>0</v>
          </cell>
          <cell r="FY556">
            <v>0</v>
          </cell>
          <cell r="GB556">
            <v>0</v>
          </cell>
          <cell r="GC556">
            <v>0</v>
          </cell>
          <cell r="GD556">
            <v>0</v>
          </cell>
          <cell r="GE556">
            <v>0</v>
          </cell>
          <cell r="GF556">
            <v>0</v>
          </cell>
          <cell r="GG556">
            <v>0</v>
          </cell>
          <cell r="GH556">
            <v>0</v>
          </cell>
          <cell r="GI556">
            <v>0</v>
          </cell>
          <cell r="GL556">
            <v>0</v>
          </cell>
          <cell r="GM556">
            <v>0</v>
          </cell>
          <cell r="GN556">
            <v>0</v>
          </cell>
          <cell r="GO556">
            <v>0</v>
          </cell>
          <cell r="GP556">
            <v>0</v>
          </cell>
          <cell r="GQ556">
            <v>0</v>
          </cell>
          <cell r="GR556">
            <v>0</v>
          </cell>
          <cell r="GS556">
            <v>0</v>
          </cell>
          <cell r="GU556" t="str">
            <v xml:space="preserve">Tortilla Aux Artichauts </v>
          </cell>
        </row>
        <row r="557">
          <cell r="E557" t="str">
            <v>Tortilla D'Épinards</v>
          </cell>
          <cell r="F557" t="str">
            <v>Dans une poêle avec l’huile d’olive faîtes revenir vos épinards et oignons.
Dans un saladier battez vos œufs, ajoutez le fromage
Versez le contenu du saladier sur les légumes dans la poêle et laissez cuire 3/4 minutes et retournez la.
Accompagnez la d’une salade verte avec un ﬁlet d’huile d’olive, vinaigre balsamique.</v>
          </cell>
          <cell r="H557">
            <v>214.25</v>
          </cell>
          <cell r="I557">
            <v>17.044999999999998</v>
          </cell>
          <cell r="J557">
            <v>13.889999999999999</v>
          </cell>
          <cell r="K557">
            <v>3.7100000000000004</v>
          </cell>
          <cell r="L557" t="str">
            <v>œuf</v>
          </cell>
          <cell r="M557">
            <v>100</v>
          </cell>
          <cell r="N557">
            <v>142</v>
          </cell>
          <cell r="O557">
            <v>11.9</v>
          </cell>
          <cell r="P557">
            <v>10.3</v>
          </cell>
          <cell r="Q557">
            <v>0.3</v>
          </cell>
          <cell r="R557">
            <v>142</v>
          </cell>
          <cell r="S557">
            <v>11.9</v>
          </cell>
          <cell r="T557">
            <v>10.3</v>
          </cell>
          <cell r="U557">
            <v>0.3</v>
          </cell>
          <cell r="V557" t="str">
            <v>épinard</v>
          </cell>
          <cell r="W557">
            <v>50</v>
          </cell>
          <cell r="X557">
            <v>11.5</v>
          </cell>
          <cell r="Y557">
            <v>1.35</v>
          </cell>
          <cell r="Z557">
            <v>0.2</v>
          </cell>
          <cell r="AA557">
            <v>0.4</v>
          </cell>
          <cell r="AB557">
            <v>23</v>
          </cell>
          <cell r="AC557">
            <v>2.7</v>
          </cell>
          <cell r="AD557">
            <v>0.4</v>
          </cell>
          <cell r="AE557">
            <v>0.8</v>
          </cell>
          <cell r="AF557" t="str">
            <v>gruyère</v>
          </cell>
          <cell r="AG557">
            <v>10</v>
          </cell>
          <cell r="AH557">
            <v>39.9</v>
          </cell>
          <cell r="AI557">
            <v>2.7</v>
          </cell>
          <cell r="AJ557">
            <v>3.2</v>
          </cell>
          <cell r="AK557">
            <v>0</v>
          </cell>
          <cell r="AL557">
            <v>399</v>
          </cell>
          <cell r="AM557">
            <v>27</v>
          </cell>
          <cell r="AN557">
            <v>32</v>
          </cell>
          <cell r="AO557">
            <v>0</v>
          </cell>
          <cell r="AP557" t="str">
            <v>oignon</v>
          </cell>
          <cell r="AQ557">
            <v>35</v>
          </cell>
          <cell r="AR557">
            <v>13.65</v>
          </cell>
          <cell r="AS557">
            <v>0.45500000000000002</v>
          </cell>
          <cell r="AT557">
            <v>7.0000000000000007E-2</v>
          </cell>
          <cell r="AU557">
            <v>2.4500000000000002</v>
          </cell>
          <cell r="AV557">
            <v>39</v>
          </cell>
          <cell r="AW557">
            <v>1.3</v>
          </cell>
          <cell r="AX557">
            <v>0.2</v>
          </cell>
          <cell r="AY557">
            <v>7</v>
          </cell>
          <cell r="AZ557" t="str">
            <v>hulle d’olive</v>
          </cell>
          <cell r="BA557">
            <v>5</v>
          </cell>
          <cell r="BB557">
            <v>0</v>
          </cell>
          <cell r="BC557">
            <v>0</v>
          </cell>
          <cell r="BD557">
            <v>0</v>
          </cell>
          <cell r="BE557">
            <v>0</v>
          </cell>
          <cell r="BF557">
            <v>0</v>
          </cell>
          <cell r="BG557">
            <v>0</v>
          </cell>
          <cell r="BH557">
            <v>0</v>
          </cell>
          <cell r="BI557">
            <v>0</v>
          </cell>
          <cell r="BJ557" t="str">
            <v>Salade verte</v>
          </cell>
          <cell r="BK557">
            <v>40</v>
          </cell>
          <cell r="BL557">
            <v>7.2</v>
          </cell>
          <cell r="BM557">
            <v>0.64</v>
          </cell>
          <cell r="BN557">
            <v>0.12</v>
          </cell>
          <cell r="BO557">
            <v>0.56000000000000005</v>
          </cell>
          <cell r="BP557">
            <v>18</v>
          </cell>
          <cell r="BQ557">
            <v>1.6</v>
          </cell>
          <cell r="BR557">
            <v>0.3</v>
          </cell>
          <cell r="BS557">
            <v>1.4</v>
          </cell>
          <cell r="BV557">
            <v>0</v>
          </cell>
          <cell r="BW557">
            <v>0</v>
          </cell>
          <cell r="BX557">
            <v>0</v>
          </cell>
          <cell r="BY557">
            <v>0</v>
          </cell>
          <cell r="BZ557">
            <v>0</v>
          </cell>
          <cell r="CA557">
            <v>0</v>
          </cell>
          <cell r="CB557">
            <v>0</v>
          </cell>
          <cell r="CC557">
            <v>0</v>
          </cell>
          <cell r="CF557">
            <v>0</v>
          </cell>
          <cell r="CG557">
            <v>0</v>
          </cell>
          <cell r="CH557">
            <v>0</v>
          </cell>
          <cell r="CI557">
            <v>0</v>
          </cell>
          <cell r="CJ557">
            <v>0</v>
          </cell>
          <cell r="CK557">
            <v>0</v>
          </cell>
          <cell r="CL557">
            <v>0</v>
          </cell>
          <cell r="CM557">
            <v>0</v>
          </cell>
          <cell r="CP557">
            <v>0</v>
          </cell>
          <cell r="CQ557">
            <v>0</v>
          </cell>
          <cell r="CR557">
            <v>0</v>
          </cell>
          <cell r="CS557">
            <v>0</v>
          </cell>
          <cell r="CT557">
            <v>0</v>
          </cell>
          <cell r="CU557">
            <v>0</v>
          </cell>
          <cell r="CV557">
            <v>0</v>
          </cell>
          <cell r="CW557">
            <v>0</v>
          </cell>
          <cell r="CZ557">
            <v>0</v>
          </cell>
          <cell r="DA557">
            <v>0</v>
          </cell>
          <cell r="DB557">
            <v>0</v>
          </cell>
          <cell r="DC557">
            <v>0</v>
          </cell>
          <cell r="DD557">
            <v>0</v>
          </cell>
          <cell r="DE557">
            <v>0</v>
          </cell>
          <cell r="DF557">
            <v>0</v>
          </cell>
          <cell r="DG557">
            <v>0</v>
          </cell>
          <cell r="DJ557">
            <v>0</v>
          </cell>
          <cell r="DK557">
            <v>0</v>
          </cell>
          <cell r="DL557">
            <v>0</v>
          </cell>
          <cell r="DM557">
            <v>0</v>
          </cell>
          <cell r="DN557">
            <v>0</v>
          </cell>
          <cell r="DO557">
            <v>0</v>
          </cell>
          <cell r="DP557">
            <v>0</v>
          </cell>
          <cell r="DQ557">
            <v>0</v>
          </cell>
          <cell r="DT557">
            <v>0</v>
          </cell>
          <cell r="DU557">
            <v>0</v>
          </cell>
          <cell r="DV557">
            <v>0</v>
          </cell>
          <cell r="DW557">
            <v>0</v>
          </cell>
          <cell r="DX557">
            <v>0</v>
          </cell>
          <cell r="DY557">
            <v>0</v>
          </cell>
          <cell r="DZ557">
            <v>0</v>
          </cell>
          <cell r="EA557">
            <v>0</v>
          </cell>
          <cell r="ED557">
            <v>0</v>
          </cell>
          <cell r="EE557">
            <v>0</v>
          </cell>
          <cell r="EF557">
            <v>0</v>
          </cell>
          <cell r="EG557">
            <v>0</v>
          </cell>
          <cell r="EH557">
            <v>0</v>
          </cell>
          <cell r="EI557">
            <v>0</v>
          </cell>
          <cell r="EJ557">
            <v>0</v>
          </cell>
          <cell r="EK557">
            <v>0</v>
          </cell>
          <cell r="EN557">
            <v>0</v>
          </cell>
          <cell r="EO557">
            <v>0</v>
          </cell>
          <cell r="EP557">
            <v>0</v>
          </cell>
          <cell r="EQ557">
            <v>0</v>
          </cell>
          <cell r="ER557">
            <v>0</v>
          </cell>
          <cell r="ES557">
            <v>0</v>
          </cell>
          <cell r="ET557">
            <v>0</v>
          </cell>
          <cell r="EU557">
            <v>0</v>
          </cell>
          <cell r="EX557">
            <v>0</v>
          </cell>
          <cell r="EY557">
            <v>0</v>
          </cell>
          <cell r="EZ557">
            <v>0</v>
          </cell>
          <cell r="FA557">
            <v>0</v>
          </cell>
          <cell r="FB557">
            <v>0</v>
          </cell>
          <cell r="FC557">
            <v>0</v>
          </cell>
          <cell r="FD557">
            <v>0</v>
          </cell>
          <cell r="FE557">
            <v>0</v>
          </cell>
          <cell r="FH557">
            <v>0</v>
          </cell>
          <cell r="FI557">
            <v>0</v>
          </cell>
          <cell r="FJ557">
            <v>0</v>
          </cell>
          <cell r="FK557">
            <v>0</v>
          </cell>
          <cell r="FL557">
            <v>0</v>
          </cell>
          <cell r="FM557">
            <v>0</v>
          </cell>
          <cell r="FN557">
            <v>0</v>
          </cell>
          <cell r="FO557">
            <v>0</v>
          </cell>
          <cell r="FR557">
            <v>0</v>
          </cell>
          <cell r="FS557">
            <v>0</v>
          </cell>
          <cell r="FT557">
            <v>0</v>
          </cell>
          <cell r="FU557">
            <v>0</v>
          </cell>
          <cell r="FV557">
            <v>0</v>
          </cell>
          <cell r="FW557">
            <v>0</v>
          </cell>
          <cell r="FX557">
            <v>0</v>
          </cell>
          <cell r="FY557">
            <v>0</v>
          </cell>
          <cell r="GB557">
            <v>0</v>
          </cell>
          <cell r="GC557">
            <v>0</v>
          </cell>
          <cell r="GD557">
            <v>0</v>
          </cell>
          <cell r="GE557">
            <v>0</v>
          </cell>
          <cell r="GF557">
            <v>0</v>
          </cell>
          <cell r="GG557">
            <v>0</v>
          </cell>
          <cell r="GH557">
            <v>0</v>
          </cell>
          <cell r="GI557">
            <v>0</v>
          </cell>
          <cell r="GL557">
            <v>0</v>
          </cell>
          <cell r="GM557">
            <v>0</v>
          </cell>
          <cell r="GN557">
            <v>0</v>
          </cell>
          <cell r="GO557">
            <v>0</v>
          </cell>
          <cell r="GP557">
            <v>0</v>
          </cell>
          <cell r="GQ557">
            <v>0</v>
          </cell>
          <cell r="GR557">
            <v>0</v>
          </cell>
          <cell r="GS557">
            <v>0</v>
          </cell>
          <cell r="GU557" t="str">
            <v>Tortilla D'Épinards</v>
          </cell>
        </row>
        <row r="558">
          <cell r="E558" t="str">
            <v>Tortilla De Poivrons</v>
          </cell>
          <cell r="F558" t="str">
            <v>Dans une poêle avec l’huile d’olive faîtes revenir vos poivrons et oignons.
Dans un saladier battez vos œufs, ajoutez la moitié de fromage
Versez le contenu du saladier sur les légumes dans la poêle et laissez cuire 3/4 minutes et retournez la. 
Ajoutez le reste de gruyère.
Accompagnez la d’une salade verte avec un ﬁlet d’huile d’olive, vinaigre balsamique.</v>
          </cell>
          <cell r="H558">
            <v>398.79999999999995</v>
          </cell>
          <cell r="I558">
            <v>23.605</v>
          </cell>
          <cell r="J558">
            <v>25.614999999999998</v>
          </cell>
          <cell r="K558">
            <v>14.65</v>
          </cell>
          <cell r="L558" t="str">
            <v>œuf</v>
          </cell>
          <cell r="M558">
            <v>100</v>
          </cell>
          <cell r="N558">
            <v>142</v>
          </cell>
          <cell r="O558">
            <v>11.9</v>
          </cell>
          <cell r="P558">
            <v>10.3</v>
          </cell>
          <cell r="Q558">
            <v>0.3</v>
          </cell>
          <cell r="R558">
            <v>142</v>
          </cell>
          <cell r="S558">
            <v>11.9</v>
          </cell>
          <cell r="T558">
            <v>10.3</v>
          </cell>
          <cell r="U558">
            <v>0.3</v>
          </cell>
          <cell r="V558" t="str">
            <v>Gruyère</v>
          </cell>
          <cell r="W558">
            <v>30</v>
          </cell>
          <cell r="X558">
            <v>119.7</v>
          </cell>
          <cell r="Y558">
            <v>8.1</v>
          </cell>
          <cell r="Z558">
            <v>9.6</v>
          </cell>
          <cell r="AA558">
            <v>0</v>
          </cell>
          <cell r="AB558">
            <v>399</v>
          </cell>
          <cell r="AC558">
            <v>27</v>
          </cell>
          <cell r="AD558">
            <v>32</v>
          </cell>
          <cell r="AE558">
            <v>0</v>
          </cell>
          <cell r="AF558" t="str">
            <v>oignon</v>
          </cell>
          <cell r="AG558">
            <v>35</v>
          </cell>
          <cell r="AH558">
            <v>13.65</v>
          </cell>
          <cell r="AI558">
            <v>0.45500000000000002</v>
          </cell>
          <cell r="AJ558">
            <v>7.0000000000000007E-2</v>
          </cell>
          <cell r="AK558">
            <v>2.4500000000000002</v>
          </cell>
          <cell r="AL558">
            <v>39</v>
          </cell>
          <cell r="AM558">
            <v>1.3</v>
          </cell>
          <cell r="AN558">
            <v>0.2</v>
          </cell>
          <cell r="AO558">
            <v>7</v>
          </cell>
          <cell r="AP558" t="str">
            <v>poivron rouge</v>
          </cell>
          <cell r="AQ558">
            <v>150</v>
          </cell>
          <cell r="AR558">
            <v>48</v>
          </cell>
          <cell r="AS558">
            <v>1.35</v>
          </cell>
          <cell r="AT558">
            <v>0.6</v>
          </cell>
          <cell r="AU558">
            <v>7.8</v>
          </cell>
          <cell r="AV558">
            <v>32</v>
          </cell>
          <cell r="AW558">
            <v>0.9</v>
          </cell>
          <cell r="AX558">
            <v>0.4</v>
          </cell>
          <cell r="AY558">
            <v>5.2</v>
          </cell>
          <cell r="AZ558" t="str">
            <v>poivron vert</v>
          </cell>
          <cell r="BA558">
            <v>100</v>
          </cell>
          <cell r="BB558">
            <v>26</v>
          </cell>
          <cell r="BC558">
            <v>1</v>
          </cell>
          <cell r="BD558">
            <v>0.4</v>
          </cell>
          <cell r="BE558">
            <v>3.4</v>
          </cell>
          <cell r="BF558">
            <v>26</v>
          </cell>
          <cell r="BG558">
            <v>1</v>
          </cell>
          <cell r="BH558">
            <v>0.4</v>
          </cell>
          <cell r="BI558">
            <v>3.4</v>
          </cell>
          <cell r="BJ558" t="str">
            <v>Salade verte</v>
          </cell>
          <cell r="BK558">
            <v>50</v>
          </cell>
          <cell r="BL558">
            <v>9</v>
          </cell>
          <cell r="BM558">
            <v>0.8</v>
          </cell>
          <cell r="BN558">
            <v>0.15</v>
          </cell>
          <cell r="BO558">
            <v>0.7</v>
          </cell>
          <cell r="BP558">
            <v>18</v>
          </cell>
          <cell r="BQ558">
            <v>1.6</v>
          </cell>
          <cell r="BR558">
            <v>0.3</v>
          </cell>
          <cell r="BS558">
            <v>1.4</v>
          </cell>
          <cell r="BT558" t="str">
            <v>huile d’olive</v>
          </cell>
          <cell r="BU558">
            <v>5</v>
          </cell>
          <cell r="BV558">
            <v>40.450000000000003</v>
          </cell>
          <cell r="BW558">
            <v>0</v>
          </cell>
          <cell r="BX558">
            <v>4.4950000000000001</v>
          </cell>
          <cell r="BY558">
            <v>0</v>
          </cell>
          <cell r="BZ558">
            <v>809</v>
          </cell>
          <cell r="CA558">
            <v>0</v>
          </cell>
          <cell r="CB558">
            <v>89.9</v>
          </cell>
          <cell r="CC558">
            <v>0</v>
          </cell>
          <cell r="CF558">
            <v>0</v>
          </cell>
          <cell r="CG558">
            <v>0</v>
          </cell>
          <cell r="CH558">
            <v>0</v>
          </cell>
          <cell r="CI558">
            <v>0</v>
          </cell>
          <cell r="CJ558">
            <v>0</v>
          </cell>
          <cell r="CK558">
            <v>0</v>
          </cell>
          <cell r="CL558">
            <v>0</v>
          </cell>
          <cell r="CM558">
            <v>0</v>
          </cell>
          <cell r="CP558">
            <v>0</v>
          </cell>
          <cell r="CQ558">
            <v>0</v>
          </cell>
          <cell r="CR558">
            <v>0</v>
          </cell>
          <cell r="CS558">
            <v>0</v>
          </cell>
          <cell r="CT558">
            <v>0</v>
          </cell>
          <cell r="CU558">
            <v>0</v>
          </cell>
          <cell r="CV558">
            <v>0</v>
          </cell>
          <cell r="CW558">
            <v>0</v>
          </cell>
          <cell r="CZ558">
            <v>0</v>
          </cell>
          <cell r="DA558">
            <v>0</v>
          </cell>
          <cell r="DB558">
            <v>0</v>
          </cell>
          <cell r="DC558">
            <v>0</v>
          </cell>
          <cell r="DD558">
            <v>0</v>
          </cell>
          <cell r="DE558">
            <v>0</v>
          </cell>
          <cell r="DF558">
            <v>0</v>
          </cell>
          <cell r="DG558">
            <v>0</v>
          </cell>
          <cell r="DJ558">
            <v>0</v>
          </cell>
          <cell r="DK558">
            <v>0</v>
          </cell>
          <cell r="DL558">
            <v>0</v>
          </cell>
          <cell r="DM558">
            <v>0</v>
          </cell>
          <cell r="DN558">
            <v>0</v>
          </cell>
          <cell r="DO558">
            <v>0</v>
          </cell>
          <cell r="DP558">
            <v>0</v>
          </cell>
          <cell r="DQ558">
            <v>0</v>
          </cell>
          <cell r="DT558">
            <v>0</v>
          </cell>
          <cell r="DU558">
            <v>0</v>
          </cell>
          <cell r="DV558">
            <v>0</v>
          </cell>
          <cell r="DW558">
            <v>0</v>
          </cell>
          <cell r="DX558">
            <v>0</v>
          </cell>
          <cell r="DY558">
            <v>0</v>
          </cell>
          <cell r="DZ558">
            <v>0</v>
          </cell>
          <cell r="EA558">
            <v>0</v>
          </cell>
          <cell r="ED558">
            <v>0</v>
          </cell>
          <cell r="EE558">
            <v>0</v>
          </cell>
          <cell r="EF558">
            <v>0</v>
          </cell>
          <cell r="EG558">
            <v>0</v>
          </cell>
          <cell r="EH558">
            <v>0</v>
          </cell>
          <cell r="EI558">
            <v>0</v>
          </cell>
          <cell r="EJ558">
            <v>0</v>
          </cell>
          <cell r="EK558">
            <v>0</v>
          </cell>
          <cell r="EN558">
            <v>0</v>
          </cell>
          <cell r="EO558">
            <v>0</v>
          </cell>
          <cell r="EP558">
            <v>0</v>
          </cell>
          <cell r="EQ558">
            <v>0</v>
          </cell>
          <cell r="ER558">
            <v>0</v>
          </cell>
          <cell r="ES558">
            <v>0</v>
          </cell>
          <cell r="ET558">
            <v>0</v>
          </cell>
          <cell r="EU558">
            <v>0</v>
          </cell>
          <cell r="EX558">
            <v>0</v>
          </cell>
          <cell r="EY558">
            <v>0</v>
          </cell>
          <cell r="EZ558">
            <v>0</v>
          </cell>
          <cell r="FA558">
            <v>0</v>
          </cell>
          <cell r="FB558">
            <v>0</v>
          </cell>
          <cell r="FC558">
            <v>0</v>
          </cell>
          <cell r="FD558">
            <v>0</v>
          </cell>
          <cell r="FE558">
            <v>0</v>
          </cell>
          <cell r="FH558">
            <v>0</v>
          </cell>
          <cell r="FI558">
            <v>0</v>
          </cell>
          <cell r="FJ558">
            <v>0</v>
          </cell>
          <cell r="FK558">
            <v>0</v>
          </cell>
          <cell r="FL558">
            <v>0</v>
          </cell>
          <cell r="FM558">
            <v>0</v>
          </cell>
          <cell r="FN558">
            <v>0</v>
          </cell>
          <cell r="FO558">
            <v>0</v>
          </cell>
          <cell r="FR558">
            <v>0</v>
          </cell>
          <cell r="FS558">
            <v>0</v>
          </cell>
          <cell r="FT558">
            <v>0</v>
          </cell>
          <cell r="FU558">
            <v>0</v>
          </cell>
          <cell r="FV558">
            <v>0</v>
          </cell>
          <cell r="FW558">
            <v>0</v>
          </cell>
          <cell r="FX558">
            <v>0</v>
          </cell>
          <cell r="FY558">
            <v>0</v>
          </cell>
          <cell r="GB558">
            <v>0</v>
          </cell>
          <cell r="GC558">
            <v>0</v>
          </cell>
          <cell r="GD558">
            <v>0</v>
          </cell>
          <cell r="GE558">
            <v>0</v>
          </cell>
          <cell r="GF558">
            <v>0</v>
          </cell>
          <cell r="GG558">
            <v>0</v>
          </cell>
          <cell r="GH558">
            <v>0</v>
          </cell>
          <cell r="GI558">
            <v>0</v>
          </cell>
          <cell r="GL558">
            <v>0</v>
          </cell>
          <cell r="GM558">
            <v>0</v>
          </cell>
          <cell r="GN558">
            <v>0</v>
          </cell>
          <cell r="GO558">
            <v>0</v>
          </cell>
          <cell r="GP558">
            <v>0</v>
          </cell>
          <cell r="GQ558">
            <v>0</v>
          </cell>
          <cell r="GR558">
            <v>0</v>
          </cell>
          <cell r="GS558">
            <v>0</v>
          </cell>
          <cell r="GU558" t="str">
            <v>Tortilla De Poivrons</v>
          </cell>
        </row>
        <row r="559">
          <cell r="E559" t="str">
            <v>Tortillas</v>
          </cell>
          <cell r="F559" t="str">
            <v>Dans une poêle avec une c.à.c d’huile de coco faîtes cuire les haricots rouges, le poivron, l’oignon émincé, paprika et les aiguillettes de poulet.
Etalez sur les wraps la guacamole*, tous les ingrédients de la poêle, les concombres et les tomates,.</v>
          </cell>
          <cell r="G559" t="str">
            <v>* voir recette séparée</v>
          </cell>
          <cell r="H559">
            <v>542.79999999999995</v>
          </cell>
          <cell r="I559">
            <v>24.700000000000003</v>
          </cell>
          <cell r="J559">
            <v>15.21</v>
          </cell>
          <cell r="K559">
            <v>67.44</v>
          </cell>
          <cell r="L559" t="str">
            <v>Pancho Villa Soft Tortilla Big Size</v>
          </cell>
          <cell r="M559">
            <v>81</v>
          </cell>
          <cell r="N559">
            <v>251.1</v>
          </cell>
          <cell r="O559">
            <v>7.29</v>
          </cell>
          <cell r="P559">
            <v>4.05</v>
          </cell>
          <cell r="Q559">
            <v>42.93</v>
          </cell>
          <cell r="R559">
            <v>310</v>
          </cell>
          <cell r="S559">
            <v>9</v>
          </cell>
          <cell r="T559">
            <v>5</v>
          </cell>
          <cell r="U559">
            <v>53</v>
          </cell>
          <cell r="V559" t="str">
            <v>haricots rouges</v>
          </cell>
          <cell r="W559">
            <v>30</v>
          </cell>
          <cell r="X559">
            <v>91.8</v>
          </cell>
          <cell r="Y559">
            <v>6.45</v>
          </cell>
          <cell r="Z559">
            <v>0.54</v>
          </cell>
          <cell r="AA559">
            <v>12.75</v>
          </cell>
          <cell r="AB559">
            <v>306</v>
          </cell>
          <cell r="AC559">
            <v>21.5</v>
          </cell>
          <cell r="AD559">
            <v>1.8</v>
          </cell>
          <cell r="AE559">
            <v>42.5</v>
          </cell>
          <cell r="AF559" t="str">
            <v>poulet</v>
          </cell>
          <cell r="AG559">
            <v>30</v>
          </cell>
          <cell r="AH559">
            <v>31.5</v>
          </cell>
          <cell r="AI559">
            <v>6.93</v>
          </cell>
          <cell r="AJ559">
            <v>0.36</v>
          </cell>
          <cell r="AK559">
            <v>0.12</v>
          </cell>
          <cell r="AL559">
            <v>105</v>
          </cell>
          <cell r="AM559">
            <v>23.1</v>
          </cell>
          <cell r="AN559">
            <v>1.2</v>
          </cell>
          <cell r="AO559">
            <v>0.4</v>
          </cell>
          <cell r="AP559" t="str">
            <v>Concombre</v>
          </cell>
          <cell r="AQ559">
            <v>150</v>
          </cell>
          <cell r="AR559">
            <v>19.5</v>
          </cell>
          <cell r="AS559">
            <v>1.05</v>
          </cell>
          <cell r="AT559">
            <v>0.15</v>
          </cell>
          <cell r="AU559">
            <v>3</v>
          </cell>
          <cell r="AV559">
            <v>13</v>
          </cell>
          <cell r="AW559">
            <v>0.7</v>
          </cell>
          <cell r="AX559">
            <v>0.1</v>
          </cell>
          <cell r="AY559">
            <v>2</v>
          </cell>
          <cell r="AZ559" t="str">
            <v>Tomate</v>
          </cell>
          <cell r="BA559">
            <v>100</v>
          </cell>
          <cell r="BB559">
            <v>21</v>
          </cell>
          <cell r="BC559">
            <v>0.8</v>
          </cell>
          <cell r="BD559">
            <v>0.3</v>
          </cell>
          <cell r="BE559">
            <v>3.2</v>
          </cell>
          <cell r="BF559">
            <v>21</v>
          </cell>
          <cell r="BG559">
            <v>0.8</v>
          </cell>
          <cell r="BH559">
            <v>0.3</v>
          </cell>
          <cell r="BI559">
            <v>3.2</v>
          </cell>
          <cell r="BJ559" t="str">
            <v>Paprika</v>
          </cell>
          <cell r="BL559">
            <v>0</v>
          </cell>
          <cell r="BM559">
            <v>0</v>
          </cell>
          <cell r="BN559">
            <v>0</v>
          </cell>
          <cell r="BO559">
            <v>0</v>
          </cell>
          <cell r="BP559">
            <v>358</v>
          </cell>
          <cell r="BQ559">
            <v>14.8</v>
          </cell>
          <cell r="BR559">
            <v>13</v>
          </cell>
          <cell r="BS559">
            <v>34.9</v>
          </cell>
          <cell r="BT559" t="str">
            <v>huile de coco</v>
          </cell>
          <cell r="BU559">
            <v>5</v>
          </cell>
          <cell r="BV559">
            <v>44.7</v>
          </cell>
          <cell r="BW559">
            <v>0.04</v>
          </cell>
          <cell r="BX559">
            <v>4.95</v>
          </cell>
          <cell r="BY559">
            <v>0</v>
          </cell>
          <cell r="BZ559">
            <v>894</v>
          </cell>
          <cell r="CA559">
            <v>0.8</v>
          </cell>
          <cell r="CB559">
            <v>99</v>
          </cell>
          <cell r="CC559">
            <v>0</v>
          </cell>
          <cell r="CD559" t="str">
            <v>poivron</v>
          </cell>
          <cell r="CE559">
            <v>200</v>
          </cell>
          <cell r="CF559">
            <v>40</v>
          </cell>
          <cell r="CG559">
            <v>1.6</v>
          </cell>
          <cell r="CH559">
            <v>0.6</v>
          </cell>
          <cell r="CI559">
            <v>5.2</v>
          </cell>
          <cell r="CJ559">
            <v>20</v>
          </cell>
          <cell r="CK559">
            <v>0.8</v>
          </cell>
          <cell r="CL559">
            <v>0.3</v>
          </cell>
          <cell r="CM559">
            <v>2.6</v>
          </cell>
          <cell r="CN559" t="str">
            <v>Guacamole_ MNFC</v>
          </cell>
          <cell r="CO559">
            <v>30</v>
          </cell>
          <cell r="CP559">
            <v>43.2</v>
          </cell>
          <cell r="CQ559">
            <v>0.54</v>
          </cell>
          <cell r="CR559">
            <v>4.26</v>
          </cell>
          <cell r="CS559">
            <v>0.24</v>
          </cell>
          <cell r="CT559">
            <v>144</v>
          </cell>
          <cell r="CU559">
            <v>1.8</v>
          </cell>
          <cell r="CV559">
            <v>14.2</v>
          </cell>
          <cell r="CW559">
            <v>0.8</v>
          </cell>
          <cell r="CZ559">
            <v>0</v>
          </cell>
          <cell r="DA559">
            <v>0</v>
          </cell>
          <cell r="DB559">
            <v>0</v>
          </cell>
          <cell r="DC559">
            <v>0</v>
          </cell>
          <cell r="DD559">
            <v>0</v>
          </cell>
          <cell r="DE559">
            <v>0</v>
          </cell>
          <cell r="DF559">
            <v>0</v>
          </cell>
          <cell r="DG559">
            <v>0</v>
          </cell>
          <cell r="DJ559">
            <v>0</v>
          </cell>
          <cell r="DK559">
            <v>0</v>
          </cell>
          <cell r="DL559">
            <v>0</v>
          </cell>
          <cell r="DM559">
            <v>0</v>
          </cell>
          <cell r="DN559">
            <v>0</v>
          </cell>
          <cell r="DO559">
            <v>0</v>
          </cell>
          <cell r="DP559">
            <v>0</v>
          </cell>
          <cell r="DQ559">
            <v>0</v>
          </cell>
          <cell r="DT559">
            <v>0</v>
          </cell>
          <cell r="DU559">
            <v>0</v>
          </cell>
          <cell r="DV559">
            <v>0</v>
          </cell>
          <cell r="DW559">
            <v>0</v>
          </cell>
          <cell r="DX559">
            <v>0</v>
          </cell>
          <cell r="DY559">
            <v>0</v>
          </cell>
          <cell r="DZ559">
            <v>0</v>
          </cell>
          <cell r="EA559">
            <v>0</v>
          </cell>
          <cell r="ED559">
            <v>0</v>
          </cell>
          <cell r="EE559">
            <v>0</v>
          </cell>
          <cell r="EF559">
            <v>0</v>
          </cell>
          <cell r="EG559">
            <v>0</v>
          </cell>
          <cell r="EH559">
            <v>0</v>
          </cell>
          <cell r="EI559">
            <v>0</v>
          </cell>
          <cell r="EJ559">
            <v>0</v>
          </cell>
          <cell r="EK559">
            <v>0</v>
          </cell>
          <cell r="EN559">
            <v>0</v>
          </cell>
          <cell r="EO559">
            <v>0</v>
          </cell>
          <cell r="EP559">
            <v>0</v>
          </cell>
          <cell r="EQ559">
            <v>0</v>
          </cell>
          <cell r="ER559">
            <v>0</v>
          </cell>
          <cell r="ES559">
            <v>0</v>
          </cell>
          <cell r="ET559">
            <v>0</v>
          </cell>
          <cell r="EU559">
            <v>0</v>
          </cell>
          <cell r="EX559">
            <v>0</v>
          </cell>
          <cell r="EY559">
            <v>0</v>
          </cell>
          <cell r="EZ559">
            <v>0</v>
          </cell>
          <cell r="FA559">
            <v>0</v>
          </cell>
          <cell r="FB559">
            <v>0</v>
          </cell>
          <cell r="FC559">
            <v>0</v>
          </cell>
          <cell r="FD559">
            <v>0</v>
          </cell>
          <cell r="FE559">
            <v>0</v>
          </cell>
          <cell r="FH559">
            <v>0</v>
          </cell>
          <cell r="FI559">
            <v>0</v>
          </cell>
          <cell r="FJ559">
            <v>0</v>
          </cell>
          <cell r="FK559">
            <v>0</v>
          </cell>
          <cell r="FL559">
            <v>0</v>
          </cell>
          <cell r="FM559">
            <v>0</v>
          </cell>
          <cell r="FN559">
            <v>0</v>
          </cell>
          <cell r="FO559">
            <v>0</v>
          </cell>
          <cell r="FR559">
            <v>0</v>
          </cell>
          <cell r="FS559">
            <v>0</v>
          </cell>
          <cell r="FT559">
            <v>0</v>
          </cell>
          <cell r="FU559">
            <v>0</v>
          </cell>
          <cell r="FV559">
            <v>0</v>
          </cell>
          <cell r="FW559">
            <v>0</v>
          </cell>
          <cell r="FX559">
            <v>0</v>
          </cell>
          <cell r="FY559">
            <v>0</v>
          </cell>
          <cell r="GB559">
            <v>0</v>
          </cell>
          <cell r="GC559">
            <v>0</v>
          </cell>
          <cell r="GD559">
            <v>0</v>
          </cell>
          <cell r="GE559">
            <v>0</v>
          </cell>
          <cell r="GF559">
            <v>0</v>
          </cell>
          <cell r="GG559">
            <v>0</v>
          </cell>
          <cell r="GH559">
            <v>0</v>
          </cell>
          <cell r="GI559">
            <v>0</v>
          </cell>
          <cell r="GL559">
            <v>0</v>
          </cell>
          <cell r="GM559">
            <v>0</v>
          </cell>
          <cell r="GN559">
            <v>0</v>
          </cell>
          <cell r="GO559">
            <v>0</v>
          </cell>
          <cell r="GP559">
            <v>0</v>
          </cell>
          <cell r="GQ559">
            <v>0</v>
          </cell>
          <cell r="GR559">
            <v>0</v>
          </cell>
          <cell r="GS559">
            <v>0</v>
          </cell>
          <cell r="GU559" t="str">
            <v>Tortillas</v>
          </cell>
        </row>
        <row r="560">
          <cell r="E560" t="str">
            <v xml:space="preserve">Tourte Aux Épinards </v>
          </cell>
          <cell r="F560" t="str">
            <v>Préchauffez le four à 170°.
Recouvrez le fond du ramequin de la moitié du Gruyère râpé.
Essorez bien les épinards (de manière à bien évacuer l’eau) ; mettez-les dans un saladier et ajoutez-y l’œuf, le parmesan, le fromage frais et les épices. 
Mélangez le tout, puis ajoutez cette préparation dans le ramequin.
Disposez l’autre moitié de Gruyère râpé au-dessus du ramequin.
Cuire au four une trentaine de minutes et laissez refroidir avant de déguster.</v>
          </cell>
          <cell r="H560">
            <v>443.51</v>
          </cell>
          <cell r="I560">
            <v>39.700000000000003</v>
          </cell>
          <cell r="J560">
            <v>28.86</v>
          </cell>
          <cell r="K560">
            <v>3.86</v>
          </cell>
          <cell r="L560" t="str">
            <v>Œuf</v>
          </cell>
          <cell r="M560">
            <v>100</v>
          </cell>
          <cell r="N560">
            <v>142</v>
          </cell>
          <cell r="O560">
            <v>11.9</v>
          </cell>
          <cell r="P560">
            <v>10.3</v>
          </cell>
          <cell r="Q560">
            <v>0.3</v>
          </cell>
          <cell r="R560">
            <v>142</v>
          </cell>
          <cell r="S560">
            <v>11.9</v>
          </cell>
          <cell r="T560">
            <v>10.3</v>
          </cell>
          <cell r="U560">
            <v>0.3</v>
          </cell>
          <cell r="V560" t="str">
            <v>Épices : Poivre Ail Oignon À Volonté</v>
          </cell>
          <cell r="W560">
            <v>0</v>
          </cell>
          <cell r="X560">
            <v>0</v>
          </cell>
          <cell r="Y560">
            <v>0</v>
          </cell>
          <cell r="Z560">
            <v>0</v>
          </cell>
          <cell r="AA560">
            <v>0</v>
          </cell>
          <cell r="AB560">
            <v>0</v>
          </cell>
          <cell r="AC560">
            <v>0</v>
          </cell>
          <cell r="AD560">
            <v>0</v>
          </cell>
          <cell r="AE560">
            <v>0</v>
          </cell>
          <cell r="AF560" t="str">
            <v>Épinard</v>
          </cell>
          <cell r="AG560">
            <v>150</v>
          </cell>
          <cell r="AH560">
            <v>34.5</v>
          </cell>
          <cell r="AI560">
            <v>4.05</v>
          </cell>
          <cell r="AJ560">
            <v>0.6</v>
          </cell>
          <cell r="AK560">
            <v>1.2</v>
          </cell>
          <cell r="AL560">
            <v>23</v>
          </cell>
          <cell r="AM560">
            <v>2.7</v>
          </cell>
          <cell r="AN560">
            <v>0.4</v>
          </cell>
          <cell r="AO560">
            <v>0.8</v>
          </cell>
          <cell r="AP560" t="str">
            <v>Gruyère</v>
          </cell>
          <cell r="AQ560">
            <v>25</v>
          </cell>
          <cell r="AR560">
            <v>99.75</v>
          </cell>
          <cell r="AS560">
            <v>6.75</v>
          </cell>
          <cell r="AT560">
            <v>8</v>
          </cell>
          <cell r="AU560">
            <v>0</v>
          </cell>
          <cell r="AV560">
            <v>399</v>
          </cell>
          <cell r="AW560">
            <v>27</v>
          </cell>
          <cell r="AX560">
            <v>32</v>
          </cell>
          <cell r="AY560">
            <v>0</v>
          </cell>
          <cell r="AZ560" t="str">
            <v>Philadelphia Balance</v>
          </cell>
          <cell r="BA560">
            <v>40</v>
          </cell>
          <cell r="BB560">
            <v>36.36</v>
          </cell>
          <cell r="BC560">
            <v>4.4000000000000004</v>
          </cell>
          <cell r="BD560">
            <v>1</v>
          </cell>
          <cell r="BE560">
            <v>2.36</v>
          </cell>
          <cell r="BF560">
            <v>90.9</v>
          </cell>
          <cell r="BG560">
            <v>11</v>
          </cell>
          <cell r="BH560">
            <v>2.5</v>
          </cell>
          <cell r="BI560">
            <v>5.9</v>
          </cell>
          <cell r="BJ560" t="str">
            <v>Parmesan</v>
          </cell>
          <cell r="BK560">
            <v>35</v>
          </cell>
          <cell r="BL560">
            <v>130.9</v>
          </cell>
          <cell r="BM560">
            <v>12.6</v>
          </cell>
          <cell r="BN560">
            <v>8.9600000000000009</v>
          </cell>
          <cell r="BO560">
            <v>0</v>
          </cell>
          <cell r="BP560">
            <v>374</v>
          </cell>
          <cell r="BQ560">
            <v>36</v>
          </cell>
          <cell r="BR560">
            <v>25.6</v>
          </cell>
          <cell r="BS560">
            <v>0</v>
          </cell>
          <cell r="BT560" t="str">
            <v xml:space="preserve"> </v>
          </cell>
          <cell r="BV560">
            <v>0</v>
          </cell>
          <cell r="BW560">
            <v>0</v>
          </cell>
          <cell r="BX560">
            <v>0</v>
          </cell>
          <cell r="BY560">
            <v>0</v>
          </cell>
          <cell r="BZ560">
            <v>0</v>
          </cell>
          <cell r="CA560">
            <v>0</v>
          </cell>
          <cell r="CB560">
            <v>0</v>
          </cell>
          <cell r="CC560">
            <v>0</v>
          </cell>
          <cell r="CD560" t="str">
            <v/>
          </cell>
          <cell r="CF560">
            <v>0</v>
          </cell>
          <cell r="CG560">
            <v>0</v>
          </cell>
          <cell r="CH560">
            <v>0</v>
          </cell>
          <cell r="CI560">
            <v>0</v>
          </cell>
          <cell r="CJ560">
            <v>0</v>
          </cell>
          <cell r="CK560">
            <v>0</v>
          </cell>
          <cell r="CL560">
            <v>0</v>
          </cell>
          <cell r="CM560">
            <v>0</v>
          </cell>
          <cell r="CN560" t="str">
            <v/>
          </cell>
          <cell r="CP560">
            <v>0</v>
          </cell>
          <cell r="CQ560">
            <v>0</v>
          </cell>
          <cell r="CR560">
            <v>0</v>
          </cell>
          <cell r="CS560">
            <v>0</v>
          </cell>
          <cell r="CT560">
            <v>0</v>
          </cell>
          <cell r="CU560">
            <v>0</v>
          </cell>
          <cell r="CV560">
            <v>0</v>
          </cell>
          <cell r="CW560">
            <v>0</v>
          </cell>
          <cell r="CX560" t="str">
            <v/>
          </cell>
          <cell r="CZ560">
            <v>0</v>
          </cell>
          <cell r="DA560">
            <v>0</v>
          </cell>
          <cell r="DB560">
            <v>0</v>
          </cell>
          <cell r="DC560">
            <v>0</v>
          </cell>
          <cell r="DD560">
            <v>0</v>
          </cell>
          <cell r="DE560">
            <v>0</v>
          </cell>
          <cell r="DF560">
            <v>0</v>
          </cell>
          <cell r="DG560">
            <v>0</v>
          </cell>
          <cell r="DH560" t="str">
            <v/>
          </cell>
          <cell r="DJ560">
            <v>0</v>
          </cell>
          <cell r="DK560">
            <v>0</v>
          </cell>
          <cell r="DL560">
            <v>0</v>
          </cell>
          <cell r="DM560">
            <v>0</v>
          </cell>
          <cell r="DN560">
            <v>0</v>
          </cell>
          <cell r="DO560">
            <v>0</v>
          </cell>
          <cell r="DP560">
            <v>0</v>
          </cell>
          <cell r="DQ560">
            <v>0</v>
          </cell>
          <cell r="DR560" t="str">
            <v/>
          </cell>
          <cell r="DT560">
            <v>0</v>
          </cell>
          <cell r="DU560">
            <v>0</v>
          </cell>
          <cell r="DV560">
            <v>0</v>
          </cell>
          <cell r="DW560">
            <v>0</v>
          </cell>
          <cell r="DX560">
            <v>0</v>
          </cell>
          <cell r="DY560">
            <v>0</v>
          </cell>
          <cell r="DZ560">
            <v>0</v>
          </cell>
          <cell r="EA560">
            <v>0</v>
          </cell>
          <cell r="EB560" t="str">
            <v/>
          </cell>
          <cell r="ED560">
            <v>0</v>
          </cell>
          <cell r="EE560">
            <v>0</v>
          </cell>
          <cell r="EF560">
            <v>0</v>
          </cell>
          <cell r="EG560">
            <v>0</v>
          </cell>
          <cell r="EH560">
            <v>0</v>
          </cell>
          <cell r="EI560">
            <v>0</v>
          </cell>
          <cell r="EJ560">
            <v>0</v>
          </cell>
          <cell r="EK560">
            <v>0</v>
          </cell>
          <cell r="EL560" t="str">
            <v/>
          </cell>
          <cell r="EN560">
            <v>0</v>
          </cell>
          <cell r="EO560">
            <v>0</v>
          </cell>
          <cell r="EP560">
            <v>0</v>
          </cell>
          <cell r="EQ560">
            <v>0</v>
          </cell>
          <cell r="ER560">
            <v>0</v>
          </cell>
          <cell r="ES560">
            <v>0</v>
          </cell>
          <cell r="ET560">
            <v>0</v>
          </cell>
          <cell r="EU560">
            <v>0</v>
          </cell>
          <cell r="EV560" t="str">
            <v/>
          </cell>
          <cell r="EX560">
            <v>0</v>
          </cell>
          <cell r="EY560">
            <v>0</v>
          </cell>
          <cell r="EZ560">
            <v>0</v>
          </cell>
          <cell r="FA560">
            <v>0</v>
          </cell>
          <cell r="FB560">
            <v>0</v>
          </cell>
          <cell r="FC560">
            <v>0</v>
          </cell>
          <cell r="FD560">
            <v>0</v>
          </cell>
          <cell r="FE560">
            <v>0</v>
          </cell>
          <cell r="FF560" t="str">
            <v/>
          </cell>
          <cell r="FH560">
            <v>0</v>
          </cell>
          <cell r="FI560">
            <v>0</v>
          </cell>
          <cell r="FJ560">
            <v>0</v>
          </cell>
          <cell r="FK560">
            <v>0</v>
          </cell>
          <cell r="FL560">
            <v>0</v>
          </cell>
          <cell r="FM560">
            <v>0</v>
          </cell>
          <cell r="FN560">
            <v>0</v>
          </cell>
          <cell r="FO560">
            <v>0</v>
          </cell>
          <cell r="FR560">
            <v>0</v>
          </cell>
          <cell r="FS560">
            <v>0</v>
          </cell>
          <cell r="FT560">
            <v>0</v>
          </cell>
          <cell r="FU560">
            <v>0</v>
          </cell>
          <cell r="FV560">
            <v>0</v>
          </cell>
          <cell r="FW560">
            <v>0</v>
          </cell>
          <cell r="FX560">
            <v>0</v>
          </cell>
          <cell r="FY560">
            <v>0</v>
          </cell>
          <cell r="GB560">
            <v>0</v>
          </cell>
          <cell r="GC560">
            <v>0</v>
          </cell>
          <cell r="GD560">
            <v>0</v>
          </cell>
          <cell r="GE560">
            <v>0</v>
          </cell>
          <cell r="GF560">
            <v>0</v>
          </cell>
          <cell r="GG560">
            <v>0</v>
          </cell>
          <cell r="GH560">
            <v>0</v>
          </cell>
          <cell r="GI560">
            <v>0</v>
          </cell>
          <cell r="GL560">
            <v>0</v>
          </cell>
          <cell r="GM560">
            <v>0</v>
          </cell>
          <cell r="GN560">
            <v>0</v>
          </cell>
          <cell r="GO560">
            <v>0</v>
          </cell>
          <cell r="GP560">
            <v>0</v>
          </cell>
          <cell r="GQ560">
            <v>0</v>
          </cell>
          <cell r="GR560">
            <v>0</v>
          </cell>
          <cell r="GS560">
            <v>0</v>
          </cell>
          <cell r="GU560" t="str">
            <v xml:space="preserve">Tourte Aux Épinards </v>
          </cell>
        </row>
        <row r="561">
          <cell r="E561" t="str">
            <v>Tranche Pain Protéiné Maison</v>
          </cell>
          <cell r="F561" t="str">
            <v>Moudre finement les graines de lin  mettre dans un grand bol. Ajouter les amandes et tous les ingrédients, eau comprise, bien mélanger, laisser reposer env. 30 min à couvert. 
Monter les blancs d'œufs en neige ferme avec le sel. Incorporer de la neige à la masse aux amandes, incorporer soigneusement le reste avec une spatule en caoutchouc. 
Remplir le moule chemisé. Parsemer de graines. 
Cuisson: env. 70 min dans la moitié inférieure du four préchauffé à 180° C.
Retirer, laisser tiédir un peu, démouler le pain, laisser refroidir sur une grille. 
Cette recette est pour plusieurs portions</v>
          </cell>
          <cell r="H561">
            <v>196</v>
          </cell>
          <cell r="I561">
            <v>12.692500000000001</v>
          </cell>
          <cell r="J561">
            <v>14.035</v>
          </cell>
          <cell r="K561">
            <v>3.2399999999999998</v>
          </cell>
          <cell r="L561" t="str">
            <v>Graine de lin</v>
          </cell>
          <cell r="M561">
            <v>5</v>
          </cell>
          <cell r="N561">
            <v>23.6</v>
          </cell>
          <cell r="O561">
            <v>0.89500000000000002</v>
          </cell>
          <cell r="P561">
            <v>1.68</v>
          </cell>
          <cell r="Q561">
            <v>0.54</v>
          </cell>
          <cell r="R561">
            <v>472</v>
          </cell>
          <cell r="S561">
            <v>17.899999999999999</v>
          </cell>
          <cell r="T561">
            <v>33.6</v>
          </cell>
          <cell r="U561">
            <v>10.8</v>
          </cell>
          <cell r="V561" t="str">
            <v>Amande</v>
          </cell>
          <cell r="W561">
            <v>5</v>
          </cell>
          <cell r="X561">
            <v>28.8</v>
          </cell>
          <cell r="Y561">
            <v>1.06</v>
          </cell>
          <cell r="Z561">
            <v>2.4950000000000001</v>
          </cell>
          <cell r="AA561">
            <v>0.2</v>
          </cell>
          <cell r="AB561">
            <v>576</v>
          </cell>
          <cell r="AC561">
            <v>21.2</v>
          </cell>
          <cell r="AD561">
            <v>49.9</v>
          </cell>
          <cell r="AE561">
            <v>4</v>
          </cell>
          <cell r="AF561" t="str">
            <v>sel</v>
          </cell>
          <cell r="AH561">
            <v>0</v>
          </cell>
          <cell r="AI561">
            <v>0</v>
          </cell>
          <cell r="AJ561">
            <v>0</v>
          </cell>
          <cell r="AK561">
            <v>0</v>
          </cell>
          <cell r="AL561">
            <v>0</v>
          </cell>
          <cell r="AM561">
            <v>0</v>
          </cell>
          <cell r="AN561">
            <v>0</v>
          </cell>
          <cell r="AO561">
            <v>0</v>
          </cell>
          <cell r="AP561" t="str">
            <v>skyr</v>
          </cell>
          <cell r="AQ561">
            <v>10</v>
          </cell>
          <cell r="AR561">
            <v>6.1</v>
          </cell>
          <cell r="AS561">
            <v>1.1000000000000001</v>
          </cell>
          <cell r="AT561">
            <v>0.01</v>
          </cell>
          <cell r="AU561">
            <v>0.4</v>
          </cell>
          <cell r="AV561">
            <v>61</v>
          </cell>
          <cell r="AW561">
            <v>11</v>
          </cell>
          <cell r="AX561">
            <v>0.1</v>
          </cell>
          <cell r="AY561">
            <v>4</v>
          </cell>
          <cell r="AZ561" t="str">
            <v>œuf</v>
          </cell>
          <cell r="BA561">
            <v>50</v>
          </cell>
          <cell r="BB561">
            <v>71</v>
          </cell>
          <cell r="BC561">
            <v>5.95</v>
          </cell>
          <cell r="BD561">
            <v>5.15</v>
          </cell>
          <cell r="BE561">
            <v>0.15</v>
          </cell>
          <cell r="BF561">
            <v>142</v>
          </cell>
          <cell r="BG561">
            <v>11.9</v>
          </cell>
          <cell r="BH561">
            <v>10.3</v>
          </cell>
          <cell r="BI561">
            <v>0.3</v>
          </cell>
          <cell r="BJ561" t="str">
            <v>levure</v>
          </cell>
          <cell r="BK561">
            <v>2.5</v>
          </cell>
          <cell r="BL561">
            <v>9.9</v>
          </cell>
          <cell r="BM561">
            <v>1.0874999999999999</v>
          </cell>
          <cell r="BN561">
            <v>0.15</v>
          </cell>
          <cell r="BO561">
            <v>1.05</v>
          </cell>
          <cell r="BP561">
            <v>396</v>
          </cell>
          <cell r="BQ561">
            <v>43.5</v>
          </cell>
          <cell r="BR561">
            <v>6</v>
          </cell>
          <cell r="BS561">
            <v>42</v>
          </cell>
          <cell r="BT561" t="str">
            <v>eau</v>
          </cell>
          <cell r="BV561">
            <v>0</v>
          </cell>
          <cell r="BW561">
            <v>0</v>
          </cell>
          <cell r="BX561">
            <v>0</v>
          </cell>
          <cell r="BY561">
            <v>0</v>
          </cell>
          <cell r="BZ561">
            <v>0</v>
          </cell>
          <cell r="CA561">
            <v>0</v>
          </cell>
          <cell r="CB561">
            <v>0</v>
          </cell>
          <cell r="CC561">
            <v>0</v>
          </cell>
          <cell r="CD561" t="str">
            <v>sel</v>
          </cell>
          <cell r="CF561">
            <v>0</v>
          </cell>
          <cell r="CG561">
            <v>0</v>
          </cell>
          <cell r="CH561">
            <v>0</v>
          </cell>
          <cell r="CI561">
            <v>0</v>
          </cell>
          <cell r="CJ561">
            <v>0</v>
          </cell>
          <cell r="CK561">
            <v>0</v>
          </cell>
          <cell r="CL561">
            <v>0</v>
          </cell>
          <cell r="CM561">
            <v>0</v>
          </cell>
          <cell r="CN561" t="str">
            <v>Graines De Courge</v>
          </cell>
          <cell r="CO561">
            <v>10</v>
          </cell>
          <cell r="CP561">
            <v>56.6</v>
          </cell>
          <cell r="CQ561">
            <v>2.6</v>
          </cell>
          <cell r="CR561">
            <v>4.55</v>
          </cell>
          <cell r="CS561">
            <v>0.9</v>
          </cell>
          <cell r="CT561">
            <v>566</v>
          </cell>
          <cell r="CU561">
            <v>26</v>
          </cell>
          <cell r="CV561">
            <v>45.5</v>
          </cell>
          <cell r="CW561">
            <v>9</v>
          </cell>
        </row>
        <row r="562">
          <cell r="E562" t="str">
            <v xml:space="preserve">Velouté De Petits Pois </v>
          </cell>
          <cell r="F562" t="str">
            <v xml:space="preserve">Faire chauffer l'huile dans une casserole.
Faire revenir les petits pois et le piment mi-fort. 
Verser le bouillon, porté à ébullition, baisser le feu, laisser bouillonner env. 5 min à couvert. 
Mettre la soupe dans le blender, ajouter la menthe et la moitié du fromage frais, mixer, rectifier l'assaisonnement en sel. 
Tartiner le pain croustillant avec le reste du fromage frais, servir à part. 
</v>
          </cell>
          <cell r="G562" t="str">
            <v>Suggestion: préparé le velouté env. 1 jour avant, gardez à couvert au frais, déguster froid.</v>
          </cell>
          <cell r="H562">
            <v>369.8</v>
          </cell>
          <cell r="I562">
            <v>20.5</v>
          </cell>
          <cell r="J562">
            <v>13.84</v>
          </cell>
          <cell r="K562">
            <v>36.25</v>
          </cell>
          <cell r="L562" t="str">
            <v>Huile D'Olive</v>
          </cell>
          <cell r="M562">
            <v>10</v>
          </cell>
          <cell r="N562">
            <v>80.900000000000006</v>
          </cell>
          <cell r="O562">
            <v>0</v>
          </cell>
          <cell r="P562">
            <v>8.99</v>
          </cell>
          <cell r="Q562">
            <v>0</v>
          </cell>
          <cell r="R562">
            <v>809</v>
          </cell>
          <cell r="S562">
            <v>0</v>
          </cell>
          <cell r="T562">
            <v>89.9</v>
          </cell>
          <cell r="U562">
            <v>0</v>
          </cell>
          <cell r="V562" t="str">
            <v>Petits Pois Surgelés</v>
          </cell>
          <cell r="W562">
            <v>150</v>
          </cell>
          <cell r="X562">
            <v>132</v>
          </cell>
          <cell r="Y562">
            <v>7.2</v>
          </cell>
          <cell r="Z562">
            <v>1.2</v>
          </cell>
          <cell r="AA562">
            <v>19.2</v>
          </cell>
          <cell r="AB562">
            <v>88</v>
          </cell>
          <cell r="AC562">
            <v>4.8</v>
          </cell>
          <cell r="AD562">
            <v>0.8</v>
          </cell>
          <cell r="AE562">
            <v>12.8</v>
          </cell>
          <cell r="AF562" t="str">
            <v>Piment</v>
          </cell>
          <cell r="AH562">
            <v>0</v>
          </cell>
          <cell r="AI562">
            <v>0</v>
          </cell>
          <cell r="AJ562">
            <v>0</v>
          </cell>
          <cell r="AK562">
            <v>0</v>
          </cell>
          <cell r="AL562">
            <v>0</v>
          </cell>
          <cell r="AM562">
            <v>0</v>
          </cell>
          <cell r="AN562">
            <v>0</v>
          </cell>
          <cell r="AO562">
            <v>0</v>
          </cell>
          <cell r="AP562" t="str">
            <v xml:space="preserve">Bouillon </v>
          </cell>
          <cell r="AQ562">
            <v>12</v>
          </cell>
          <cell r="AR562">
            <v>0</v>
          </cell>
          <cell r="AS562">
            <v>0</v>
          </cell>
          <cell r="AT562">
            <v>0</v>
          </cell>
          <cell r="AU562">
            <v>0</v>
          </cell>
          <cell r="AV562">
            <v>0</v>
          </cell>
          <cell r="AW562">
            <v>0</v>
          </cell>
          <cell r="AX562">
            <v>0</v>
          </cell>
          <cell r="AY562">
            <v>0</v>
          </cell>
          <cell r="AZ562" t="str">
            <v>Menthe</v>
          </cell>
          <cell r="BB562">
            <v>0</v>
          </cell>
          <cell r="BC562">
            <v>0</v>
          </cell>
          <cell r="BD562">
            <v>0</v>
          </cell>
          <cell r="BE562">
            <v>0</v>
          </cell>
          <cell r="BF562">
            <v>49</v>
          </cell>
          <cell r="BG562">
            <v>3.8</v>
          </cell>
          <cell r="BH562">
            <v>0.7</v>
          </cell>
          <cell r="BI562">
            <v>5.3</v>
          </cell>
          <cell r="BJ562" t="str">
            <v>Philadelphia Balance</v>
          </cell>
          <cell r="BK562">
            <v>100</v>
          </cell>
          <cell r="BL562">
            <v>90.9</v>
          </cell>
          <cell r="BM562">
            <v>11</v>
          </cell>
          <cell r="BN562">
            <v>2.5</v>
          </cell>
          <cell r="BO562">
            <v>5.9</v>
          </cell>
          <cell r="BP562">
            <v>90.9</v>
          </cell>
          <cell r="BQ562">
            <v>11</v>
          </cell>
          <cell r="BR562">
            <v>2.5</v>
          </cell>
          <cell r="BS562">
            <v>5.9</v>
          </cell>
          <cell r="BT562" t="str">
            <v>Sel</v>
          </cell>
          <cell r="BV562">
            <v>0</v>
          </cell>
          <cell r="BW562">
            <v>0</v>
          </cell>
          <cell r="BX562">
            <v>0</v>
          </cell>
          <cell r="BY562">
            <v>0</v>
          </cell>
          <cell r="BZ562">
            <v>0</v>
          </cell>
          <cell r="CA562">
            <v>0</v>
          </cell>
          <cell r="CB562">
            <v>0</v>
          </cell>
          <cell r="CC562">
            <v>0</v>
          </cell>
          <cell r="CD562" t="str">
            <v>Pain</v>
          </cell>
          <cell r="CE562">
            <v>25</v>
          </cell>
          <cell r="CF562">
            <v>66</v>
          </cell>
          <cell r="CG562">
            <v>2.2999999999999998</v>
          </cell>
          <cell r="CH562">
            <v>1.1499999999999999</v>
          </cell>
          <cell r="CI562">
            <v>11.15</v>
          </cell>
          <cell r="CJ562">
            <v>264</v>
          </cell>
          <cell r="CK562">
            <v>9.1999999999999993</v>
          </cell>
          <cell r="CL562">
            <v>4.5999999999999996</v>
          </cell>
          <cell r="CM562">
            <v>44.6</v>
          </cell>
          <cell r="CN562" t="str">
            <v/>
          </cell>
          <cell r="CP562">
            <v>0</v>
          </cell>
          <cell r="CQ562">
            <v>0</v>
          </cell>
          <cell r="CR562">
            <v>0</v>
          </cell>
          <cell r="CS562">
            <v>0</v>
          </cell>
          <cell r="CT562">
            <v>0</v>
          </cell>
          <cell r="CU562">
            <v>0</v>
          </cell>
          <cell r="CV562">
            <v>0</v>
          </cell>
          <cell r="CW562">
            <v>0</v>
          </cell>
          <cell r="CX562" t="str">
            <v/>
          </cell>
          <cell r="CZ562">
            <v>0</v>
          </cell>
          <cell r="DA562">
            <v>0</v>
          </cell>
          <cell r="DB562">
            <v>0</v>
          </cell>
          <cell r="DC562">
            <v>0</v>
          </cell>
          <cell r="DD562">
            <v>0</v>
          </cell>
          <cell r="DE562">
            <v>0</v>
          </cell>
          <cell r="DF562">
            <v>0</v>
          </cell>
          <cell r="DG562">
            <v>0</v>
          </cell>
          <cell r="DH562" t="str">
            <v/>
          </cell>
          <cell r="DJ562">
            <v>0</v>
          </cell>
          <cell r="DK562">
            <v>0</v>
          </cell>
          <cell r="DL562">
            <v>0</v>
          </cell>
          <cell r="DM562">
            <v>0</v>
          </cell>
          <cell r="DN562">
            <v>0</v>
          </cell>
          <cell r="DO562">
            <v>0</v>
          </cell>
          <cell r="DP562">
            <v>0</v>
          </cell>
          <cell r="DQ562">
            <v>0</v>
          </cell>
          <cell r="DR562" t="str">
            <v/>
          </cell>
          <cell r="DT562">
            <v>0</v>
          </cell>
          <cell r="DU562">
            <v>0</v>
          </cell>
          <cell r="DV562">
            <v>0</v>
          </cell>
          <cell r="DW562">
            <v>0</v>
          </cell>
          <cell r="DX562">
            <v>0</v>
          </cell>
          <cell r="DY562">
            <v>0</v>
          </cell>
          <cell r="DZ562">
            <v>0</v>
          </cell>
          <cell r="EA562">
            <v>0</v>
          </cell>
          <cell r="EB562" t="str">
            <v/>
          </cell>
          <cell r="ED562">
            <v>0</v>
          </cell>
          <cell r="EE562">
            <v>0</v>
          </cell>
          <cell r="EF562">
            <v>0</v>
          </cell>
          <cell r="EG562">
            <v>0</v>
          </cell>
          <cell r="EH562">
            <v>0</v>
          </cell>
          <cell r="EI562">
            <v>0</v>
          </cell>
          <cell r="EJ562">
            <v>0</v>
          </cell>
          <cell r="EK562">
            <v>0</v>
          </cell>
          <cell r="EL562" t="str">
            <v/>
          </cell>
          <cell r="EN562">
            <v>0</v>
          </cell>
          <cell r="EO562">
            <v>0</v>
          </cell>
          <cell r="EP562">
            <v>0</v>
          </cell>
          <cell r="EQ562">
            <v>0</v>
          </cell>
          <cell r="ER562">
            <v>0</v>
          </cell>
          <cell r="ES562">
            <v>0</v>
          </cell>
          <cell r="ET562">
            <v>0</v>
          </cell>
          <cell r="EU562">
            <v>0</v>
          </cell>
          <cell r="EV562" t="str">
            <v/>
          </cell>
          <cell r="EX562">
            <v>0</v>
          </cell>
          <cell r="EY562">
            <v>0</v>
          </cell>
          <cell r="EZ562">
            <v>0</v>
          </cell>
          <cell r="FA562">
            <v>0</v>
          </cell>
          <cell r="FB562">
            <v>0</v>
          </cell>
          <cell r="FC562">
            <v>0</v>
          </cell>
          <cell r="FD562">
            <v>0</v>
          </cell>
          <cell r="FE562">
            <v>0</v>
          </cell>
          <cell r="FF562" t="str">
            <v/>
          </cell>
          <cell r="FH562">
            <v>0</v>
          </cell>
          <cell r="FI562">
            <v>0</v>
          </cell>
          <cell r="FJ562">
            <v>0</v>
          </cell>
          <cell r="FK562">
            <v>0</v>
          </cell>
          <cell r="FL562">
            <v>0</v>
          </cell>
          <cell r="FM562">
            <v>0</v>
          </cell>
          <cell r="FN562">
            <v>0</v>
          </cell>
          <cell r="FO562">
            <v>0</v>
          </cell>
          <cell r="FR562">
            <v>0</v>
          </cell>
          <cell r="FS562">
            <v>0</v>
          </cell>
          <cell r="FT562">
            <v>0</v>
          </cell>
          <cell r="FU562">
            <v>0</v>
          </cell>
          <cell r="FV562">
            <v>0</v>
          </cell>
          <cell r="FW562">
            <v>0</v>
          </cell>
          <cell r="FX562">
            <v>0</v>
          </cell>
          <cell r="FY562">
            <v>0</v>
          </cell>
          <cell r="GB562">
            <v>0</v>
          </cell>
          <cell r="GC562">
            <v>0</v>
          </cell>
          <cell r="GD562">
            <v>0</v>
          </cell>
          <cell r="GE562">
            <v>0</v>
          </cell>
          <cell r="GF562">
            <v>0</v>
          </cell>
          <cell r="GG562">
            <v>0</v>
          </cell>
          <cell r="GH562">
            <v>0</v>
          </cell>
          <cell r="GI562">
            <v>0</v>
          </cell>
          <cell r="GL562">
            <v>0</v>
          </cell>
          <cell r="GM562">
            <v>0</v>
          </cell>
          <cell r="GN562">
            <v>0</v>
          </cell>
          <cell r="GO562">
            <v>0</v>
          </cell>
          <cell r="GP562">
            <v>0</v>
          </cell>
          <cell r="GQ562">
            <v>0</v>
          </cell>
          <cell r="GR562">
            <v>0</v>
          </cell>
          <cell r="GS562">
            <v>0</v>
          </cell>
          <cell r="GU562" t="str">
            <v xml:space="preserve">Velouté De Petits Pois </v>
          </cell>
        </row>
        <row r="563">
          <cell r="E563" t="str">
            <v>Velouté De Potiron Au Poulet</v>
          </cell>
          <cell r="F563" t="str">
            <v>Coupez tous les légumes en petits morceaux.
Dans une poêle chauffez l’huile et ajoutez les légumes.
Versez un peu d’eau dans la poêle (selon la consistance souhaitée) et laissez cuire le tout jusqu'à ce que les légumes soient tendres.
Mixez tous les légumes dans un mixeur et ajoutez-y la crème.
N’oubliez pas de cuire l'émincé de blanc de poulet à côté et de l’ajouter à la soupe</v>
          </cell>
          <cell r="H563">
            <v>269.10000000000002</v>
          </cell>
          <cell r="I563">
            <v>31.154999999999998</v>
          </cell>
          <cell r="J563">
            <v>8.629999999999999</v>
          </cell>
          <cell r="K563">
            <v>14.885</v>
          </cell>
          <cell r="L563" t="str">
            <v>Courge</v>
          </cell>
          <cell r="M563">
            <v>250</v>
          </cell>
          <cell r="N563">
            <v>57.5</v>
          </cell>
          <cell r="O563">
            <v>1.5</v>
          </cell>
          <cell r="P563">
            <v>0.25</v>
          </cell>
          <cell r="Q563">
            <v>11.25</v>
          </cell>
          <cell r="R563">
            <v>23</v>
          </cell>
          <cell r="S563">
            <v>0.6</v>
          </cell>
          <cell r="T563">
            <v>0.1</v>
          </cell>
          <cell r="U563">
            <v>4.5</v>
          </cell>
          <cell r="V563" t="str">
            <v>Poulet</v>
          </cell>
          <cell r="W563">
            <v>125</v>
          </cell>
          <cell r="X563">
            <v>131.25</v>
          </cell>
          <cell r="Y563">
            <v>28.875</v>
          </cell>
          <cell r="Z563">
            <v>1.5</v>
          </cell>
          <cell r="AA563">
            <v>0.5</v>
          </cell>
          <cell r="AB563">
            <v>105</v>
          </cell>
          <cell r="AC563">
            <v>23.1</v>
          </cell>
          <cell r="AD563">
            <v>1.2</v>
          </cell>
          <cell r="AE563">
            <v>0.4</v>
          </cell>
          <cell r="AF563" t="str">
            <v>Carotte</v>
          </cell>
          <cell r="AG563">
            <v>30</v>
          </cell>
          <cell r="AH563">
            <v>11.4</v>
          </cell>
          <cell r="AI563">
            <v>0.24</v>
          </cell>
          <cell r="AJ563">
            <v>0.09</v>
          </cell>
          <cell r="AK563">
            <v>1.98</v>
          </cell>
          <cell r="AL563">
            <v>38</v>
          </cell>
          <cell r="AM563">
            <v>0.8</v>
          </cell>
          <cell r="AN563">
            <v>0.3</v>
          </cell>
          <cell r="AO563">
            <v>6.6</v>
          </cell>
          <cell r="AP563" t="str">
            <v>Poireau</v>
          </cell>
          <cell r="AQ563">
            <v>15</v>
          </cell>
          <cell r="AR563">
            <v>4.5</v>
          </cell>
          <cell r="AS563">
            <v>0.24</v>
          </cell>
          <cell r="AT563">
            <v>4.4999999999999998E-2</v>
          </cell>
          <cell r="AU563">
            <v>0.55500000000000005</v>
          </cell>
          <cell r="AV563">
            <v>30</v>
          </cell>
          <cell r="AW563">
            <v>1.6</v>
          </cell>
          <cell r="AX563">
            <v>0.3</v>
          </cell>
          <cell r="AY563">
            <v>3.7</v>
          </cell>
          <cell r="AZ563" t="str">
            <v>Rama Cremefine 15% </v>
          </cell>
          <cell r="BA563">
            <v>15</v>
          </cell>
          <cell r="BB563">
            <v>24</v>
          </cell>
          <cell r="BC563">
            <v>0.3</v>
          </cell>
          <cell r="BD563">
            <v>2.25</v>
          </cell>
          <cell r="BE563">
            <v>0.6</v>
          </cell>
          <cell r="BF563">
            <v>160</v>
          </cell>
          <cell r="BG563">
            <v>2</v>
          </cell>
          <cell r="BH563">
            <v>15</v>
          </cell>
          <cell r="BI563">
            <v>4</v>
          </cell>
          <cell r="BJ563" t="str">
            <v>Huile D'Olive</v>
          </cell>
          <cell r="BK563">
            <v>5</v>
          </cell>
          <cell r="BL563">
            <v>40.450000000000003</v>
          </cell>
          <cell r="BM563">
            <v>0</v>
          </cell>
          <cell r="BN563">
            <v>4.4950000000000001</v>
          </cell>
          <cell r="BO563">
            <v>0</v>
          </cell>
          <cell r="BP563">
            <v>809</v>
          </cell>
          <cell r="BQ563">
            <v>0</v>
          </cell>
          <cell r="BR563">
            <v>89.9</v>
          </cell>
          <cell r="BS563">
            <v>0</v>
          </cell>
          <cell r="BT563" t="str">
            <v/>
          </cell>
          <cell r="BV563">
            <v>0</v>
          </cell>
          <cell r="BW563">
            <v>0</v>
          </cell>
          <cell r="BX563">
            <v>0</v>
          </cell>
          <cell r="BY563">
            <v>0</v>
          </cell>
          <cell r="BZ563">
            <v>0</v>
          </cell>
          <cell r="CA563">
            <v>0</v>
          </cell>
          <cell r="CB563">
            <v>0</v>
          </cell>
          <cell r="CC563">
            <v>0</v>
          </cell>
          <cell r="CD563" t="str">
            <v/>
          </cell>
          <cell r="CF563">
            <v>0</v>
          </cell>
          <cell r="CG563">
            <v>0</v>
          </cell>
          <cell r="CH563">
            <v>0</v>
          </cell>
          <cell r="CI563">
            <v>0</v>
          </cell>
          <cell r="CJ563">
            <v>0</v>
          </cell>
          <cell r="CK563">
            <v>0</v>
          </cell>
          <cell r="CL563">
            <v>0</v>
          </cell>
          <cell r="CM563">
            <v>0</v>
          </cell>
          <cell r="CN563" t="str">
            <v/>
          </cell>
          <cell r="CP563">
            <v>0</v>
          </cell>
          <cell r="CQ563">
            <v>0</v>
          </cell>
          <cell r="CR563">
            <v>0</v>
          </cell>
          <cell r="CS563">
            <v>0</v>
          </cell>
          <cell r="CT563">
            <v>0</v>
          </cell>
          <cell r="CU563">
            <v>0</v>
          </cell>
          <cell r="CV563">
            <v>0</v>
          </cell>
          <cell r="CW563">
            <v>0</v>
          </cell>
          <cell r="CX563" t="str">
            <v/>
          </cell>
          <cell r="CZ563">
            <v>0</v>
          </cell>
          <cell r="DA563">
            <v>0</v>
          </cell>
          <cell r="DB563">
            <v>0</v>
          </cell>
          <cell r="DC563">
            <v>0</v>
          </cell>
          <cell r="DD563">
            <v>0</v>
          </cell>
          <cell r="DE563">
            <v>0</v>
          </cell>
          <cell r="DF563">
            <v>0</v>
          </cell>
          <cell r="DG563">
            <v>0</v>
          </cell>
          <cell r="DH563" t="str">
            <v/>
          </cell>
          <cell r="DJ563">
            <v>0</v>
          </cell>
          <cell r="DK563">
            <v>0</v>
          </cell>
          <cell r="DL563">
            <v>0</v>
          </cell>
          <cell r="DM563">
            <v>0</v>
          </cell>
          <cell r="DN563">
            <v>0</v>
          </cell>
          <cell r="DO563">
            <v>0</v>
          </cell>
          <cell r="DP563">
            <v>0</v>
          </cell>
          <cell r="DQ563">
            <v>0</v>
          </cell>
          <cell r="DR563" t="str">
            <v/>
          </cell>
          <cell r="DT563">
            <v>0</v>
          </cell>
          <cell r="DU563">
            <v>0</v>
          </cell>
          <cell r="DV563">
            <v>0</v>
          </cell>
          <cell r="DW563">
            <v>0</v>
          </cell>
          <cell r="DX563">
            <v>0</v>
          </cell>
          <cell r="DY563">
            <v>0</v>
          </cell>
          <cell r="DZ563">
            <v>0</v>
          </cell>
          <cell r="EA563">
            <v>0</v>
          </cell>
          <cell r="EB563" t="str">
            <v/>
          </cell>
          <cell r="ED563">
            <v>0</v>
          </cell>
          <cell r="EE563">
            <v>0</v>
          </cell>
          <cell r="EF563">
            <v>0</v>
          </cell>
          <cell r="EG563">
            <v>0</v>
          </cell>
          <cell r="EH563">
            <v>0</v>
          </cell>
          <cell r="EI563">
            <v>0</v>
          </cell>
          <cell r="EJ563">
            <v>0</v>
          </cell>
          <cell r="EK563">
            <v>0</v>
          </cell>
          <cell r="EL563" t="str">
            <v/>
          </cell>
          <cell r="EN563">
            <v>0</v>
          </cell>
          <cell r="EO563">
            <v>0</v>
          </cell>
          <cell r="EP563">
            <v>0</v>
          </cell>
          <cell r="EQ563">
            <v>0</v>
          </cell>
          <cell r="ER563">
            <v>0</v>
          </cell>
          <cell r="ES563">
            <v>0</v>
          </cell>
          <cell r="ET563">
            <v>0</v>
          </cell>
          <cell r="EU563">
            <v>0</v>
          </cell>
          <cell r="EV563" t="str">
            <v/>
          </cell>
          <cell r="EX563">
            <v>0</v>
          </cell>
          <cell r="EY563">
            <v>0</v>
          </cell>
          <cell r="EZ563">
            <v>0</v>
          </cell>
          <cell r="FA563">
            <v>0</v>
          </cell>
          <cell r="FB563">
            <v>0</v>
          </cell>
          <cell r="FC563">
            <v>0</v>
          </cell>
          <cell r="FD563">
            <v>0</v>
          </cell>
          <cell r="FE563">
            <v>0</v>
          </cell>
          <cell r="FF563" t="str">
            <v/>
          </cell>
          <cell r="FH563">
            <v>0</v>
          </cell>
          <cell r="FI563">
            <v>0</v>
          </cell>
          <cell r="FJ563">
            <v>0</v>
          </cell>
          <cell r="FK563">
            <v>0</v>
          </cell>
          <cell r="FL563">
            <v>0</v>
          </cell>
          <cell r="FM563">
            <v>0</v>
          </cell>
          <cell r="FN563">
            <v>0</v>
          </cell>
          <cell r="FO563">
            <v>0</v>
          </cell>
          <cell r="FR563">
            <v>0</v>
          </cell>
          <cell r="FS563">
            <v>0</v>
          </cell>
          <cell r="FT563">
            <v>0</v>
          </cell>
          <cell r="FU563">
            <v>0</v>
          </cell>
          <cell r="FV563">
            <v>0</v>
          </cell>
          <cell r="FW563">
            <v>0</v>
          </cell>
          <cell r="FX563">
            <v>0</v>
          </cell>
          <cell r="FY563">
            <v>0</v>
          </cell>
          <cell r="GB563">
            <v>0</v>
          </cell>
          <cell r="GC563">
            <v>0</v>
          </cell>
          <cell r="GD563">
            <v>0</v>
          </cell>
          <cell r="GE563">
            <v>0</v>
          </cell>
          <cell r="GF563">
            <v>0</v>
          </cell>
          <cell r="GG563">
            <v>0</v>
          </cell>
          <cell r="GH563">
            <v>0</v>
          </cell>
          <cell r="GI563">
            <v>0</v>
          </cell>
          <cell r="GL563">
            <v>0</v>
          </cell>
          <cell r="GM563">
            <v>0</v>
          </cell>
          <cell r="GN563">
            <v>0</v>
          </cell>
          <cell r="GO563">
            <v>0</v>
          </cell>
          <cell r="GP563">
            <v>0</v>
          </cell>
          <cell r="GQ563">
            <v>0</v>
          </cell>
          <cell r="GR563">
            <v>0</v>
          </cell>
          <cell r="GS563">
            <v>0</v>
          </cell>
          <cell r="GU563" t="str">
            <v>Velouté De Potiron Au Poulet</v>
          </cell>
        </row>
        <row r="564">
          <cell r="E564" t="str">
            <v>Verrine De Pomme Caramélisée À La Cannelle</v>
          </cell>
          <cell r="F564" t="str">
            <v>Épluchez la pomme et coupe la en petits morceaux.
Dans une poêle, faites chauffer l’huile et versez-y les pommes ; couvrez et laisse cuire quelques minutes.
Ajoutez la cannelle et le sucre, puis mélangez régulièrement afin d’obtenir une belle caramélisation dorée.
Dans une verrine, versez les pommes et ajoutez-y le fromage blanc. Versez-y le sirop d’érable et décorez avec les amandes effilées.</v>
          </cell>
          <cell r="H564">
            <v>258.90000000000003</v>
          </cell>
          <cell r="I564">
            <v>16.55</v>
          </cell>
          <cell r="J564">
            <v>7.64</v>
          </cell>
          <cell r="K564">
            <v>28.889999999999997</v>
          </cell>
          <cell r="L564" t="str">
            <v>Pomme</v>
          </cell>
          <cell r="M564">
            <v>100</v>
          </cell>
          <cell r="N564">
            <v>55</v>
          </cell>
          <cell r="O564">
            <v>0.3</v>
          </cell>
          <cell r="P564">
            <v>0.3</v>
          </cell>
          <cell r="Q564">
            <v>11.7</v>
          </cell>
          <cell r="R564">
            <v>55</v>
          </cell>
          <cell r="S564">
            <v>0.3</v>
          </cell>
          <cell r="T564">
            <v>0.3</v>
          </cell>
          <cell r="U564">
            <v>11.7</v>
          </cell>
          <cell r="V564" t="str">
            <v>Séré Maigre</v>
          </cell>
          <cell r="W564">
            <v>150</v>
          </cell>
          <cell r="X564">
            <v>82.5</v>
          </cell>
          <cell r="Y564">
            <v>15</v>
          </cell>
          <cell r="Z564">
            <v>0.3</v>
          </cell>
          <cell r="AA564">
            <v>6.3</v>
          </cell>
          <cell r="AB564">
            <v>55</v>
          </cell>
          <cell r="AC564">
            <v>10</v>
          </cell>
          <cell r="AD564">
            <v>0.2</v>
          </cell>
          <cell r="AE564">
            <v>4.2</v>
          </cell>
          <cell r="AF564" t="str">
            <v>Huile D'Olive</v>
          </cell>
          <cell r="AG564">
            <v>5</v>
          </cell>
          <cell r="AH564">
            <v>40.450000000000003</v>
          </cell>
          <cell r="AI564">
            <v>0</v>
          </cell>
          <cell r="AJ564">
            <v>4.4950000000000001</v>
          </cell>
          <cell r="AK564">
            <v>0</v>
          </cell>
          <cell r="AL564">
            <v>809</v>
          </cell>
          <cell r="AM564">
            <v>0</v>
          </cell>
          <cell r="AN564">
            <v>89.9</v>
          </cell>
          <cell r="AO564">
            <v>0</v>
          </cell>
          <cell r="AP564" t="str">
            <v>Sirop D'Érable</v>
          </cell>
          <cell r="AQ564">
            <v>5</v>
          </cell>
          <cell r="AR564">
            <v>17.8</v>
          </cell>
          <cell r="AS564">
            <v>0</v>
          </cell>
          <cell r="AT564">
            <v>0</v>
          </cell>
          <cell r="AU564">
            <v>4.45</v>
          </cell>
          <cell r="AV564">
            <v>356</v>
          </cell>
          <cell r="AW564">
            <v>0</v>
          </cell>
          <cell r="AX564">
            <v>0</v>
          </cell>
          <cell r="AY564">
            <v>89</v>
          </cell>
          <cell r="AZ564" t="str">
            <v>Sucre Roux</v>
          </cell>
          <cell r="BA564">
            <v>5</v>
          </cell>
          <cell r="BB564">
            <v>19.5</v>
          </cell>
          <cell r="BC564">
            <v>0</v>
          </cell>
          <cell r="BD564">
            <v>0</v>
          </cell>
          <cell r="BE564">
            <v>4.88</v>
          </cell>
          <cell r="BF564">
            <v>390</v>
          </cell>
          <cell r="BG564">
            <v>0</v>
          </cell>
          <cell r="BH564">
            <v>0</v>
          </cell>
          <cell r="BI564">
            <v>97.6</v>
          </cell>
          <cell r="BJ564" t="str">
            <v>Amande</v>
          </cell>
          <cell r="BK564">
            <v>5</v>
          </cell>
          <cell r="BL564">
            <v>28.8</v>
          </cell>
          <cell r="BM564">
            <v>1.06</v>
          </cell>
          <cell r="BN564">
            <v>2.4950000000000001</v>
          </cell>
          <cell r="BO564">
            <v>0.2</v>
          </cell>
          <cell r="BP564">
            <v>576</v>
          </cell>
          <cell r="BQ564">
            <v>21.2</v>
          </cell>
          <cell r="BR564">
            <v>49.9</v>
          </cell>
          <cell r="BS564">
            <v>4</v>
          </cell>
          <cell r="BT564" t="str">
            <v>Cannelle</v>
          </cell>
          <cell r="BU564">
            <v>5</v>
          </cell>
          <cell r="BV564">
            <v>14.85</v>
          </cell>
          <cell r="BW564">
            <v>0.19</v>
          </cell>
          <cell r="BX564">
            <v>0.05</v>
          </cell>
          <cell r="BY564">
            <v>1.36</v>
          </cell>
          <cell r="BZ564">
            <v>297</v>
          </cell>
          <cell r="CA564">
            <v>3.8</v>
          </cell>
          <cell r="CB564">
            <v>1</v>
          </cell>
          <cell r="CC564">
            <v>27.2</v>
          </cell>
          <cell r="CD564" t="str">
            <v/>
          </cell>
          <cell r="CF564">
            <v>0</v>
          </cell>
          <cell r="CG564">
            <v>0</v>
          </cell>
          <cell r="CH564">
            <v>0</v>
          </cell>
          <cell r="CI564">
            <v>0</v>
          </cell>
          <cell r="CJ564">
            <v>0</v>
          </cell>
          <cell r="CK564">
            <v>0</v>
          </cell>
          <cell r="CL564">
            <v>0</v>
          </cell>
          <cell r="CM564">
            <v>0</v>
          </cell>
          <cell r="CN564" t="str">
            <v/>
          </cell>
          <cell r="CP564">
            <v>0</v>
          </cell>
          <cell r="CQ564">
            <v>0</v>
          </cell>
          <cell r="CR564">
            <v>0</v>
          </cell>
          <cell r="CS564">
            <v>0</v>
          </cell>
          <cell r="CT564">
            <v>0</v>
          </cell>
          <cell r="CU564">
            <v>0</v>
          </cell>
          <cell r="CV564">
            <v>0</v>
          </cell>
          <cell r="CW564">
            <v>0</v>
          </cell>
          <cell r="CX564" t="str">
            <v/>
          </cell>
          <cell r="CZ564">
            <v>0</v>
          </cell>
          <cell r="DA564">
            <v>0</v>
          </cell>
          <cell r="DB564">
            <v>0</v>
          </cell>
          <cell r="DC564">
            <v>0</v>
          </cell>
          <cell r="DD564">
            <v>0</v>
          </cell>
          <cell r="DE564">
            <v>0</v>
          </cell>
          <cell r="DF564">
            <v>0</v>
          </cell>
          <cell r="DG564">
            <v>0</v>
          </cell>
          <cell r="DH564" t="str">
            <v/>
          </cell>
          <cell r="DJ564">
            <v>0</v>
          </cell>
          <cell r="DK564">
            <v>0</v>
          </cell>
          <cell r="DL564">
            <v>0</v>
          </cell>
          <cell r="DM564">
            <v>0</v>
          </cell>
          <cell r="DN564">
            <v>0</v>
          </cell>
          <cell r="DO564">
            <v>0</v>
          </cell>
          <cell r="DP564">
            <v>0</v>
          </cell>
          <cell r="DQ564">
            <v>0</v>
          </cell>
          <cell r="DR564" t="str">
            <v/>
          </cell>
          <cell r="DT564">
            <v>0</v>
          </cell>
          <cell r="DU564">
            <v>0</v>
          </cell>
          <cell r="DV564">
            <v>0</v>
          </cell>
          <cell r="DW564">
            <v>0</v>
          </cell>
          <cell r="DX564">
            <v>0</v>
          </cell>
          <cell r="DY564">
            <v>0</v>
          </cell>
          <cell r="DZ564">
            <v>0</v>
          </cell>
          <cell r="EA564">
            <v>0</v>
          </cell>
          <cell r="EB564" t="str">
            <v/>
          </cell>
          <cell r="ED564">
            <v>0</v>
          </cell>
          <cell r="EE564">
            <v>0</v>
          </cell>
          <cell r="EF564">
            <v>0</v>
          </cell>
          <cell r="EG564">
            <v>0</v>
          </cell>
          <cell r="EH564">
            <v>0</v>
          </cell>
          <cell r="EI564">
            <v>0</v>
          </cell>
          <cell r="EJ564">
            <v>0</v>
          </cell>
          <cell r="EK564">
            <v>0</v>
          </cell>
          <cell r="EL564" t="str">
            <v/>
          </cell>
          <cell r="EN564">
            <v>0</v>
          </cell>
          <cell r="EO564">
            <v>0</v>
          </cell>
          <cell r="EP564">
            <v>0</v>
          </cell>
          <cell r="EQ564">
            <v>0</v>
          </cell>
          <cell r="ER564">
            <v>0</v>
          </cell>
          <cell r="ES564">
            <v>0</v>
          </cell>
          <cell r="ET564">
            <v>0</v>
          </cell>
          <cell r="EU564">
            <v>0</v>
          </cell>
          <cell r="EV564" t="str">
            <v/>
          </cell>
          <cell r="EX564">
            <v>0</v>
          </cell>
          <cell r="EY564">
            <v>0</v>
          </cell>
          <cell r="EZ564">
            <v>0</v>
          </cell>
          <cell r="FA564">
            <v>0</v>
          </cell>
          <cell r="FB564">
            <v>0</v>
          </cell>
          <cell r="FC564">
            <v>0</v>
          </cell>
          <cell r="FD564">
            <v>0</v>
          </cell>
          <cell r="FE564">
            <v>0</v>
          </cell>
          <cell r="FF564" t="str">
            <v/>
          </cell>
          <cell r="FH564">
            <v>0</v>
          </cell>
          <cell r="FI564">
            <v>0</v>
          </cell>
          <cell r="FJ564">
            <v>0</v>
          </cell>
          <cell r="FK564">
            <v>0</v>
          </cell>
          <cell r="FL564">
            <v>0</v>
          </cell>
          <cell r="FM564">
            <v>0</v>
          </cell>
          <cell r="FN564">
            <v>0</v>
          </cell>
          <cell r="FO564">
            <v>0</v>
          </cell>
          <cell r="FR564">
            <v>0</v>
          </cell>
          <cell r="FS564">
            <v>0</v>
          </cell>
          <cell r="FT564">
            <v>0</v>
          </cell>
          <cell r="FU564">
            <v>0</v>
          </cell>
          <cell r="FV564">
            <v>0</v>
          </cell>
          <cell r="FW564">
            <v>0</v>
          </cell>
          <cell r="FX564">
            <v>0</v>
          </cell>
          <cell r="FY564">
            <v>0</v>
          </cell>
          <cell r="GB564">
            <v>0</v>
          </cell>
          <cell r="GC564">
            <v>0</v>
          </cell>
          <cell r="GD564">
            <v>0</v>
          </cell>
          <cell r="GE564">
            <v>0</v>
          </cell>
          <cell r="GF564">
            <v>0</v>
          </cell>
          <cell r="GG564">
            <v>0</v>
          </cell>
          <cell r="GH564">
            <v>0</v>
          </cell>
          <cell r="GI564">
            <v>0</v>
          </cell>
          <cell r="GL564">
            <v>0</v>
          </cell>
          <cell r="GM564">
            <v>0</v>
          </cell>
          <cell r="GN564">
            <v>0</v>
          </cell>
          <cell r="GO564">
            <v>0</v>
          </cell>
          <cell r="GP564">
            <v>0</v>
          </cell>
          <cell r="GQ564">
            <v>0</v>
          </cell>
          <cell r="GR564">
            <v>0</v>
          </cell>
          <cell r="GS564">
            <v>0</v>
          </cell>
          <cell r="GU564" t="str">
            <v>Verrine De Pomme Caramélisée À La Cannelle</v>
          </cell>
        </row>
        <row r="565">
          <cell r="E565" t="str">
            <v xml:space="preserve">Verrine Hyper Protéinée </v>
          </cell>
          <cell r="F565" t="str">
            <v>Prendre du blanc de poulet et le couper en fines lanière
Mélanger le concombre et tous les autres ingrédients, remplir la verrine</v>
          </cell>
          <cell r="H565">
            <v>312.3</v>
          </cell>
          <cell r="I565">
            <v>28.984999999999999</v>
          </cell>
          <cell r="J565">
            <v>18.32</v>
          </cell>
          <cell r="K565">
            <v>6.61</v>
          </cell>
          <cell r="L565" t="str">
            <v>Concombre</v>
          </cell>
          <cell r="M565">
            <v>50</v>
          </cell>
          <cell r="N565">
            <v>6.5</v>
          </cell>
          <cell r="O565">
            <v>0.35</v>
          </cell>
          <cell r="P565">
            <v>0.05</v>
          </cell>
          <cell r="Q565">
            <v>1</v>
          </cell>
          <cell r="R565">
            <v>13</v>
          </cell>
          <cell r="S565">
            <v>0.7</v>
          </cell>
          <cell r="T565">
            <v>0.1</v>
          </cell>
          <cell r="U565">
            <v>2</v>
          </cell>
          <cell r="V565" t="str">
            <v>Tomate</v>
          </cell>
          <cell r="W565">
            <v>100</v>
          </cell>
          <cell r="X565">
            <v>21</v>
          </cell>
          <cell r="Y565">
            <v>0.8</v>
          </cell>
          <cell r="Z565">
            <v>0.3</v>
          </cell>
          <cell r="AA565">
            <v>3.2</v>
          </cell>
          <cell r="AB565">
            <v>21</v>
          </cell>
          <cell r="AC565">
            <v>0.8</v>
          </cell>
          <cell r="AD565">
            <v>0.3</v>
          </cell>
          <cell r="AE565">
            <v>3.2</v>
          </cell>
          <cell r="AF565" t="str">
            <v>Blanc De Poulet</v>
          </cell>
          <cell r="AG565">
            <v>100</v>
          </cell>
          <cell r="AH565">
            <v>107</v>
          </cell>
          <cell r="AI565">
            <v>24.6</v>
          </cell>
          <cell r="AJ565">
            <v>1</v>
          </cell>
          <cell r="AK565">
            <v>0</v>
          </cell>
          <cell r="AL565">
            <v>107</v>
          </cell>
          <cell r="AM565">
            <v>24.6</v>
          </cell>
          <cell r="AN565">
            <v>1</v>
          </cell>
          <cell r="AO565">
            <v>0</v>
          </cell>
          <cell r="AP565" t="str">
            <v>Graines De Tournesol</v>
          </cell>
          <cell r="AQ565">
            <v>15</v>
          </cell>
          <cell r="AR565">
            <v>93.9</v>
          </cell>
          <cell r="AS565">
            <v>3.1949999999999998</v>
          </cell>
          <cell r="AT565">
            <v>7.95</v>
          </cell>
          <cell r="AU565">
            <v>1.8</v>
          </cell>
          <cell r="AV565">
            <v>626</v>
          </cell>
          <cell r="AW565">
            <v>21.3</v>
          </cell>
          <cell r="AX565">
            <v>53</v>
          </cell>
          <cell r="AY565">
            <v>12</v>
          </cell>
          <cell r="AZ565" t="str">
            <v>Huile D'Olive</v>
          </cell>
          <cell r="BA565">
            <v>10</v>
          </cell>
          <cell r="BB565">
            <v>80.900000000000006</v>
          </cell>
          <cell r="BC565">
            <v>0</v>
          </cell>
          <cell r="BD565">
            <v>8.99</v>
          </cell>
          <cell r="BE565">
            <v>0</v>
          </cell>
          <cell r="BF565">
            <v>809</v>
          </cell>
          <cell r="BG565">
            <v>0</v>
          </cell>
          <cell r="BH565">
            <v>89.9</v>
          </cell>
          <cell r="BI565">
            <v>0</v>
          </cell>
          <cell r="BJ565" t="str">
            <v>Jus De Citron</v>
          </cell>
          <cell r="BK565">
            <v>10</v>
          </cell>
          <cell r="BL565">
            <v>3</v>
          </cell>
          <cell r="BM565">
            <v>0.04</v>
          </cell>
          <cell r="BN565">
            <v>0.03</v>
          </cell>
          <cell r="BO565">
            <v>0.61</v>
          </cell>
          <cell r="BP565">
            <v>30</v>
          </cell>
          <cell r="BQ565">
            <v>0.4</v>
          </cell>
          <cell r="BR565">
            <v>0.3</v>
          </cell>
          <cell r="BS565">
            <v>6.1</v>
          </cell>
          <cell r="BT565" t="str">
            <v xml:space="preserve">Sel </v>
          </cell>
          <cell r="BV565">
            <v>0</v>
          </cell>
          <cell r="BW565">
            <v>0</v>
          </cell>
          <cell r="BX565">
            <v>0</v>
          </cell>
          <cell r="BY565">
            <v>0</v>
          </cell>
          <cell r="BZ565">
            <v>0</v>
          </cell>
          <cell r="CA565">
            <v>0</v>
          </cell>
          <cell r="CB565">
            <v>0</v>
          </cell>
          <cell r="CC565">
            <v>0</v>
          </cell>
          <cell r="CD565" t="str">
            <v>Poivre</v>
          </cell>
          <cell r="CF565">
            <v>0</v>
          </cell>
          <cell r="CG565">
            <v>0</v>
          </cell>
          <cell r="CH565">
            <v>0</v>
          </cell>
          <cell r="CI565">
            <v>0</v>
          </cell>
          <cell r="CJ565">
            <v>0</v>
          </cell>
          <cell r="CK565">
            <v>0</v>
          </cell>
          <cell r="CL565">
            <v>0</v>
          </cell>
          <cell r="CM565">
            <v>0</v>
          </cell>
          <cell r="CN565" t="str">
            <v/>
          </cell>
          <cell r="CP565">
            <v>0</v>
          </cell>
          <cell r="CQ565">
            <v>0</v>
          </cell>
          <cell r="CR565">
            <v>0</v>
          </cell>
          <cell r="CS565">
            <v>0</v>
          </cell>
          <cell r="CT565">
            <v>0</v>
          </cell>
          <cell r="CU565">
            <v>0</v>
          </cell>
          <cell r="CV565">
            <v>0</v>
          </cell>
          <cell r="CW565">
            <v>0</v>
          </cell>
          <cell r="CX565" t="str">
            <v/>
          </cell>
          <cell r="CZ565">
            <v>0</v>
          </cell>
          <cell r="DA565">
            <v>0</v>
          </cell>
          <cell r="DB565">
            <v>0</v>
          </cell>
          <cell r="DC565">
            <v>0</v>
          </cell>
          <cell r="DD565">
            <v>0</v>
          </cell>
          <cell r="DE565">
            <v>0</v>
          </cell>
          <cell r="DF565">
            <v>0</v>
          </cell>
          <cell r="DG565">
            <v>0</v>
          </cell>
          <cell r="DH565" t="str">
            <v/>
          </cell>
          <cell r="DJ565">
            <v>0</v>
          </cell>
          <cell r="DK565">
            <v>0</v>
          </cell>
          <cell r="DL565">
            <v>0</v>
          </cell>
          <cell r="DM565">
            <v>0</v>
          </cell>
          <cell r="DN565">
            <v>0</v>
          </cell>
          <cell r="DO565">
            <v>0</v>
          </cell>
          <cell r="DP565">
            <v>0</v>
          </cell>
          <cell r="DQ565">
            <v>0</v>
          </cell>
          <cell r="DR565" t="str">
            <v/>
          </cell>
          <cell r="DT565">
            <v>0</v>
          </cell>
          <cell r="DU565">
            <v>0</v>
          </cell>
          <cell r="DV565">
            <v>0</v>
          </cell>
          <cell r="DW565">
            <v>0</v>
          </cell>
          <cell r="DX565">
            <v>0</v>
          </cell>
          <cell r="DY565">
            <v>0</v>
          </cell>
          <cell r="DZ565">
            <v>0</v>
          </cell>
          <cell r="EA565">
            <v>0</v>
          </cell>
          <cell r="EB565" t="str">
            <v/>
          </cell>
          <cell r="ED565">
            <v>0</v>
          </cell>
          <cell r="EE565">
            <v>0</v>
          </cell>
          <cell r="EF565">
            <v>0</v>
          </cell>
          <cell r="EG565">
            <v>0</v>
          </cell>
          <cell r="EH565">
            <v>0</v>
          </cell>
          <cell r="EI565">
            <v>0</v>
          </cell>
          <cell r="EJ565">
            <v>0</v>
          </cell>
          <cell r="EK565">
            <v>0</v>
          </cell>
          <cell r="EL565" t="str">
            <v/>
          </cell>
          <cell r="EN565">
            <v>0</v>
          </cell>
          <cell r="EO565">
            <v>0</v>
          </cell>
          <cell r="EP565">
            <v>0</v>
          </cell>
          <cell r="EQ565">
            <v>0</v>
          </cell>
          <cell r="ER565">
            <v>0</v>
          </cell>
          <cell r="ES565">
            <v>0</v>
          </cell>
          <cell r="ET565">
            <v>0</v>
          </cell>
          <cell r="EU565">
            <v>0</v>
          </cell>
          <cell r="EV565" t="str">
            <v/>
          </cell>
          <cell r="EX565">
            <v>0</v>
          </cell>
          <cell r="EY565">
            <v>0</v>
          </cell>
          <cell r="EZ565">
            <v>0</v>
          </cell>
          <cell r="FA565">
            <v>0</v>
          </cell>
          <cell r="FB565">
            <v>0</v>
          </cell>
          <cell r="FC565">
            <v>0</v>
          </cell>
          <cell r="FD565">
            <v>0</v>
          </cell>
          <cell r="FE565">
            <v>0</v>
          </cell>
          <cell r="FF565" t="str">
            <v/>
          </cell>
          <cell r="FH565">
            <v>0</v>
          </cell>
          <cell r="FI565">
            <v>0</v>
          </cell>
          <cell r="FJ565">
            <v>0</v>
          </cell>
          <cell r="FK565">
            <v>0</v>
          </cell>
          <cell r="FL565">
            <v>0</v>
          </cell>
          <cell r="FM565">
            <v>0</v>
          </cell>
          <cell r="FN565">
            <v>0</v>
          </cell>
          <cell r="FO565">
            <v>0</v>
          </cell>
          <cell r="FR565">
            <v>0</v>
          </cell>
          <cell r="FS565">
            <v>0</v>
          </cell>
          <cell r="FT565">
            <v>0</v>
          </cell>
          <cell r="FU565">
            <v>0</v>
          </cell>
          <cell r="FV565">
            <v>0</v>
          </cell>
          <cell r="FW565">
            <v>0</v>
          </cell>
          <cell r="FX565">
            <v>0</v>
          </cell>
          <cell r="FY565">
            <v>0</v>
          </cell>
          <cell r="GB565">
            <v>0</v>
          </cell>
          <cell r="GC565">
            <v>0</v>
          </cell>
          <cell r="GD565">
            <v>0</v>
          </cell>
          <cell r="GE565">
            <v>0</v>
          </cell>
          <cell r="GF565">
            <v>0</v>
          </cell>
          <cell r="GG565">
            <v>0</v>
          </cell>
          <cell r="GH565">
            <v>0</v>
          </cell>
          <cell r="GI565">
            <v>0</v>
          </cell>
          <cell r="GL565">
            <v>0</v>
          </cell>
          <cell r="GM565">
            <v>0</v>
          </cell>
          <cell r="GN565">
            <v>0</v>
          </cell>
          <cell r="GO565">
            <v>0</v>
          </cell>
          <cell r="GP565">
            <v>0</v>
          </cell>
          <cell r="GQ565">
            <v>0</v>
          </cell>
          <cell r="GR565">
            <v>0</v>
          </cell>
          <cell r="GS565">
            <v>0</v>
          </cell>
          <cell r="GU565" t="str">
            <v xml:space="preserve">Verrine Hyper Protéinée </v>
          </cell>
        </row>
        <row r="566">
          <cell r="E566" t="str">
            <v>Vinaigrette Claudine</v>
          </cell>
          <cell r="F566" t="str">
            <v>Pas de recettes</v>
          </cell>
          <cell r="H566">
            <v>628</v>
          </cell>
          <cell r="I566">
            <v>24.6</v>
          </cell>
          <cell r="J566">
            <v>49.95</v>
          </cell>
          <cell r="K566">
            <v>12.7</v>
          </cell>
          <cell r="L566" t="str">
            <v>Huile D'Olive</v>
          </cell>
          <cell r="M566">
            <v>50</v>
          </cell>
          <cell r="N566">
            <v>404.5</v>
          </cell>
          <cell r="O566">
            <v>0</v>
          </cell>
          <cell r="P566">
            <v>44.95</v>
          </cell>
          <cell r="Q566">
            <v>0</v>
          </cell>
          <cell r="R566">
            <v>809</v>
          </cell>
          <cell r="S566">
            <v>0</v>
          </cell>
          <cell r="T566">
            <v>89.9</v>
          </cell>
          <cell r="U566">
            <v>0</v>
          </cell>
          <cell r="V566" t="str">
            <v>Eau</v>
          </cell>
          <cell r="W566">
            <v>50</v>
          </cell>
          <cell r="X566">
            <v>0</v>
          </cell>
          <cell r="Y566">
            <v>0</v>
          </cell>
          <cell r="Z566">
            <v>0</v>
          </cell>
          <cell r="AA566">
            <v>0</v>
          </cell>
          <cell r="AB566">
            <v>0</v>
          </cell>
          <cell r="AC566">
            <v>0</v>
          </cell>
          <cell r="AD566">
            <v>0</v>
          </cell>
          <cell r="AE566">
            <v>0</v>
          </cell>
          <cell r="AF566" t="str">
            <v>Vinaigre</v>
          </cell>
          <cell r="AG566">
            <v>100</v>
          </cell>
          <cell r="AH566">
            <v>22</v>
          </cell>
          <cell r="AI566">
            <v>0.1</v>
          </cell>
          <cell r="AJ566">
            <v>0</v>
          </cell>
          <cell r="AK566">
            <v>0.7</v>
          </cell>
          <cell r="AL566">
            <v>22</v>
          </cell>
          <cell r="AM566">
            <v>0.1</v>
          </cell>
          <cell r="AN566">
            <v>0</v>
          </cell>
          <cell r="AO566">
            <v>0.7</v>
          </cell>
          <cell r="AP566" t="str">
            <v>Slimline Blanc Battu Nature</v>
          </cell>
          <cell r="AQ566">
            <v>250</v>
          </cell>
          <cell r="AR566">
            <v>129.5</v>
          </cell>
          <cell r="AS566">
            <v>20</v>
          </cell>
          <cell r="AT566">
            <v>0.5</v>
          </cell>
          <cell r="AU566">
            <v>11.25</v>
          </cell>
          <cell r="AV566">
            <v>51.8</v>
          </cell>
          <cell r="AW566">
            <v>8</v>
          </cell>
          <cell r="AX566">
            <v>0.2</v>
          </cell>
          <cell r="AY566">
            <v>4.5</v>
          </cell>
          <cell r="AZ566" t="str">
            <v>Moutarde</v>
          </cell>
          <cell r="BA566">
            <v>75</v>
          </cell>
          <cell r="BB566">
            <v>72</v>
          </cell>
          <cell r="BC566">
            <v>4.5</v>
          </cell>
          <cell r="BD566">
            <v>4.5</v>
          </cell>
          <cell r="BE566">
            <v>0.75</v>
          </cell>
          <cell r="BF566">
            <v>96</v>
          </cell>
          <cell r="BG566">
            <v>6</v>
          </cell>
          <cell r="BH566">
            <v>6</v>
          </cell>
          <cell r="BI566">
            <v>1</v>
          </cell>
          <cell r="BJ566" t="str">
            <v>Herbes De Ton Choix À Volonté</v>
          </cell>
          <cell r="BL566">
            <v>0</v>
          </cell>
          <cell r="BM566">
            <v>0</v>
          </cell>
          <cell r="BN566">
            <v>0</v>
          </cell>
          <cell r="BO566">
            <v>0</v>
          </cell>
          <cell r="BP566">
            <v>0</v>
          </cell>
          <cell r="BQ566">
            <v>0</v>
          </cell>
          <cell r="BR566">
            <v>0</v>
          </cell>
          <cell r="BS566">
            <v>0</v>
          </cell>
          <cell r="BT566" t="str">
            <v/>
          </cell>
          <cell r="BV566">
            <v>0</v>
          </cell>
          <cell r="BW566">
            <v>0</v>
          </cell>
          <cell r="BX566">
            <v>0</v>
          </cell>
          <cell r="BY566">
            <v>0</v>
          </cell>
          <cell r="BZ566">
            <v>0</v>
          </cell>
          <cell r="CA566">
            <v>0</v>
          </cell>
          <cell r="CB566">
            <v>0</v>
          </cell>
          <cell r="CC566">
            <v>0</v>
          </cell>
          <cell r="CD566" t="str">
            <v/>
          </cell>
          <cell r="CF566">
            <v>0</v>
          </cell>
          <cell r="CG566">
            <v>0</v>
          </cell>
          <cell r="CH566">
            <v>0</v>
          </cell>
          <cell r="CI566">
            <v>0</v>
          </cell>
          <cell r="CJ566">
            <v>0</v>
          </cell>
          <cell r="CK566">
            <v>0</v>
          </cell>
          <cell r="CL566">
            <v>0</v>
          </cell>
          <cell r="CM566">
            <v>0</v>
          </cell>
          <cell r="CN566" t="str">
            <v/>
          </cell>
          <cell r="CP566">
            <v>0</v>
          </cell>
          <cell r="CQ566">
            <v>0</v>
          </cell>
          <cell r="CR566">
            <v>0</v>
          </cell>
          <cell r="CS566">
            <v>0</v>
          </cell>
          <cell r="CT566">
            <v>0</v>
          </cell>
          <cell r="CU566">
            <v>0</v>
          </cell>
          <cell r="CV566">
            <v>0</v>
          </cell>
          <cell r="CW566">
            <v>0</v>
          </cell>
          <cell r="CX566" t="str">
            <v/>
          </cell>
          <cell r="CZ566">
            <v>0</v>
          </cell>
          <cell r="DA566">
            <v>0</v>
          </cell>
          <cell r="DB566">
            <v>0</v>
          </cell>
          <cell r="DC566">
            <v>0</v>
          </cell>
          <cell r="DD566">
            <v>0</v>
          </cell>
          <cell r="DE566">
            <v>0</v>
          </cell>
          <cell r="DF566">
            <v>0</v>
          </cell>
          <cell r="DG566">
            <v>0</v>
          </cell>
          <cell r="DH566" t="str">
            <v/>
          </cell>
          <cell r="DJ566">
            <v>0</v>
          </cell>
          <cell r="DK566">
            <v>0</v>
          </cell>
          <cell r="DL566">
            <v>0</v>
          </cell>
          <cell r="DM566">
            <v>0</v>
          </cell>
          <cell r="DN566">
            <v>0</v>
          </cell>
          <cell r="DO566">
            <v>0</v>
          </cell>
          <cell r="DP566">
            <v>0</v>
          </cell>
          <cell r="DQ566">
            <v>0</v>
          </cell>
          <cell r="DR566" t="str">
            <v/>
          </cell>
          <cell r="DT566">
            <v>0</v>
          </cell>
          <cell r="DU566">
            <v>0</v>
          </cell>
          <cell r="DV566">
            <v>0</v>
          </cell>
          <cell r="DW566">
            <v>0</v>
          </cell>
          <cell r="DX566">
            <v>0</v>
          </cell>
          <cell r="DY566">
            <v>0</v>
          </cell>
          <cell r="DZ566">
            <v>0</v>
          </cell>
          <cell r="EA566">
            <v>0</v>
          </cell>
          <cell r="EB566" t="str">
            <v/>
          </cell>
          <cell r="ED566">
            <v>0</v>
          </cell>
          <cell r="EE566">
            <v>0</v>
          </cell>
          <cell r="EF566">
            <v>0</v>
          </cell>
          <cell r="EG566">
            <v>0</v>
          </cell>
          <cell r="EH566">
            <v>0</v>
          </cell>
          <cell r="EI566">
            <v>0</v>
          </cell>
          <cell r="EJ566">
            <v>0</v>
          </cell>
          <cell r="EK566">
            <v>0</v>
          </cell>
          <cell r="EL566" t="str">
            <v/>
          </cell>
          <cell r="EN566">
            <v>0</v>
          </cell>
          <cell r="EO566">
            <v>0</v>
          </cell>
          <cell r="EP566">
            <v>0</v>
          </cell>
          <cell r="EQ566">
            <v>0</v>
          </cell>
          <cell r="ER566">
            <v>0</v>
          </cell>
          <cell r="ES566">
            <v>0</v>
          </cell>
          <cell r="ET566">
            <v>0</v>
          </cell>
          <cell r="EU566">
            <v>0</v>
          </cell>
          <cell r="EV566" t="str">
            <v/>
          </cell>
          <cell r="EX566">
            <v>0</v>
          </cell>
          <cell r="EY566">
            <v>0</v>
          </cell>
          <cell r="EZ566">
            <v>0</v>
          </cell>
          <cell r="FA566">
            <v>0</v>
          </cell>
          <cell r="FB566">
            <v>0</v>
          </cell>
          <cell r="FC566">
            <v>0</v>
          </cell>
          <cell r="FD566">
            <v>0</v>
          </cell>
          <cell r="FE566">
            <v>0</v>
          </cell>
          <cell r="FF566" t="str">
            <v/>
          </cell>
          <cell r="FH566">
            <v>0</v>
          </cell>
          <cell r="FI566">
            <v>0</v>
          </cell>
          <cell r="FJ566">
            <v>0</v>
          </cell>
          <cell r="FK566">
            <v>0</v>
          </cell>
          <cell r="FL566">
            <v>0</v>
          </cell>
          <cell r="FM566">
            <v>0</v>
          </cell>
          <cell r="FN566">
            <v>0</v>
          </cell>
          <cell r="FO566">
            <v>0</v>
          </cell>
          <cell r="FR566">
            <v>0</v>
          </cell>
          <cell r="FS566">
            <v>0</v>
          </cell>
          <cell r="FT566">
            <v>0</v>
          </cell>
          <cell r="FU566">
            <v>0</v>
          </cell>
          <cell r="FV566">
            <v>0</v>
          </cell>
          <cell r="FW566">
            <v>0</v>
          </cell>
          <cell r="FX566">
            <v>0</v>
          </cell>
          <cell r="FY566">
            <v>0</v>
          </cell>
          <cell r="GB566">
            <v>0</v>
          </cell>
          <cell r="GC566">
            <v>0</v>
          </cell>
          <cell r="GD566">
            <v>0</v>
          </cell>
          <cell r="GE566">
            <v>0</v>
          </cell>
          <cell r="GF566">
            <v>0</v>
          </cell>
          <cell r="GG566">
            <v>0</v>
          </cell>
          <cell r="GH566">
            <v>0</v>
          </cell>
          <cell r="GI566">
            <v>0</v>
          </cell>
          <cell r="GL566">
            <v>0</v>
          </cell>
          <cell r="GM566">
            <v>0</v>
          </cell>
          <cell r="GN566">
            <v>0</v>
          </cell>
          <cell r="GO566">
            <v>0</v>
          </cell>
          <cell r="GP566">
            <v>0</v>
          </cell>
          <cell r="GQ566">
            <v>0</v>
          </cell>
          <cell r="GR566">
            <v>0</v>
          </cell>
          <cell r="GS566">
            <v>0</v>
          </cell>
          <cell r="GU566" t="str">
            <v>Vinaigrette Claudine</v>
          </cell>
        </row>
        <row r="567">
          <cell r="E567" t="str">
            <v>Wrap Au Blanc De Dinde</v>
          </cell>
          <cell r="F567" t="str">
            <v>Poser les ingrédients sur la tortillas afin de la fermer. Le reste des ingrédients sont pour l'accompagnement</v>
          </cell>
          <cell r="G567" t="str">
            <v>Tout les ingrédients ne rentreront pas tous dans le wrap. Servez les à côté</v>
          </cell>
          <cell r="H567">
            <v>507.76</v>
          </cell>
          <cell r="I567">
            <v>51.120000000000005</v>
          </cell>
          <cell r="J567">
            <v>12.64</v>
          </cell>
          <cell r="K567">
            <v>37.85</v>
          </cell>
          <cell r="L567" t="str">
            <v>Tortillas old el paso</v>
          </cell>
          <cell r="M567">
            <v>80</v>
          </cell>
          <cell r="N567">
            <v>102.4</v>
          </cell>
          <cell r="O567">
            <v>17.28</v>
          </cell>
          <cell r="P567">
            <v>0</v>
          </cell>
          <cell r="Q567">
            <v>17.28</v>
          </cell>
          <cell r="R567">
            <v>128</v>
          </cell>
          <cell r="S567">
            <v>21.6</v>
          </cell>
          <cell r="T567">
            <v>0</v>
          </cell>
          <cell r="U567">
            <v>21.6</v>
          </cell>
          <cell r="V567" t="str">
            <v>Blanc De Dinde</v>
          </cell>
          <cell r="W567">
            <v>80</v>
          </cell>
          <cell r="X567">
            <v>91.2</v>
          </cell>
          <cell r="Y567">
            <v>19.2</v>
          </cell>
          <cell r="Z567">
            <v>1.6</v>
          </cell>
          <cell r="AA567">
            <v>0</v>
          </cell>
          <cell r="AB567">
            <v>114</v>
          </cell>
          <cell r="AC567">
            <v>24</v>
          </cell>
          <cell r="AD567">
            <v>2</v>
          </cell>
          <cell r="AE567">
            <v>0</v>
          </cell>
          <cell r="AF567" t="str">
            <v>Brocoli</v>
          </cell>
          <cell r="AG567">
            <v>40</v>
          </cell>
          <cell r="AH567">
            <v>12.4</v>
          </cell>
          <cell r="AI567">
            <v>1.2</v>
          </cell>
          <cell r="AJ567">
            <v>0.16</v>
          </cell>
          <cell r="AK567">
            <v>0.96</v>
          </cell>
          <cell r="AL567">
            <v>31</v>
          </cell>
          <cell r="AM567">
            <v>3</v>
          </cell>
          <cell r="AN567">
            <v>0.4</v>
          </cell>
          <cell r="AO567">
            <v>2.4</v>
          </cell>
          <cell r="AP567" t="str">
            <v>Philadelphia Balance</v>
          </cell>
          <cell r="AQ567">
            <v>40</v>
          </cell>
          <cell r="AR567">
            <v>36.36</v>
          </cell>
          <cell r="AS567">
            <v>4.4000000000000004</v>
          </cell>
          <cell r="AT567">
            <v>1</v>
          </cell>
          <cell r="AU567">
            <v>2.36</v>
          </cell>
          <cell r="AV567">
            <v>90.9</v>
          </cell>
          <cell r="AW567">
            <v>11</v>
          </cell>
          <cell r="AX567">
            <v>2.5</v>
          </cell>
          <cell r="AY567">
            <v>5.9</v>
          </cell>
          <cell r="AZ567" t="str">
            <v>Oignon</v>
          </cell>
          <cell r="BA567">
            <v>20</v>
          </cell>
          <cell r="BB567">
            <v>7.8</v>
          </cell>
          <cell r="BC567">
            <v>0.26</v>
          </cell>
          <cell r="BD567">
            <v>0.04</v>
          </cell>
          <cell r="BE567">
            <v>1.4</v>
          </cell>
          <cell r="BF567">
            <v>39</v>
          </cell>
          <cell r="BG567">
            <v>1.3</v>
          </cell>
          <cell r="BH567">
            <v>0.2</v>
          </cell>
          <cell r="BI567">
            <v>7</v>
          </cell>
          <cell r="BJ567" t="str">
            <v>Ail</v>
          </cell>
          <cell r="BK567">
            <v>50</v>
          </cell>
          <cell r="BL567">
            <v>68</v>
          </cell>
          <cell r="BM567">
            <v>3.5</v>
          </cell>
          <cell r="BN567">
            <v>0.25</v>
          </cell>
          <cell r="BO567">
            <v>12.25</v>
          </cell>
          <cell r="BP567">
            <v>136</v>
          </cell>
          <cell r="BQ567">
            <v>7</v>
          </cell>
          <cell r="BR567">
            <v>0.5</v>
          </cell>
          <cell r="BS567">
            <v>24.5</v>
          </cell>
          <cell r="BT567" t="str">
            <v>Mayonnaise Light</v>
          </cell>
          <cell r="BU567">
            <v>20</v>
          </cell>
          <cell r="BV567">
            <v>62.2</v>
          </cell>
          <cell r="BW567">
            <v>0.78</v>
          </cell>
          <cell r="BX567">
            <v>0</v>
          </cell>
          <cell r="BY567">
            <v>0</v>
          </cell>
          <cell r="BZ567">
            <v>311</v>
          </cell>
          <cell r="CA567">
            <v>3.9</v>
          </cell>
          <cell r="CB567">
            <v>0</v>
          </cell>
          <cell r="CC567">
            <v>0</v>
          </cell>
          <cell r="CD567" t="str">
            <v>Brocoli</v>
          </cell>
          <cell r="CE567">
            <v>150</v>
          </cell>
          <cell r="CF567">
            <v>46.5</v>
          </cell>
          <cell r="CG567">
            <v>4.5</v>
          </cell>
          <cell r="CH567">
            <v>0.6</v>
          </cell>
          <cell r="CI567">
            <v>3.6</v>
          </cell>
          <cell r="CJ567">
            <v>31</v>
          </cell>
          <cell r="CK567">
            <v>3</v>
          </cell>
          <cell r="CL567">
            <v>0.4</v>
          </cell>
          <cell r="CM567">
            <v>2.4</v>
          </cell>
          <cell r="CN567" t="str">
            <v>Huile D'Olive</v>
          </cell>
          <cell r="CO567">
            <v>10</v>
          </cell>
          <cell r="CP567">
            <v>80.900000000000006</v>
          </cell>
          <cell r="CQ567">
            <v>0</v>
          </cell>
          <cell r="CR567">
            <v>8.99</v>
          </cell>
          <cell r="CS567">
            <v>0</v>
          </cell>
          <cell r="CT567">
            <v>809</v>
          </cell>
          <cell r="CU567">
            <v>0</v>
          </cell>
          <cell r="CV567">
            <v>89.9</v>
          </cell>
          <cell r="CW567">
            <v>0</v>
          </cell>
          <cell r="CX567" t="str">
            <v>Sel &amp; Poivre</v>
          </cell>
          <cell r="CZ567">
            <v>0</v>
          </cell>
          <cell r="DA567">
            <v>0</v>
          </cell>
          <cell r="DB567">
            <v>0</v>
          </cell>
          <cell r="DC567">
            <v>0</v>
          </cell>
          <cell r="DD567">
            <v>0</v>
          </cell>
          <cell r="DE567">
            <v>0</v>
          </cell>
          <cell r="DF567">
            <v>0</v>
          </cell>
          <cell r="DG567">
            <v>0</v>
          </cell>
          <cell r="DH567" t="str">
            <v/>
          </cell>
          <cell r="DJ567">
            <v>0</v>
          </cell>
          <cell r="DK567">
            <v>0</v>
          </cell>
          <cell r="DL567">
            <v>0</v>
          </cell>
          <cell r="DM567">
            <v>0</v>
          </cell>
          <cell r="DN567">
            <v>0</v>
          </cell>
          <cell r="DO567">
            <v>0</v>
          </cell>
          <cell r="DP567">
            <v>0</v>
          </cell>
          <cell r="DQ567">
            <v>0</v>
          </cell>
          <cell r="DR567" t="str">
            <v/>
          </cell>
          <cell r="DT567">
            <v>0</v>
          </cell>
          <cell r="DU567">
            <v>0</v>
          </cell>
          <cell r="DV567">
            <v>0</v>
          </cell>
          <cell r="DW567">
            <v>0</v>
          </cell>
          <cell r="DX567">
            <v>0</v>
          </cell>
          <cell r="DY567">
            <v>0</v>
          </cell>
          <cell r="DZ567">
            <v>0</v>
          </cell>
          <cell r="EA567">
            <v>0</v>
          </cell>
          <cell r="EB567" t="str">
            <v/>
          </cell>
          <cell r="ED567">
            <v>0</v>
          </cell>
          <cell r="EE567">
            <v>0</v>
          </cell>
          <cell r="EF567">
            <v>0</v>
          </cell>
          <cell r="EG567">
            <v>0</v>
          </cell>
          <cell r="EH567">
            <v>0</v>
          </cell>
          <cell r="EI567">
            <v>0</v>
          </cell>
          <cell r="EJ567">
            <v>0</v>
          </cell>
          <cell r="EK567">
            <v>0</v>
          </cell>
          <cell r="EL567" t="str">
            <v/>
          </cell>
          <cell r="EN567">
            <v>0</v>
          </cell>
          <cell r="EO567">
            <v>0</v>
          </cell>
          <cell r="EP567">
            <v>0</v>
          </cell>
          <cell r="EQ567">
            <v>0</v>
          </cell>
          <cell r="ER567">
            <v>0</v>
          </cell>
          <cell r="ES567">
            <v>0</v>
          </cell>
          <cell r="ET567">
            <v>0</v>
          </cell>
          <cell r="EU567">
            <v>0</v>
          </cell>
          <cell r="EV567" t="str">
            <v/>
          </cell>
          <cell r="EX567">
            <v>0</v>
          </cell>
          <cell r="EY567">
            <v>0</v>
          </cell>
          <cell r="EZ567">
            <v>0</v>
          </cell>
          <cell r="FA567">
            <v>0</v>
          </cell>
          <cell r="FB567">
            <v>0</v>
          </cell>
          <cell r="FC567">
            <v>0</v>
          </cell>
          <cell r="FD567">
            <v>0</v>
          </cell>
          <cell r="FE567">
            <v>0</v>
          </cell>
          <cell r="FF567" t="str">
            <v/>
          </cell>
          <cell r="FH567">
            <v>0</v>
          </cell>
          <cell r="FI567">
            <v>0</v>
          </cell>
          <cell r="FJ567">
            <v>0</v>
          </cell>
          <cell r="FK567">
            <v>0</v>
          </cell>
          <cell r="FL567">
            <v>0</v>
          </cell>
          <cell r="FM567">
            <v>0</v>
          </cell>
          <cell r="FN567">
            <v>0</v>
          </cell>
          <cell r="FO567">
            <v>0</v>
          </cell>
          <cell r="FR567">
            <v>0</v>
          </cell>
          <cell r="FS567">
            <v>0</v>
          </cell>
          <cell r="FT567">
            <v>0</v>
          </cell>
          <cell r="FU567">
            <v>0</v>
          </cell>
          <cell r="FV567">
            <v>0</v>
          </cell>
          <cell r="FW567">
            <v>0</v>
          </cell>
          <cell r="FX567">
            <v>0</v>
          </cell>
          <cell r="FY567">
            <v>0</v>
          </cell>
          <cell r="GB567">
            <v>0</v>
          </cell>
          <cell r="GC567">
            <v>0</v>
          </cell>
          <cell r="GD567">
            <v>0</v>
          </cell>
          <cell r="GE567">
            <v>0</v>
          </cell>
          <cell r="GF567">
            <v>0</v>
          </cell>
          <cell r="GG567">
            <v>0</v>
          </cell>
          <cell r="GH567">
            <v>0</v>
          </cell>
          <cell r="GI567">
            <v>0</v>
          </cell>
          <cell r="GL567">
            <v>0</v>
          </cell>
          <cell r="GM567">
            <v>0</v>
          </cell>
          <cell r="GN567">
            <v>0</v>
          </cell>
          <cell r="GO567">
            <v>0</v>
          </cell>
          <cell r="GP567">
            <v>0</v>
          </cell>
          <cell r="GQ567">
            <v>0</v>
          </cell>
          <cell r="GR567">
            <v>0</v>
          </cell>
          <cell r="GS567">
            <v>0</v>
          </cell>
          <cell r="GU567" t="str">
            <v>Wrap Au Blanc De Dinde</v>
          </cell>
        </row>
        <row r="568">
          <cell r="E568" t="str">
            <v>Wrap Au Bœuf</v>
          </cell>
          <cell r="F568" t="str">
            <v xml:space="preserve">Cuire le bœuf haché avec l'huile, les tomates coupées, le maïs, sel &amp; poivre. 
Placez le tout sur les galettes et fermez les. </v>
          </cell>
          <cell r="G568" t="str">
            <v>Tout les ingrédients ne rentreront pas tous dans le wrap. Servez les à côté</v>
          </cell>
          <cell r="H568">
            <v>517.65</v>
          </cell>
          <cell r="I568">
            <v>24.290000000000003</v>
          </cell>
          <cell r="J568">
            <v>26.340000000000003</v>
          </cell>
          <cell r="K568">
            <v>28.360000000000003</v>
          </cell>
          <cell r="L568" t="str">
            <v>Tortillas old el paso</v>
          </cell>
          <cell r="M568">
            <v>80</v>
          </cell>
          <cell r="N568">
            <v>102.4</v>
          </cell>
          <cell r="O568">
            <v>17.28</v>
          </cell>
          <cell r="P568">
            <v>0</v>
          </cell>
          <cell r="Q568">
            <v>17.28</v>
          </cell>
          <cell r="R568">
            <v>128</v>
          </cell>
          <cell r="S568">
            <v>21.6</v>
          </cell>
          <cell r="T568">
            <v>0</v>
          </cell>
          <cell r="U568">
            <v>21.6</v>
          </cell>
          <cell r="V568" t="str">
            <v>Steak Haché 3%</v>
          </cell>
          <cell r="W568">
            <v>80</v>
          </cell>
          <cell r="X568">
            <v>104.8</v>
          </cell>
          <cell r="Y568">
            <v>0.8</v>
          </cell>
          <cell r="Z568">
            <v>0</v>
          </cell>
          <cell r="AA568">
            <v>0</v>
          </cell>
          <cell r="AB568">
            <v>131</v>
          </cell>
          <cell r="AC568">
            <v>1</v>
          </cell>
          <cell r="AD568">
            <v>0</v>
          </cell>
          <cell r="AE568">
            <v>0</v>
          </cell>
          <cell r="AF568" t="str">
            <v>Avocat</v>
          </cell>
          <cell r="AG568">
            <v>20</v>
          </cell>
          <cell r="AH568">
            <v>28.8</v>
          </cell>
          <cell r="AI568">
            <v>0.36</v>
          </cell>
          <cell r="AJ568">
            <v>2.84</v>
          </cell>
          <cell r="AK568">
            <v>0.16</v>
          </cell>
          <cell r="AL568">
            <v>144</v>
          </cell>
          <cell r="AM568">
            <v>1.8</v>
          </cell>
          <cell r="AN568">
            <v>14.2</v>
          </cell>
          <cell r="AO568">
            <v>0.8</v>
          </cell>
          <cell r="AP568" t="str">
            <v>Maïs Doux</v>
          </cell>
          <cell r="AQ568">
            <v>20</v>
          </cell>
          <cell r="AR568">
            <v>20</v>
          </cell>
          <cell r="AS568">
            <v>0.6</v>
          </cell>
          <cell r="AT568">
            <v>0.24</v>
          </cell>
          <cell r="AU568">
            <v>3.64</v>
          </cell>
          <cell r="AV568">
            <v>100</v>
          </cell>
          <cell r="AW568">
            <v>3</v>
          </cell>
          <cell r="AX568">
            <v>1.2</v>
          </cell>
          <cell r="AY568">
            <v>18.2</v>
          </cell>
          <cell r="AZ568" t="str">
            <v>Huile D'Olive</v>
          </cell>
          <cell r="BA568">
            <v>10</v>
          </cell>
          <cell r="BB568">
            <v>80.900000000000006</v>
          </cell>
          <cell r="BC568">
            <v>0</v>
          </cell>
          <cell r="BD568">
            <v>8.99</v>
          </cell>
          <cell r="BE568">
            <v>0</v>
          </cell>
          <cell r="BF568">
            <v>809</v>
          </cell>
          <cell r="BG568">
            <v>0</v>
          </cell>
          <cell r="BH568">
            <v>89.9</v>
          </cell>
          <cell r="BI568">
            <v>0</v>
          </cell>
          <cell r="BJ568" t="str">
            <v>Sel &amp; Poivre</v>
          </cell>
          <cell r="BL568">
            <v>0</v>
          </cell>
          <cell r="BM568">
            <v>0</v>
          </cell>
          <cell r="BN568">
            <v>0</v>
          </cell>
          <cell r="BO568">
            <v>0</v>
          </cell>
          <cell r="BP568">
            <v>0</v>
          </cell>
          <cell r="BQ568">
            <v>0</v>
          </cell>
          <cell r="BR568">
            <v>0</v>
          </cell>
          <cell r="BS568">
            <v>0</v>
          </cell>
          <cell r="BT568" t="str">
            <v>Gruyère</v>
          </cell>
          <cell r="BU568">
            <v>15</v>
          </cell>
          <cell r="BV568">
            <v>59.85</v>
          </cell>
          <cell r="BW568">
            <v>4.05</v>
          </cell>
          <cell r="BX568">
            <v>4.8</v>
          </cell>
          <cell r="BY568">
            <v>0</v>
          </cell>
          <cell r="BZ568">
            <v>399</v>
          </cell>
          <cell r="CA568">
            <v>27</v>
          </cell>
          <cell r="CB568">
            <v>32</v>
          </cell>
          <cell r="CC568">
            <v>0</v>
          </cell>
          <cell r="CD568" t="str">
            <v>Maïs Doux</v>
          </cell>
          <cell r="CE568">
            <v>40</v>
          </cell>
          <cell r="CF568">
            <v>40</v>
          </cell>
          <cell r="CG568">
            <v>1.2</v>
          </cell>
          <cell r="CH568">
            <v>0.48</v>
          </cell>
          <cell r="CI568">
            <v>7.28</v>
          </cell>
          <cell r="CJ568">
            <v>100</v>
          </cell>
          <cell r="CK568">
            <v>3</v>
          </cell>
          <cell r="CL568">
            <v>1.2</v>
          </cell>
          <cell r="CM568">
            <v>18.2</v>
          </cell>
          <cell r="CN568" t="str">
            <v>Huile D'Olive</v>
          </cell>
          <cell r="CO568">
            <v>10</v>
          </cell>
          <cell r="CP568">
            <v>80.900000000000006</v>
          </cell>
          <cell r="CQ568">
            <v>0</v>
          </cell>
          <cell r="CR568">
            <v>8.99</v>
          </cell>
          <cell r="CS568">
            <v>0</v>
          </cell>
          <cell r="CT568">
            <v>809</v>
          </cell>
          <cell r="CU568">
            <v>0</v>
          </cell>
          <cell r="CV568">
            <v>89.9</v>
          </cell>
          <cell r="CW568">
            <v>0</v>
          </cell>
          <cell r="CX568" t="str">
            <v>Vinaigre</v>
          </cell>
          <cell r="CZ568">
            <v>0</v>
          </cell>
          <cell r="DA568">
            <v>0</v>
          </cell>
          <cell r="DB568">
            <v>0</v>
          </cell>
          <cell r="DC568">
            <v>0</v>
          </cell>
          <cell r="DD568">
            <v>22</v>
          </cell>
          <cell r="DE568">
            <v>0.1</v>
          </cell>
          <cell r="DF568">
            <v>0</v>
          </cell>
          <cell r="DG568">
            <v>0.7</v>
          </cell>
          <cell r="DH568" t="str">
            <v/>
          </cell>
          <cell r="DJ568">
            <v>0</v>
          </cell>
          <cell r="DK568">
            <v>0</v>
          </cell>
          <cell r="DL568">
            <v>0</v>
          </cell>
          <cell r="DM568">
            <v>0</v>
          </cell>
          <cell r="DN568">
            <v>0</v>
          </cell>
          <cell r="DO568">
            <v>0</v>
          </cell>
          <cell r="DP568">
            <v>0</v>
          </cell>
          <cell r="DQ568">
            <v>0</v>
          </cell>
          <cell r="DR568" t="str">
            <v/>
          </cell>
          <cell r="DT568">
            <v>0</v>
          </cell>
          <cell r="DU568">
            <v>0</v>
          </cell>
          <cell r="DV568">
            <v>0</v>
          </cell>
          <cell r="DW568">
            <v>0</v>
          </cell>
          <cell r="DX568">
            <v>0</v>
          </cell>
          <cell r="DY568">
            <v>0</v>
          </cell>
          <cell r="DZ568">
            <v>0</v>
          </cell>
          <cell r="EA568">
            <v>0</v>
          </cell>
          <cell r="EB568" t="str">
            <v/>
          </cell>
          <cell r="ED568">
            <v>0</v>
          </cell>
          <cell r="EE568">
            <v>0</v>
          </cell>
          <cell r="EF568">
            <v>0</v>
          </cell>
          <cell r="EG568">
            <v>0</v>
          </cell>
          <cell r="EH568">
            <v>0</v>
          </cell>
          <cell r="EI568">
            <v>0</v>
          </cell>
          <cell r="EJ568">
            <v>0</v>
          </cell>
          <cell r="EK568">
            <v>0</v>
          </cell>
          <cell r="EL568" t="str">
            <v/>
          </cell>
          <cell r="EN568">
            <v>0</v>
          </cell>
          <cell r="EO568">
            <v>0</v>
          </cell>
          <cell r="EP568">
            <v>0</v>
          </cell>
          <cell r="EQ568">
            <v>0</v>
          </cell>
          <cell r="ER568">
            <v>0</v>
          </cell>
          <cell r="ES568">
            <v>0</v>
          </cell>
          <cell r="ET568">
            <v>0</v>
          </cell>
          <cell r="EU568">
            <v>0</v>
          </cell>
          <cell r="EV568" t="str">
            <v/>
          </cell>
          <cell r="EX568">
            <v>0</v>
          </cell>
          <cell r="EY568">
            <v>0</v>
          </cell>
          <cell r="EZ568">
            <v>0</v>
          </cell>
          <cell r="FA568">
            <v>0</v>
          </cell>
          <cell r="FB568">
            <v>0</v>
          </cell>
          <cell r="FC568">
            <v>0</v>
          </cell>
          <cell r="FD568">
            <v>0</v>
          </cell>
          <cell r="FE568">
            <v>0</v>
          </cell>
          <cell r="FF568" t="str">
            <v/>
          </cell>
          <cell r="FH568">
            <v>0</v>
          </cell>
          <cell r="FI568">
            <v>0</v>
          </cell>
          <cell r="FJ568">
            <v>0</v>
          </cell>
          <cell r="FK568">
            <v>0</v>
          </cell>
          <cell r="FL568">
            <v>0</v>
          </cell>
          <cell r="FM568">
            <v>0</v>
          </cell>
          <cell r="FN568">
            <v>0</v>
          </cell>
          <cell r="FO568">
            <v>0</v>
          </cell>
          <cell r="FR568">
            <v>0</v>
          </cell>
          <cell r="FS568">
            <v>0</v>
          </cell>
          <cell r="FT568">
            <v>0</v>
          </cell>
          <cell r="FU568">
            <v>0</v>
          </cell>
          <cell r="FV568">
            <v>0</v>
          </cell>
          <cell r="FW568">
            <v>0</v>
          </cell>
          <cell r="FX568">
            <v>0</v>
          </cell>
          <cell r="FY568">
            <v>0</v>
          </cell>
          <cell r="GB568">
            <v>0</v>
          </cell>
          <cell r="GC568">
            <v>0</v>
          </cell>
          <cell r="GD568">
            <v>0</v>
          </cell>
          <cell r="GE568">
            <v>0</v>
          </cell>
          <cell r="GF568">
            <v>0</v>
          </cell>
          <cell r="GG568">
            <v>0</v>
          </cell>
          <cell r="GH568">
            <v>0</v>
          </cell>
          <cell r="GI568">
            <v>0</v>
          </cell>
          <cell r="GL568">
            <v>0</v>
          </cell>
          <cell r="GM568">
            <v>0</v>
          </cell>
          <cell r="GN568">
            <v>0</v>
          </cell>
          <cell r="GO568">
            <v>0</v>
          </cell>
          <cell r="GP568">
            <v>0</v>
          </cell>
          <cell r="GQ568">
            <v>0</v>
          </cell>
          <cell r="GR568">
            <v>0</v>
          </cell>
          <cell r="GS568">
            <v>0</v>
          </cell>
          <cell r="GU568" t="str">
            <v>Wrap Au Bœuf</v>
          </cell>
        </row>
        <row r="569">
          <cell r="E569" t="str">
            <v>Wrap Au Jambon</v>
          </cell>
          <cell r="F569" t="str">
            <v>Poser les ingrédients sur la tortillas afin de la fermer. Le reste des ingrédients sont pour l'accompagnement</v>
          </cell>
          <cell r="G569" t="str">
            <v>Tout les ingrédients ne rentreront pas tous dans le wrap. Servez les à côté</v>
          </cell>
          <cell r="H569">
            <v>348.66000000000008</v>
          </cell>
          <cell r="I569">
            <v>39.619999999999997</v>
          </cell>
          <cell r="J569">
            <v>12.440000000000001</v>
          </cell>
          <cell r="K569">
            <v>26.539999999999996</v>
          </cell>
          <cell r="L569" t="str">
            <v>Tortillas old el paso</v>
          </cell>
          <cell r="M569">
            <v>80</v>
          </cell>
          <cell r="N569">
            <v>102.4</v>
          </cell>
          <cell r="O569">
            <v>17.28</v>
          </cell>
          <cell r="P569">
            <v>0</v>
          </cell>
          <cell r="Q569">
            <v>17.28</v>
          </cell>
          <cell r="R569">
            <v>128</v>
          </cell>
          <cell r="S569">
            <v>21.6</v>
          </cell>
          <cell r="T569">
            <v>0</v>
          </cell>
          <cell r="U569">
            <v>21.6</v>
          </cell>
          <cell r="V569" t="str">
            <v>Jambon</v>
          </cell>
          <cell r="W569">
            <v>80</v>
          </cell>
          <cell r="X569">
            <v>83.2</v>
          </cell>
          <cell r="Y569">
            <v>16.16</v>
          </cell>
          <cell r="Z569">
            <v>1.84</v>
          </cell>
          <cell r="AA569">
            <v>0.56000000000000005</v>
          </cell>
          <cell r="AB569">
            <v>104</v>
          </cell>
          <cell r="AC569">
            <v>20.2</v>
          </cell>
          <cell r="AD569">
            <v>2.2999999999999998</v>
          </cell>
          <cell r="AE569">
            <v>0.7</v>
          </cell>
          <cell r="AF569" t="str">
            <v>Poivron</v>
          </cell>
          <cell r="AG569">
            <v>40</v>
          </cell>
          <cell r="AH569">
            <v>8</v>
          </cell>
          <cell r="AI569">
            <v>0.32</v>
          </cell>
          <cell r="AJ569">
            <v>0.12</v>
          </cell>
          <cell r="AK569">
            <v>1.04</v>
          </cell>
          <cell r="AL569">
            <v>20</v>
          </cell>
          <cell r="AM569">
            <v>0.8</v>
          </cell>
          <cell r="AN569">
            <v>0.3</v>
          </cell>
          <cell r="AO569">
            <v>2.6</v>
          </cell>
          <cell r="AP569" t="str">
            <v>Philadelphia Balance</v>
          </cell>
          <cell r="AQ569">
            <v>40</v>
          </cell>
          <cell r="AR569">
            <v>36.36</v>
          </cell>
          <cell r="AS569">
            <v>4.4000000000000004</v>
          </cell>
          <cell r="AT569">
            <v>1</v>
          </cell>
          <cell r="AU569">
            <v>2.36</v>
          </cell>
          <cell r="AV569">
            <v>90.9</v>
          </cell>
          <cell r="AW569">
            <v>11</v>
          </cell>
          <cell r="AX569">
            <v>2.5</v>
          </cell>
          <cell r="AY569">
            <v>5.9</v>
          </cell>
          <cell r="AZ569" t="str">
            <v>Oignon</v>
          </cell>
          <cell r="BA569">
            <v>20</v>
          </cell>
          <cell r="BB569">
            <v>7.8</v>
          </cell>
          <cell r="BC569">
            <v>0.26</v>
          </cell>
          <cell r="BD569">
            <v>0.04</v>
          </cell>
          <cell r="BE569">
            <v>1.4</v>
          </cell>
          <cell r="BF569">
            <v>39</v>
          </cell>
          <cell r="BG569">
            <v>1.3</v>
          </cell>
          <cell r="BH569">
            <v>0.2</v>
          </cell>
          <cell r="BI569">
            <v>7</v>
          </cell>
          <cell r="BJ569" t="str">
            <v>Ail</v>
          </cell>
          <cell r="BL569">
            <v>0</v>
          </cell>
          <cell r="BM569">
            <v>0</v>
          </cell>
          <cell r="BN569">
            <v>0</v>
          </cell>
          <cell r="BO569">
            <v>0</v>
          </cell>
          <cell r="BP569">
            <v>136</v>
          </cell>
          <cell r="BQ569">
            <v>7</v>
          </cell>
          <cell r="BR569">
            <v>0.5</v>
          </cell>
          <cell r="BS569">
            <v>24.5</v>
          </cell>
          <cell r="BT569" t="str">
            <v xml:space="preserve">Sel &amp; Poivre </v>
          </cell>
          <cell r="BV569">
            <v>0</v>
          </cell>
          <cell r="BW569">
            <v>0</v>
          </cell>
          <cell r="BX569">
            <v>0</v>
          </cell>
          <cell r="BY569">
            <v>0</v>
          </cell>
          <cell r="BZ569">
            <v>0</v>
          </cell>
          <cell r="CA569">
            <v>0</v>
          </cell>
          <cell r="CB569">
            <v>0</v>
          </cell>
          <cell r="CC569">
            <v>0</v>
          </cell>
          <cell r="CD569" t="str">
            <v>Poivron</v>
          </cell>
          <cell r="CE569">
            <v>150</v>
          </cell>
          <cell r="CF569">
            <v>30</v>
          </cell>
          <cell r="CG569">
            <v>1.2</v>
          </cell>
          <cell r="CH569">
            <v>0.45</v>
          </cell>
          <cell r="CI569">
            <v>3.9</v>
          </cell>
          <cell r="CJ569">
            <v>20</v>
          </cell>
          <cell r="CK569">
            <v>0.8</v>
          </cell>
          <cell r="CL569">
            <v>0.3</v>
          </cell>
          <cell r="CM569">
            <v>2.6</v>
          </cell>
          <cell r="CN569" t="str">
            <v>Huile D'Olive</v>
          </cell>
          <cell r="CO569">
            <v>10</v>
          </cell>
          <cell r="CP569">
            <v>80.900000000000006</v>
          </cell>
          <cell r="CQ569">
            <v>0</v>
          </cell>
          <cell r="CR569">
            <v>8.99</v>
          </cell>
          <cell r="CS569">
            <v>0</v>
          </cell>
          <cell r="CT569">
            <v>809</v>
          </cell>
          <cell r="CU569">
            <v>0</v>
          </cell>
          <cell r="CV569">
            <v>89.9</v>
          </cell>
          <cell r="CW569">
            <v>0</v>
          </cell>
          <cell r="CX569" t="str">
            <v>Vinaigre</v>
          </cell>
          <cell r="CZ569">
            <v>0</v>
          </cell>
          <cell r="DA569">
            <v>0</v>
          </cell>
          <cell r="DB569">
            <v>0</v>
          </cell>
          <cell r="DC569">
            <v>0</v>
          </cell>
          <cell r="DD569">
            <v>22</v>
          </cell>
          <cell r="DE569">
            <v>0.1</v>
          </cell>
          <cell r="DF569">
            <v>0</v>
          </cell>
          <cell r="DG569">
            <v>0.7</v>
          </cell>
          <cell r="DH569" t="str">
            <v/>
          </cell>
          <cell r="DJ569">
            <v>0</v>
          </cell>
          <cell r="DK569">
            <v>0</v>
          </cell>
          <cell r="DL569">
            <v>0</v>
          </cell>
          <cell r="DM569">
            <v>0</v>
          </cell>
          <cell r="DN569">
            <v>0</v>
          </cell>
          <cell r="DO569">
            <v>0</v>
          </cell>
          <cell r="DP569">
            <v>0</v>
          </cell>
          <cell r="DQ569">
            <v>0</v>
          </cell>
          <cell r="DR569" t="str">
            <v/>
          </cell>
          <cell r="DT569">
            <v>0</v>
          </cell>
          <cell r="DU569">
            <v>0</v>
          </cell>
          <cell r="DV569">
            <v>0</v>
          </cell>
          <cell r="DW569">
            <v>0</v>
          </cell>
          <cell r="DX569">
            <v>0</v>
          </cell>
          <cell r="DY569">
            <v>0</v>
          </cell>
          <cell r="DZ569">
            <v>0</v>
          </cell>
          <cell r="EA569">
            <v>0</v>
          </cell>
          <cell r="EB569" t="str">
            <v/>
          </cell>
          <cell r="ED569">
            <v>0</v>
          </cell>
          <cell r="EE569">
            <v>0</v>
          </cell>
          <cell r="EF569">
            <v>0</v>
          </cell>
          <cell r="EG569">
            <v>0</v>
          </cell>
          <cell r="EH569">
            <v>0</v>
          </cell>
          <cell r="EI569">
            <v>0</v>
          </cell>
          <cell r="EJ569">
            <v>0</v>
          </cell>
          <cell r="EK569">
            <v>0</v>
          </cell>
          <cell r="EL569" t="str">
            <v/>
          </cell>
          <cell r="EN569">
            <v>0</v>
          </cell>
          <cell r="EO569">
            <v>0</v>
          </cell>
          <cell r="EP569">
            <v>0</v>
          </cell>
          <cell r="EQ569">
            <v>0</v>
          </cell>
          <cell r="ER569">
            <v>0</v>
          </cell>
          <cell r="ES569">
            <v>0</v>
          </cell>
          <cell r="ET569">
            <v>0</v>
          </cell>
          <cell r="EU569">
            <v>0</v>
          </cell>
          <cell r="EV569" t="str">
            <v/>
          </cell>
          <cell r="EX569">
            <v>0</v>
          </cell>
          <cell r="EY569">
            <v>0</v>
          </cell>
          <cell r="EZ569">
            <v>0</v>
          </cell>
          <cell r="FA569">
            <v>0</v>
          </cell>
          <cell r="FB569">
            <v>0</v>
          </cell>
          <cell r="FC569">
            <v>0</v>
          </cell>
          <cell r="FD569">
            <v>0</v>
          </cell>
          <cell r="FE569">
            <v>0</v>
          </cell>
          <cell r="FF569" t="str">
            <v/>
          </cell>
          <cell r="FH569">
            <v>0</v>
          </cell>
          <cell r="FI569">
            <v>0</v>
          </cell>
          <cell r="FJ569">
            <v>0</v>
          </cell>
          <cell r="FK569">
            <v>0</v>
          </cell>
          <cell r="FL569">
            <v>0</v>
          </cell>
          <cell r="FM569">
            <v>0</v>
          </cell>
          <cell r="FN569">
            <v>0</v>
          </cell>
          <cell r="FO569">
            <v>0</v>
          </cell>
          <cell r="FR569">
            <v>0</v>
          </cell>
          <cell r="FS569">
            <v>0</v>
          </cell>
          <cell r="FT569">
            <v>0</v>
          </cell>
          <cell r="FU569">
            <v>0</v>
          </cell>
          <cell r="FV569">
            <v>0</v>
          </cell>
          <cell r="FW569">
            <v>0</v>
          </cell>
          <cell r="FX569">
            <v>0</v>
          </cell>
          <cell r="FY569">
            <v>0</v>
          </cell>
          <cell r="GB569">
            <v>0</v>
          </cell>
          <cell r="GC569">
            <v>0</v>
          </cell>
          <cell r="GD569">
            <v>0</v>
          </cell>
          <cell r="GE569">
            <v>0</v>
          </cell>
          <cell r="GF569">
            <v>0</v>
          </cell>
          <cell r="GG569">
            <v>0</v>
          </cell>
          <cell r="GH569">
            <v>0</v>
          </cell>
          <cell r="GI569">
            <v>0</v>
          </cell>
          <cell r="GL569">
            <v>0</v>
          </cell>
          <cell r="GM569">
            <v>0</v>
          </cell>
          <cell r="GN569">
            <v>0</v>
          </cell>
          <cell r="GO569">
            <v>0</v>
          </cell>
          <cell r="GP569">
            <v>0</v>
          </cell>
          <cell r="GQ569">
            <v>0</v>
          </cell>
          <cell r="GR569">
            <v>0</v>
          </cell>
          <cell r="GS569">
            <v>0</v>
          </cell>
          <cell r="GU569" t="str">
            <v>Wrap Au Jambon</v>
          </cell>
        </row>
        <row r="570">
          <cell r="E570" t="str">
            <v>Wrap Au Jambon Cru</v>
          </cell>
          <cell r="F570" t="str">
            <v xml:space="preserve">Placez tous les ingrédients sur galette. </v>
          </cell>
          <cell r="G570" t="str">
            <v>Tout les ingrédients ne rentreront pas tous dans le wrap. Servez les à côté</v>
          </cell>
          <cell r="H570">
            <v>467.09999999999997</v>
          </cell>
          <cell r="I570">
            <v>40.58</v>
          </cell>
          <cell r="J570">
            <v>21.04</v>
          </cell>
          <cell r="K570">
            <v>21.560000000000006</v>
          </cell>
          <cell r="L570" t="str">
            <v>Tortillas old el paso</v>
          </cell>
          <cell r="M570">
            <v>80</v>
          </cell>
          <cell r="N570">
            <v>102.4</v>
          </cell>
          <cell r="O570">
            <v>17.28</v>
          </cell>
          <cell r="P570">
            <v>0</v>
          </cell>
          <cell r="Q570">
            <v>17.28</v>
          </cell>
          <cell r="R570">
            <v>128</v>
          </cell>
          <cell r="S570">
            <v>21.6</v>
          </cell>
          <cell r="T570">
            <v>0</v>
          </cell>
          <cell r="U570">
            <v>21.6</v>
          </cell>
          <cell r="V570" t="str">
            <v>Jambon Cru</v>
          </cell>
          <cell r="W570">
            <v>50</v>
          </cell>
          <cell r="X570">
            <v>114.5</v>
          </cell>
          <cell r="Y570">
            <v>15.5</v>
          </cell>
          <cell r="Z570">
            <v>5.75</v>
          </cell>
          <cell r="AA570">
            <v>0.15</v>
          </cell>
          <cell r="AB570">
            <v>229</v>
          </cell>
          <cell r="AC570">
            <v>31</v>
          </cell>
          <cell r="AD570">
            <v>11.5</v>
          </cell>
          <cell r="AE570">
            <v>0.3</v>
          </cell>
          <cell r="AF570" t="str">
            <v>Mozzarella</v>
          </cell>
          <cell r="AG570">
            <v>30</v>
          </cell>
          <cell r="AH570">
            <v>75.900000000000006</v>
          </cell>
          <cell r="AI570">
            <v>5.61</v>
          </cell>
          <cell r="AJ570">
            <v>5.85</v>
          </cell>
          <cell r="AK570">
            <v>0.21</v>
          </cell>
          <cell r="AL570">
            <v>253</v>
          </cell>
          <cell r="AM570">
            <v>18.7</v>
          </cell>
          <cell r="AN570">
            <v>19.5</v>
          </cell>
          <cell r="AO570">
            <v>0.7</v>
          </cell>
          <cell r="AP570" t="str">
            <v>Laitue</v>
          </cell>
          <cell r="AQ570">
            <v>20</v>
          </cell>
          <cell r="AR570">
            <v>3.2</v>
          </cell>
          <cell r="AS570">
            <v>0.24</v>
          </cell>
          <cell r="AT570">
            <v>0.06</v>
          </cell>
          <cell r="AU570">
            <v>0.26</v>
          </cell>
          <cell r="AV570">
            <v>16</v>
          </cell>
          <cell r="AW570">
            <v>1.2</v>
          </cell>
          <cell r="AX570">
            <v>0.3</v>
          </cell>
          <cell r="AY570">
            <v>1.3</v>
          </cell>
          <cell r="AZ570" t="str">
            <v>Tomate</v>
          </cell>
          <cell r="BA570">
            <v>50</v>
          </cell>
          <cell r="BB570">
            <v>10.5</v>
          </cell>
          <cell r="BC570">
            <v>0.4</v>
          </cell>
          <cell r="BD570">
            <v>0.15</v>
          </cell>
          <cell r="BE570">
            <v>1.6</v>
          </cell>
          <cell r="BF570">
            <v>21</v>
          </cell>
          <cell r="BG570">
            <v>0.8</v>
          </cell>
          <cell r="BH570">
            <v>0.3</v>
          </cell>
          <cell r="BI570">
            <v>3.2</v>
          </cell>
          <cell r="BJ570" t="str">
            <v>Sel &amp; Poivre</v>
          </cell>
          <cell r="BL570">
            <v>0</v>
          </cell>
          <cell r="BM570">
            <v>0</v>
          </cell>
          <cell r="BN570">
            <v>0</v>
          </cell>
          <cell r="BO570">
            <v>0</v>
          </cell>
          <cell r="BP570">
            <v>0</v>
          </cell>
          <cell r="BQ570">
            <v>0</v>
          </cell>
          <cell r="BR570">
            <v>0</v>
          </cell>
          <cell r="BS570">
            <v>0</v>
          </cell>
          <cell r="BT570" t="str">
            <v>Mayonnaise Light</v>
          </cell>
          <cell r="BU570">
            <v>20</v>
          </cell>
          <cell r="BV570">
            <v>62.2</v>
          </cell>
          <cell r="BW570">
            <v>0.78</v>
          </cell>
          <cell r="BX570">
            <v>0</v>
          </cell>
          <cell r="BY570">
            <v>0</v>
          </cell>
          <cell r="BZ570">
            <v>311</v>
          </cell>
          <cell r="CA570">
            <v>3.9</v>
          </cell>
          <cell r="CB570">
            <v>0</v>
          </cell>
          <cell r="CC570">
            <v>0</v>
          </cell>
          <cell r="CD570" t="str">
            <v>Tomate</v>
          </cell>
          <cell r="CE570">
            <v>50</v>
          </cell>
          <cell r="CF570">
            <v>10.5</v>
          </cell>
          <cell r="CG570">
            <v>0.4</v>
          </cell>
          <cell r="CH570">
            <v>0.15</v>
          </cell>
          <cell r="CI570">
            <v>1.6</v>
          </cell>
          <cell r="CJ570">
            <v>21</v>
          </cell>
          <cell r="CK570">
            <v>0.8</v>
          </cell>
          <cell r="CL570">
            <v>0.3</v>
          </cell>
          <cell r="CM570">
            <v>3.2</v>
          </cell>
          <cell r="CN570" t="str">
            <v>Laitue</v>
          </cell>
          <cell r="CO570">
            <v>30</v>
          </cell>
          <cell r="CP570">
            <v>4.8</v>
          </cell>
          <cell r="CQ570">
            <v>0.36</v>
          </cell>
          <cell r="CR570">
            <v>0.09</v>
          </cell>
          <cell r="CS570">
            <v>0.39</v>
          </cell>
          <cell r="CT570">
            <v>16</v>
          </cell>
          <cell r="CU570">
            <v>1.2</v>
          </cell>
          <cell r="CV570">
            <v>0.3</v>
          </cell>
          <cell r="CW570">
            <v>1.3</v>
          </cell>
          <cell r="CX570" t="str">
            <v>Huile D'Olive</v>
          </cell>
          <cell r="CY570">
            <v>10</v>
          </cell>
          <cell r="CZ570">
            <v>80.900000000000006</v>
          </cell>
          <cell r="DA570">
            <v>0</v>
          </cell>
          <cell r="DB570">
            <v>8.99</v>
          </cell>
          <cell r="DC570">
            <v>0</v>
          </cell>
          <cell r="DD570">
            <v>809</v>
          </cell>
          <cell r="DE570">
            <v>0</v>
          </cell>
          <cell r="DF570">
            <v>89.9</v>
          </cell>
          <cell r="DG570">
            <v>0</v>
          </cell>
          <cell r="DH570" t="str">
            <v>Vinaigre</v>
          </cell>
          <cell r="DI570">
            <v>10</v>
          </cell>
          <cell r="DJ570">
            <v>2.2000000000000002</v>
          </cell>
          <cell r="DK570">
            <v>0.01</v>
          </cell>
          <cell r="DL570">
            <v>0</v>
          </cell>
          <cell r="DM570">
            <v>7.0000000000000007E-2</v>
          </cell>
          <cell r="DN570">
            <v>22</v>
          </cell>
          <cell r="DO570">
            <v>0.1</v>
          </cell>
          <cell r="DP570">
            <v>0</v>
          </cell>
          <cell r="DQ570">
            <v>0.7</v>
          </cell>
          <cell r="DR570" t="str">
            <v/>
          </cell>
          <cell r="DT570">
            <v>0</v>
          </cell>
          <cell r="DU570">
            <v>0</v>
          </cell>
          <cell r="DV570">
            <v>0</v>
          </cell>
          <cell r="DW570">
            <v>0</v>
          </cell>
          <cell r="DX570">
            <v>0</v>
          </cell>
          <cell r="DY570">
            <v>0</v>
          </cell>
          <cell r="DZ570">
            <v>0</v>
          </cell>
          <cell r="EA570">
            <v>0</v>
          </cell>
          <cell r="EB570" t="str">
            <v/>
          </cell>
          <cell r="ED570">
            <v>0</v>
          </cell>
          <cell r="EE570">
            <v>0</v>
          </cell>
          <cell r="EF570">
            <v>0</v>
          </cell>
          <cell r="EG570">
            <v>0</v>
          </cell>
          <cell r="EH570">
            <v>0</v>
          </cell>
          <cell r="EI570">
            <v>0</v>
          </cell>
          <cell r="EJ570">
            <v>0</v>
          </cell>
          <cell r="EK570">
            <v>0</v>
          </cell>
          <cell r="EL570" t="str">
            <v/>
          </cell>
          <cell r="EN570">
            <v>0</v>
          </cell>
          <cell r="EO570">
            <v>0</v>
          </cell>
          <cell r="EP570">
            <v>0</v>
          </cell>
          <cell r="EQ570">
            <v>0</v>
          </cell>
          <cell r="ER570">
            <v>0</v>
          </cell>
          <cell r="ES570">
            <v>0</v>
          </cell>
          <cell r="ET570">
            <v>0</v>
          </cell>
          <cell r="EU570">
            <v>0</v>
          </cell>
          <cell r="EV570" t="str">
            <v/>
          </cell>
          <cell r="EX570">
            <v>0</v>
          </cell>
          <cell r="EY570">
            <v>0</v>
          </cell>
          <cell r="EZ570">
            <v>0</v>
          </cell>
          <cell r="FA570">
            <v>0</v>
          </cell>
          <cell r="FB570">
            <v>0</v>
          </cell>
          <cell r="FC570">
            <v>0</v>
          </cell>
          <cell r="FD570">
            <v>0</v>
          </cell>
          <cell r="FE570">
            <v>0</v>
          </cell>
          <cell r="FF570" t="str">
            <v/>
          </cell>
          <cell r="FH570">
            <v>0</v>
          </cell>
          <cell r="FI570">
            <v>0</v>
          </cell>
          <cell r="FJ570">
            <v>0</v>
          </cell>
          <cell r="FK570">
            <v>0</v>
          </cell>
          <cell r="FL570">
            <v>0</v>
          </cell>
          <cell r="FM570">
            <v>0</v>
          </cell>
          <cell r="FN570">
            <v>0</v>
          </cell>
          <cell r="FO570">
            <v>0</v>
          </cell>
          <cell r="FR570">
            <v>0</v>
          </cell>
          <cell r="FS570">
            <v>0</v>
          </cell>
          <cell r="FT570">
            <v>0</v>
          </cell>
          <cell r="FU570">
            <v>0</v>
          </cell>
          <cell r="FV570">
            <v>0</v>
          </cell>
          <cell r="FW570">
            <v>0</v>
          </cell>
          <cell r="FX570">
            <v>0</v>
          </cell>
          <cell r="FY570">
            <v>0</v>
          </cell>
          <cell r="GB570">
            <v>0</v>
          </cell>
          <cell r="GC570">
            <v>0</v>
          </cell>
          <cell r="GD570">
            <v>0</v>
          </cell>
          <cell r="GE570">
            <v>0</v>
          </cell>
          <cell r="GF570">
            <v>0</v>
          </cell>
          <cell r="GG570">
            <v>0</v>
          </cell>
          <cell r="GH570">
            <v>0</v>
          </cell>
          <cell r="GI570">
            <v>0</v>
          </cell>
          <cell r="GL570">
            <v>0</v>
          </cell>
          <cell r="GM570">
            <v>0</v>
          </cell>
          <cell r="GN570">
            <v>0</v>
          </cell>
          <cell r="GO570">
            <v>0</v>
          </cell>
          <cell r="GP570">
            <v>0</v>
          </cell>
          <cell r="GQ570">
            <v>0</v>
          </cell>
          <cell r="GR570">
            <v>0</v>
          </cell>
          <cell r="GS570">
            <v>0</v>
          </cell>
          <cell r="GU570" t="str">
            <v>Wrap Au Jambon Cru</v>
          </cell>
        </row>
        <row r="571">
          <cell r="E571" t="str">
            <v>Wrap Au Poulet</v>
          </cell>
          <cell r="F571" t="str">
            <v>Cuire les asperges en avance. Et gardez au frais
Mettre tous les ingrédients sur le wrap</v>
          </cell>
          <cell r="G571" t="str">
            <v>Tout les ingrédients ne rentreront pas tous dans le wrap. Servez les à côté</v>
          </cell>
          <cell r="H571">
            <v>442.56000000000006</v>
          </cell>
          <cell r="I571">
            <v>50</v>
          </cell>
          <cell r="J571">
            <v>17.770000000000003</v>
          </cell>
          <cell r="K571">
            <v>27.63</v>
          </cell>
          <cell r="L571" t="str">
            <v>Tortillas old el paso</v>
          </cell>
          <cell r="M571">
            <v>80</v>
          </cell>
          <cell r="N571">
            <v>102.4</v>
          </cell>
          <cell r="O571">
            <v>17.28</v>
          </cell>
          <cell r="P571">
            <v>0</v>
          </cell>
          <cell r="Q571">
            <v>17.28</v>
          </cell>
          <cell r="R571">
            <v>128</v>
          </cell>
          <cell r="S571">
            <v>21.6</v>
          </cell>
          <cell r="T571">
            <v>0</v>
          </cell>
          <cell r="U571">
            <v>21.6</v>
          </cell>
          <cell r="V571" t="str">
            <v>Poulet</v>
          </cell>
          <cell r="W571">
            <v>80</v>
          </cell>
          <cell r="X571">
            <v>84</v>
          </cell>
          <cell r="Y571">
            <v>18.48</v>
          </cell>
          <cell r="Z571">
            <v>0.96</v>
          </cell>
          <cell r="AA571">
            <v>0.32</v>
          </cell>
          <cell r="AB571">
            <v>105</v>
          </cell>
          <cell r="AC571">
            <v>23.1</v>
          </cell>
          <cell r="AD571">
            <v>1.2</v>
          </cell>
          <cell r="AE571">
            <v>0.4</v>
          </cell>
          <cell r="AF571" t="str">
            <v>Asperge</v>
          </cell>
          <cell r="AG571">
            <v>40</v>
          </cell>
          <cell r="AH571">
            <v>10.8</v>
          </cell>
          <cell r="AI571">
            <v>0.88</v>
          </cell>
          <cell r="AJ571">
            <v>0.08</v>
          </cell>
          <cell r="AK571">
            <v>1.32</v>
          </cell>
          <cell r="AL571">
            <v>27</v>
          </cell>
          <cell r="AM571">
            <v>2.2000000000000002</v>
          </cell>
          <cell r="AN571">
            <v>0.2</v>
          </cell>
          <cell r="AO571">
            <v>3.3</v>
          </cell>
          <cell r="AP571" t="str">
            <v>Philadelphia Balance</v>
          </cell>
          <cell r="AQ571">
            <v>40</v>
          </cell>
          <cell r="AR571">
            <v>36.36</v>
          </cell>
          <cell r="AS571">
            <v>4.4000000000000004</v>
          </cell>
          <cell r="AT571">
            <v>1</v>
          </cell>
          <cell r="AU571">
            <v>2.36</v>
          </cell>
          <cell r="AV571">
            <v>90.9</v>
          </cell>
          <cell r="AW571">
            <v>11</v>
          </cell>
          <cell r="AX571">
            <v>2.5</v>
          </cell>
          <cell r="AY571">
            <v>5.9</v>
          </cell>
          <cell r="AZ571" t="str">
            <v>Oignon</v>
          </cell>
          <cell r="BA571">
            <v>20</v>
          </cell>
          <cell r="BB571">
            <v>7.8</v>
          </cell>
          <cell r="BC571">
            <v>0.26</v>
          </cell>
          <cell r="BD571">
            <v>0.04</v>
          </cell>
          <cell r="BE571">
            <v>1.4</v>
          </cell>
          <cell r="BF571">
            <v>39</v>
          </cell>
          <cell r="BG571">
            <v>1.3</v>
          </cell>
          <cell r="BH571">
            <v>0.2</v>
          </cell>
          <cell r="BI571">
            <v>7</v>
          </cell>
          <cell r="BJ571" t="str">
            <v>Ail</v>
          </cell>
          <cell r="BL571">
            <v>0</v>
          </cell>
          <cell r="BM571">
            <v>0</v>
          </cell>
          <cell r="BN571">
            <v>0</v>
          </cell>
          <cell r="BO571">
            <v>0</v>
          </cell>
          <cell r="BP571">
            <v>136</v>
          </cell>
          <cell r="BQ571">
            <v>7</v>
          </cell>
          <cell r="BR571">
            <v>0.5</v>
          </cell>
          <cell r="BS571">
            <v>24.5</v>
          </cell>
          <cell r="BT571" t="str">
            <v xml:space="preserve">Sel &amp; Poivre </v>
          </cell>
          <cell r="BV571">
            <v>0</v>
          </cell>
          <cell r="BW571">
            <v>0</v>
          </cell>
          <cell r="BX571">
            <v>0</v>
          </cell>
          <cell r="BY571">
            <v>0</v>
          </cell>
          <cell r="BZ571">
            <v>0</v>
          </cell>
          <cell r="CA571">
            <v>0</v>
          </cell>
          <cell r="CB571">
            <v>0</v>
          </cell>
          <cell r="CC571">
            <v>0</v>
          </cell>
          <cell r="CD571" t="str">
            <v>Gruyère</v>
          </cell>
          <cell r="CE571">
            <v>20</v>
          </cell>
          <cell r="CF571">
            <v>79.8</v>
          </cell>
          <cell r="CG571">
            <v>5.4</v>
          </cell>
          <cell r="CH571">
            <v>6.4</v>
          </cell>
          <cell r="CI571">
            <v>0</v>
          </cell>
          <cell r="CJ571">
            <v>399</v>
          </cell>
          <cell r="CK571">
            <v>27</v>
          </cell>
          <cell r="CL571">
            <v>32</v>
          </cell>
          <cell r="CM571">
            <v>0</v>
          </cell>
          <cell r="CN571" t="str">
            <v>Asperge</v>
          </cell>
          <cell r="CO571">
            <v>150</v>
          </cell>
          <cell r="CP571">
            <v>40.5</v>
          </cell>
          <cell r="CQ571">
            <v>3.3</v>
          </cell>
          <cell r="CR571">
            <v>0.3</v>
          </cell>
          <cell r="CS571">
            <v>4.95</v>
          </cell>
          <cell r="CT571">
            <v>27</v>
          </cell>
          <cell r="CU571">
            <v>2.2000000000000002</v>
          </cell>
          <cell r="CV571">
            <v>0.2</v>
          </cell>
          <cell r="CW571">
            <v>3.3</v>
          </cell>
          <cell r="CX571" t="str">
            <v>Huile D'Olive</v>
          </cell>
          <cell r="CY571">
            <v>10</v>
          </cell>
          <cell r="CZ571">
            <v>80.900000000000006</v>
          </cell>
          <cell r="DA571">
            <v>0</v>
          </cell>
          <cell r="DB571">
            <v>8.99</v>
          </cell>
          <cell r="DC571">
            <v>0</v>
          </cell>
          <cell r="DD571">
            <v>809</v>
          </cell>
          <cell r="DE571">
            <v>0</v>
          </cell>
          <cell r="DF571">
            <v>89.9</v>
          </cell>
          <cell r="DG571">
            <v>0</v>
          </cell>
          <cell r="DH571" t="str">
            <v>Vinaigre</v>
          </cell>
          <cell r="DJ571">
            <v>0</v>
          </cell>
          <cell r="DK571">
            <v>0</v>
          </cell>
          <cell r="DL571">
            <v>0</v>
          </cell>
          <cell r="DM571">
            <v>0</v>
          </cell>
          <cell r="DN571">
            <v>22</v>
          </cell>
          <cell r="DO571">
            <v>0.1</v>
          </cell>
          <cell r="DP571">
            <v>0</v>
          </cell>
          <cell r="DQ571">
            <v>0.7</v>
          </cell>
          <cell r="DR571" t="str">
            <v/>
          </cell>
          <cell r="DT571">
            <v>0</v>
          </cell>
          <cell r="DU571">
            <v>0</v>
          </cell>
          <cell r="DV571">
            <v>0</v>
          </cell>
          <cell r="DW571">
            <v>0</v>
          </cell>
          <cell r="DX571">
            <v>0</v>
          </cell>
          <cell r="DY571">
            <v>0</v>
          </cell>
          <cell r="DZ571">
            <v>0</v>
          </cell>
          <cell r="EA571">
            <v>0</v>
          </cell>
          <cell r="EB571" t="str">
            <v/>
          </cell>
          <cell r="ED571">
            <v>0</v>
          </cell>
          <cell r="EE571">
            <v>0</v>
          </cell>
          <cell r="EF571">
            <v>0</v>
          </cell>
          <cell r="EG571">
            <v>0</v>
          </cell>
          <cell r="EH571">
            <v>0</v>
          </cell>
          <cell r="EI571">
            <v>0</v>
          </cell>
          <cell r="EJ571">
            <v>0</v>
          </cell>
          <cell r="EK571">
            <v>0</v>
          </cell>
          <cell r="EL571" t="str">
            <v/>
          </cell>
          <cell r="EN571">
            <v>0</v>
          </cell>
          <cell r="EO571">
            <v>0</v>
          </cell>
          <cell r="EP571">
            <v>0</v>
          </cell>
          <cell r="EQ571">
            <v>0</v>
          </cell>
          <cell r="ER571">
            <v>0</v>
          </cell>
          <cell r="ES571">
            <v>0</v>
          </cell>
          <cell r="ET571">
            <v>0</v>
          </cell>
          <cell r="EU571">
            <v>0</v>
          </cell>
          <cell r="EV571" t="str">
            <v/>
          </cell>
          <cell r="EX571">
            <v>0</v>
          </cell>
          <cell r="EY571">
            <v>0</v>
          </cell>
          <cell r="EZ571">
            <v>0</v>
          </cell>
          <cell r="FA571">
            <v>0</v>
          </cell>
          <cell r="FB571">
            <v>0</v>
          </cell>
          <cell r="FC571">
            <v>0</v>
          </cell>
          <cell r="FD571">
            <v>0</v>
          </cell>
          <cell r="FE571">
            <v>0</v>
          </cell>
          <cell r="FF571" t="str">
            <v/>
          </cell>
          <cell r="FH571">
            <v>0</v>
          </cell>
          <cell r="FI571">
            <v>0</v>
          </cell>
          <cell r="FJ571">
            <v>0</v>
          </cell>
          <cell r="FK571">
            <v>0</v>
          </cell>
          <cell r="FL571">
            <v>0</v>
          </cell>
          <cell r="FM571">
            <v>0</v>
          </cell>
          <cell r="FN571">
            <v>0</v>
          </cell>
          <cell r="FO571">
            <v>0</v>
          </cell>
          <cell r="FR571">
            <v>0</v>
          </cell>
          <cell r="FS571">
            <v>0</v>
          </cell>
          <cell r="FT571">
            <v>0</v>
          </cell>
          <cell r="FU571">
            <v>0</v>
          </cell>
          <cell r="FV571">
            <v>0</v>
          </cell>
          <cell r="FW571">
            <v>0</v>
          </cell>
          <cell r="FX571">
            <v>0</v>
          </cell>
          <cell r="FY571">
            <v>0</v>
          </cell>
          <cell r="GB571">
            <v>0</v>
          </cell>
          <cell r="GC571">
            <v>0</v>
          </cell>
          <cell r="GD571">
            <v>0</v>
          </cell>
          <cell r="GE571">
            <v>0</v>
          </cell>
          <cell r="GF571">
            <v>0</v>
          </cell>
          <cell r="GG571">
            <v>0</v>
          </cell>
          <cell r="GH571">
            <v>0</v>
          </cell>
          <cell r="GI571">
            <v>0</v>
          </cell>
          <cell r="GL571">
            <v>0</v>
          </cell>
          <cell r="GM571">
            <v>0</v>
          </cell>
          <cell r="GN571">
            <v>0</v>
          </cell>
          <cell r="GO571">
            <v>0</v>
          </cell>
          <cell r="GP571">
            <v>0</v>
          </cell>
          <cell r="GQ571">
            <v>0</v>
          </cell>
          <cell r="GR571">
            <v>0</v>
          </cell>
          <cell r="GS571">
            <v>0</v>
          </cell>
          <cell r="GU571" t="str">
            <v>Wrap Au Poulet</v>
          </cell>
        </row>
        <row r="572">
          <cell r="E572" t="str">
            <v>Wrap Au Poulet Avocat</v>
          </cell>
          <cell r="F572" t="str">
            <v xml:space="preserve">Faites griller la galette un petit instant dans une poêle antiadhésive, de chaque côté.
Mettez tous les ingrédients dans la galette et refermez là.
</v>
          </cell>
          <cell r="G572" t="str">
            <v>Tout les ingrédients ne rentreront pas tous dans le wrap. Servez les à côté</v>
          </cell>
          <cell r="H572">
            <v>530.1</v>
          </cell>
          <cell r="I572">
            <v>41.480000000000011</v>
          </cell>
          <cell r="J572">
            <v>25.65</v>
          </cell>
          <cell r="K572">
            <v>26.080000000000002</v>
          </cell>
          <cell r="L572" t="str">
            <v>Tortillas old el paso</v>
          </cell>
          <cell r="M572">
            <v>80</v>
          </cell>
          <cell r="N572">
            <v>102.4</v>
          </cell>
          <cell r="O572">
            <v>17.28</v>
          </cell>
          <cell r="P572">
            <v>0</v>
          </cell>
          <cell r="Q572">
            <v>17.28</v>
          </cell>
          <cell r="R572">
            <v>128</v>
          </cell>
          <cell r="S572">
            <v>21.6</v>
          </cell>
          <cell r="T572">
            <v>0</v>
          </cell>
          <cell r="U572">
            <v>21.6</v>
          </cell>
          <cell r="V572" t="str">
            <v>Mozzarella</v>
          </cell>
          <cell r="W572">
            <v>50</v>
          </cell>
          <cell r="X572">
            <v>126.5</v>
          </cell>
          <cell r="Y572">
            <v>9.35</v>
          </cell>
          <cell r="Z572">
            <v>9.75</v>
          </cell>
          <cell r="AA572">
            <v>0.35</v>
          </cell>
          <cell r="AB572">
            <v>253</v>
          </cell>
          <cell r="AC572">
            <v>18.7</v>
          </cell>
          <cell r="AD572">
            <v>19.5</v>
          </cell>
          <cell r="AE572">
            <v>0.7</v>
          </cell>
          <cell r="AF572" t="str">
            <v>Avocat</v>
          </cell>
          <cell r="AG572">
            <v>40</v>
          </cell>
          <cell r="AH572">
            <v>57.6</v>
          </cell>
          <cell r="AI572">
            <v>0.72</v>
          </cell>
          <cell r="AJ572">
            <v>5.68</v>
          </cell>
          <cell r="AK572">
            <v>0.32</v>
          </cell>
          <cell r="AL572">
            <v>144</v>
          </cell>
          <cell r="AM572">
            <v>1.8</v>
          </cell>
          <cell r="AN572">
            <v>14.2</v>
          </cell>
          <cell r="AO572">
            <v>0.8</v>
          </cell>
          <cell r="AP572" t="str">
            <v>Poulet</v>
          </cell>
          <cell r="AQ572">
            <v>50</v>
          </cell>
          <cell r="AR572">
            <v>52.5</v>
          </cell>
          <cell r="AS572">
            <v>11.55</v>
          </cell>
          <cell r="AT572">
            <v>0.6</v>
          </cell>
          <cell r="AU572">
            <v>0.2</v>
          </cell>
          <cell r="AV572">
            <v>105</v>
          </cell>
          <cell r="AW572">
            <v>23.1</v>
          </cell>
          <cell r="AX572">
            <v>1.2</v>
          </cell>
          <cell r="AY572">
            <v>0.4</v>
          </cell>
          <cell r="AZ572" t="str">
            <v>Mayonnaise Light</v>
          </cell>
          <cell r="BA572">
            <v>20</v>
          </cell>
          <cell r="BB572">
            <v>62.2</v>
          </cell>
          <cell r="BC572">
            <v>0.78</v>
          </cell>
          <cell r="BD572">
            <v>0</v>
          </cell>
          <cell r="BE572">
            <v>0</v>
          </cell>
          <cell r="BF572">
            <v>311</v>
          </cell>
          <cell r="BG572">
            <v>3.9</v>
          </cell>
          <cell r="BH572">
            <v>0</v>
          </cell>
          <cell r="BI572">
            <v>0</v>
          </cell>
          <cell r="BJ572" t="str">
            <v>Maïs Doux</v>
          </cell>
          <cell r="BK572">
            <v>20</v>
          </cell>
          <cell r="BL572">
            <v>20</v>
          </cell>
          <cell r="BM572">
            <v>0.6</v>
          </cell>
          <cell r="BN572">
            <v>0.24</v>
          </cell>
          <cell r="BO572">
            <v>3.64</v>
          </cell>
          <cell r="BP572">
            <v>100</v>
          </cell>
          <cell r="BQ572">
            <v>3</v>
          </cell>
          <cell r="BR572">
            <v>1.2</v>
          </cell>
          <cell r="BS572">
            <v>18.2</v>
          </cell>
          <cell r="BT572" t="str">
            <v>Maïs Doux</v>
          </cell>
          <cell r="BU572">
            <v>20</v>
          </cell>
          <cell r="BV572">
            <v>20</v>
          </cell>
          <cell r="BW572">
            <v>0.6</v>
          </cell>
          <cell r="BX572">
            <v>0.24</v>
          </cell>
          <cell r="BY572">
            <v>3.64</v>
          </cell>
          <cell r="BZ572">
            <v>100</v>
          </cell>
          <cell r="CA572">
            <v>3</v>
          </cell>
          <cell r="CB572">
            <v>1.2</v>
          </cell>
          <cell r="CC572">
            <v>18.2</v>
          </cell>
          <cell r="CD572" t="str">
            <v>Laitue</v>
          </cell>
          <cell r="CE572">
            <v>50</v>
          </cell>
          <cell r="CF572">
            <v>8</v>
          </cell>
          <cell r="CG572">
            <v>0.6</v>
          </cell>
          <cell r="CH572">
            <v>0.15</v>
          </cell>
          <cell r="CI572">
            <v>0.65</v>
          </cell>
          <cell r="CJ572">
            <v>16</v>
          </cell>
          <cell r="CK572">
            <v>1.2</v>
          </cell>
          <cell r="CL572">
            <v>0.3</v>
          </cell>
          <cell r="CM572">
            <v>1.3</v>
          </cell>
          <cell r="CN572" t="str">
            <v>Huile D'Olive</v>
          </cell>
          <cell r="CO572">
            <v>10</v>
          </cell>
          <cell r="CP572">
            <v>80.900000000000006</v>
          </cell>
          <cell r="CQ572">
            <v>0</v>
          </cell>
          <cell r="CR572">
            <v>8.99</v>
          </cell>
          <cell r="CS572">
            <v>0</v>
          </cell>
          <cell r="CT572">
            <v>809</v>
          </cell>
          <cell r="CU572">
            <v>0</v>
          </cell>
          <cell r="CV572">
            <v>89.9</v>
          </cell>
          <cell r="CW572">
            <v>0</v>
          </cell>
          <cell r="CX572" t="str">
            <v>Vinaigre</v>
          </cell>
          <cell r="CZ572">
            <v>0</v>
          </cell>
          <cell r="DA572">
            <v>0</v>
          </cell>
          <cell r="DB572">
            <v>0</v>
          </cell>
          <cell r="DC572">
            <v>0</v>
          </cell>
          <cell r="DD572">
            <v>22</v>
          </cell>
          <cell r="DE572">
            <v>0.1</v>
          </cell>
          <cell r="DF572">
            <v>0</v>
          </cell>
          <cell r="DG572">
            <v>0.7</v>
          </cell>
          <cell r="DH572" t="str">
            <v/>
          </cell>
          <cell r="DJ572">
            <v>0</v>
          </cell>
          <cell r="DK572">
            <v>0</v>
          </cell>
          <cell r="DL572">
            <v>0</v>
          </cell>
          <cell r="DM572">
            <v>0</v>
          </cell>
          <cell r="DN572">
            <v>0</v>
          </cell>
          <cell r="DO572">
            <v>0</v>
          </cell>
          <cell r="DP572">
            <v>0</v>
          </cell>
          <cell r="DQ572">
            <v>0</v>
          </cell>
          <cell r="DR572" t="str">
            <v/>
          </cell>
          <cell r="DT572">
            <v>0</v>
          </cell>
          <cell r="DU572">
            <v>0</v>
          </cell>
          <cell r="DV572">
            <v>0</v>
          </cell>
          <cell r="DW572">
            <v>0</v>
          </cell>
          <cell r="DX572">
            <v>0</v>
          </cell>
          <cell r="DY572">
            <v>0</v>
          </cell>
          <cell r="DZ572">
            <v>0</v>
          </cell>
          <cell r="EA572">
            <v>0</v>
          </cell>
          <cell r="EB572" t="str">
            <v/>
          </cell>
          <cell r="ED572">
            <v>0</v>
          </cell>
          <cell r="EE572">
            <v>0</v>
          </cell>
          <cell r="EF572">
            <v>0</v>
          </cell>
          <cell r="EG572">
            <v>0</v>
          </cell>
          <cell r="EH572">
            <v>0</v>
          </cell>
          <cell r="EI572">
            <v>0</v>
          </cell>
          <cell r="EJ572">
            <v>0</v>
          </cell>
          <cell r="EK572">
            <v>0</v>
          </cell>
          <cell r="EL572" t="str">
            <v/>
          </cell>
          <cell r="EN572">
            <v>0</v>
          </cell>
          <cell r="EO572">
            <v>0</v>
          </cell>
          <cell r="EP572">
            <v>0</v>
          </cell>
          <cell r="EQ572">
            <v>0</v>
          </cell>
          <cell r="ER572">
            <v>0</v>
          </cell>
          <cell r="ES572">
            <v>0</v>
          </cell>
          <cell r="ET572">
            <v>0</v>
          </cell>
          <cell r="EU572">
            <v>0</v>
          </cell>
          <cell r="EV572" t="str">
            <v/>
          </cell>
          <cell r="EX572">
            <v>0</v>
          </cell>
          <cell r="EY572">
            <v>0</v>
          </cell>
          <cell r="EZ572">
            <v>0</v>
          </cell>
          <cell r="FA572">
            <v>0</v>
          </cell>
          <cell r="FB572">
            <v>0</v>
          </cell>
          <cell r="FC572">
            <v>0</v>
          </cell>
          <cell r="FD572">
            <v>0</v>
          </cell>
          <cell r="FE572">
            <v>0</v>
          </cell>
          <cell r="FF572" t="str">
            <v/>
          </cell>
          <cell r="FH572">
            <v>0</v>
          </cell>
          <cell r="FI572">
            <v>0</v>
          </cell>
          <cell r="FJ572">
            <v>0</v>
          </cell>
          <cell r="FK572">
            <v>0</v>
          </cell>
          <cell r="FL572">
            <v>0</v>
          </cell>
          <cell r="FM572">
            <v>0</v>
          </cell>
          <cell r="FN572">
            <v>0</v>
          </cell>
          <cell r="FO572">
            <v>0</v>
          </cell>
          <cell r="FR572">
            <v>0</v>
          </cell>
          <cell r="FS572">
            <v>0</v>
          </cell>
          <cell r="FT572">
            <v>0</v>
          </cell>
          <cell r="FU572">
            <v>0</v>
          </cell>
          <cell r="FV572">
            <v>0</v>
          </cell>
          <cell r="FW572">
            <v>0</v>
          </cell>
          <cell r="FX572">
            <v>0</v>
          </cell>
          <cell r="FY572">
            <v>0</v>
          </cell>
          <cell r="GB572">
            <v>0</v>
          </cell>
          <cell r="GC572">
            <v>0</v>
          </cell>
          <cell r="GD572">
            <v>0</v>
          </cell>
          <cell r="GE572">
            <v>0</v>
          </cell>
          <cell r="GF572">
            <v>0</v>
          </cell>
          <cell r="GG572">
            <v>0</v>
          </cell>
          <cell r="GH572">
            <v>0</v>
          </cell>
          <cell r="GI572">
            <v>0</v>
          </cell>
          <cell r="GL572">
            <v>0</v>
          </cell>
          <cell r="GM572">
            <v>0</v>
          </cell>
          <cell r="GN572">
            <v>0</v>
          </cell>
          <cell r="GO572">
            <v>0</v>
          </cell>
          <cell r="GP572">
            <v>0</v>
          </cell>
          <cell r="GQ572">
            <v>0</v>
          </cell>
          <cell r="GR572">
            <v>0</v>
          </cell>
          <cell r="GS572">
            <v>0</v>
          </cell>
          <cell r="GU572" t="str">
            <v>Wrap Au Poulet Avocat</v>
          </cell>
        </row>
        <row r="573">
          <cell r="E573" t="str">
            <v>Wrap Au Saumon</v>
          </cell>
          <cell r="F573" t="str">
            <v xml:space="preserve">Tartinez la tortilla avec le fromage frais et parsemez d’aneth. 
Répartissez le saumon fumé. 
Ajoutez la roquette et les tomates cerise coupées en deux. 
Salez et poivrez. </v>
          </cell>
          <cell r="G573" t="str">
            <v>Tout les ingrédients ne rentreront pas tous dans le wrap. Servez les à côté</v>
          </cell>
          <cell r="H573">
            <v>259.45</v>
          </cell>
          <cell r="I573">
            <v>25.55</v>
          </cell>
          <cell r="J573">
            <v>12.600000000000001</v>
          </cell>
          <cell r="K573">
            <v>15.525000000000002</v>
          </cell>
          <cell r="L573" t="str">
            <v>Tortillas old el paso</v>
          </cell>
          <cell r="M573">
            <v>50</v>
          </cell>
          <cell r="N573">
            <v>64</v>
          </cell>
          <cell r="O573">
            <v>10.8</v>
          </cell>
          <cell r="P573">
            <v>0</v>
          </cell>
          <cell r="Q573">
            <v>10.8</v>
          </cell>
          <cell r="R573">
            <v>128</v>
          </cell>
          <cell r="S573">
            <v>21.6</v>
          </cell>
          <cell r="T573">
            <v>0</v>
          </cell>
          <cell r="U573">
            <v>21.6</v>
          </cell>
          <cell r="V573" t="str">
            <v>Saumon Fumé</v>
          </cell>
          <cell r="W573">
            <v>50</v>
          </cell>
          <cell r="X573">
            <v>83.5</v>
          </cell>
          <cell r="Y573">
            <v>11.6</v>
          </cell>
          <cell r="Z573">
            <v>4.0999999999999996</v>
          </cell>
          <cell r="AA573">
            <v>0</v>
          </cell>
          <cell r="AB573">
            <v>167</v>
          </cell>
          <cell r="AC573">
            <v>23.2</v>
          </cell>
          <cell r="AD573">
            <v>8.1999999999999993</v>
          </cell>
          <cell r="AE573">
            <v>0</v>
          </cell>
          <cell r="AF573" t="str">
            <v>Fromage Frais Nature</v>
          </cell>
          <cell r="AG573">
            <v>35</v>
          </cell>
          <cell r="AH573">
            <v>82.95</v>
          </cell>
          <cell r="AI573">
            <v>1.75</v>
          </cell>
          <cell r="AJ573">
            <v>8.0500000000000007</v>
          </cell>
          <cell r="AK573">
            <v>0.875</v>
          </cell>
          <cell r="AL573">
            <v>237</v>
          </cell>
          <cell r="AM573">
            <v>5</v>
          </cell>
          <cell r="AN573">
            <v>23</v>
          </cell>
          <cell r="AO573">
            <v>2.5</v>
          </cell>
          <cell r="AP573" t="str">
            <v>Laitue</v>
          </cell>
          <cell r="AQ573">
            <v>50</v>
          </cell>
          <cell r="AR573">
            <v>8</v>
          </cell>
          <cell r="AS573">
            <v>0.6</v>
          </cell>
          <cell r="AT573">
            <v>0.15</v>
          </cell>
          <cell r="AU573">
            <v>0.65</v>
          </cell>
          <cell r="AV573">
            <v>16</v>
          </cell>
          <cell r="AW573">
            <v>1.2</v>
          </cell>
          <cell r="AX573">
            <v>0.3</v>
          </cell>
          <cell r="AY573">
            <v>1.3</v>
          </cell>
          <cell r="AZ573" t="str">
            <v>Tomate</v>
          </cell>
          <cell r="BA573">
            <v>100</v>
          </cell>
          <cell r="BB573">
            <v>21</v>
          </cell>
          <cell r="BC573">
            <v>0.8</v>
          </cell>
          <cell r="BD573">
            <v>0.3</v>
          </cell>
          <cell r="BE573">
            <v>3.2</v>
          </cell>
          <cell r="BF573">
            <v>21</v>
          </cell>
          <cell r="BG573">
            <v>0.8</v>
          </cell>
          <cell r="BH573">
            <v>0.3</v>
          </cell>
          <cell r="BI573">
            <v>3.2</v>
          </cell>
          <cell r="BJ573" t="str">
            <v>Sel &amp; Poivre</v>
          </cell>
          <cell r="BL573">
            <v>0</v>
          </cell>
          <cell r="BM573">
            <v>0</v>
          </cell>
          <cell r="BN573">
            <v>0</v>
          </cell>
          <cell r="BO573">
            <v>0</v>
          </cell>
          <cell r="BP573">
            <v>0</v>
          </cell>
          <cell r="BQ573">
            <v>0</v>
          </cell>
          <cell r="BR573">
            <v>0</v>
          </cell>
          <cell r="BS573">
            <v>0</v>
          </cell>
          <cell r="BT573" t="str">
            <v/>
          </cell>
          <cell r="BV573">
            <v>0</v>
          </cell>
          <cell r="BW573">
            <v>0</v>
          </cell>
          <cell r="BX573">
            <v>0</v>
          </cell>
          <cell r="BY573">
            <v>0</v>
          </cell>
          <cell r="BZ573">
            <v>0</v>
          </cell>
          <cell r="CA573">
            <v>0</v>
          </cell>
          <cell r="CB573">
            <v>0</v>
          </cell>
          <cell r="CC573">
            <v>0</v>
          </cell>
          <cell r="CD573" t="str">
            <v/>
          </cell>
          <cell r="CF573">
            <v>0</v>
          </cell>
          <cell r="CG573">
            <v>0</v>
          </cell>
          <cell r="CH573">
            <v>0</v>
          </cell>
          <cell r="CI573">
            <v>0</v>
          </cell>
          <cell r="CJ573">
            <v>0</v>
          </cell>
          <cell r="CK573">
            <v>0</v>
          </cell>
          <cell r="CL573">
            <v>0</v>
          </cell>
          <cell r="CM573">
            <v>0</v>
          </cell>
          <cell r="CN573" t="str">
            <v/>
          </cell>
          <cell r="CP573">
            <v>0</v>
          </cell>
          <cell r="CQ573">
            <v>0</v>
          </cell>
          <cell r="CR573">
            <v>0</v>
          </cell>
          <cell r="CS573">
            <v>0</v>
          </cell>
          <cell r="CT573">
            <v>0</v>
          </cell>
          <cell r="CU573">
            <v>0</v>
          </cell>
          <cell r="CV573">
            <v>0</v>
          </cell>
          <cell r="CW573">
            <v>0</v>
          </cell>
          <cell r="CX573" t="str">
            <v/>
          </cell>
          <cell r="CZ573">
            <v>0</v>
          </cell>
          <cell r="DA573">
            <v>0</v>
          </cell>
          <cell r="DB573">
            <v>0</v>
          </cell>
          <cell r="DC573">
            <v>0</v>
          </cell>
          <cell r="DD573">
            <v>0</v>
          </cell>
          <cell r="DE573">
            <v>0</v>
          </cell>
          <cell r="DF573">
            <v>0</v>
          </cell>
          <cell r="DG573">
            <v>0</v>
          </cell>
          <cell r="DH573" t="str">
            <v/>
          </cell>
          <cell r="DJ573">
            <v>0</v>
          </cell>
          <cell r="DK573">
            <v>0</v>
          </cell>
          <cell r="DL573">
            <v>0</v>
          </cell>
          <cell r="DM573">
            <v>0</v>
          </cell>
          <cell r="DN573">
            <v>0</v>
          </cell>
          <cell r="DO573">
            <v>0</v>
          </cell>
          <cell r="DP573">
            <v>0</v>
          </cell>
          <cell r="DQ573">
            <v>0</v>
          </cell>
          <cell r="DR573" t="str">
            <v/>
          </cell>
          <cell r="DT573">
            <v>0</v>
          </cell>
          <cell r="DU573">
            <v>0</v>
          </cell>
          <cell r="DV573">
            <v>0</v>
          </cell>
          <cell r="DW573">
            <v>0</v>
          </cell>
          <cell r="DX573">
            <v>0</v>
          </cell>
          <cell r="DY573">
            <v>0</v>
          </cell>
          <cell r="DZ573">
            <v>0</v>
          </cell>
          <cell r="EA573">
            <v>0</v>
          </cell>
          <cell r="EB573" t="str">
            <v/>
          </cell>
          <cell r="ED573">
            <v>0</v>
          </cell>
          <cell r="EE573">
            <v>0</v>
          </cell>
          <cell r="EF573">
            <v>0</v>
          </cell>
          <cell r="EG573">
            <v>0</v>
          </cell>
          <cell r="EH573">
            <v>0</v>
          </cell>
          <cell r="EI573">
            <v>0</v>
          </cell>
          <cell r="EJ573">
            <v>0</v>
          </cell>
          <cell r="EK573">
            <v>0</v>
          </cell>
          <cell r="EL573" t="str">
            <v/>
          </cell>
          <cell r="EN573">
            <v>0</v>
          </cell>
          <cell r="EO573">
            <v>0</v>
          </cell>
          <cell r="EP573">
            <v>0</v>
          </cell>
          <cell r="EQ573">
            <v>0</v>
          </cell>
          <cell r="ER573">
            <v>0</v>
          </cell>
          <cell r="ES573">
            <v>0</v>
          </cell>
          <cell r="ET573">
            <v>0</v>
          </cell>
          <cell r="EU573">
            <v>0</v>
          </cell>
          <cell r="EV573" t="str">
            <v/>
          </cell>
          <cell r="EX573">
            <v>0</v>
          </cell>
          <cell r="EY573">
            <v>0</v>
          </cell>
          <cell r="EZ573">
            <v>0</v>
          </cell>
          <cell r="FA573">
            <v>0</v>
          </cell>
          <cell r="FB573">
            <v>0</v>
          </cell>
          <cell r="FC573">
            <v>0</v>
          </cell>
          <cell r="FD573">
            <v>0</v>
          </cell>
          <cell r="FE573">
            <v>0</v>
          </cell>
          <cell r="FF573" t="str">
            <v/>
          </cell>
          <cell r="FH573">
            <v>0</v>
          </cell>
          <cell r="FI573">
            <v>0</v>
          </cell>
          <cell r="FJ573">
            <v>0</v>
          </cell>
          <cell r="FK573">
            <v>0</v>
          </cell>
          <cell r="FL573">
            <v>0</v>
          </cell>
          <cell r="FM573">
            <v>0</v>
          </cell>
          <cell r="FN573">
            <v>0</v>
          </cell>
          <cell r="FO573">
            <v>0</v>
          </cell>
          <cell r="FR573">
            <v>0</v>
          </cell>
          <cell r="FS573">
            <v>0</v>
          </cell>
          <cell r="FT573">
            <v>0</v>
          </cell>
          <cell r="FU573">
            <v>0</v>
          </cell>
          <cell r="FV573">
            <v>0</v>
          </cell>
          <cell r="FW573">
            <v>0</v>
          </cell>
          <cell r="FX573">
            <v>0</v>
          </cell>
          <cell r="FY573">
            <v>0</v>
          </cell>
          <cell r="GB573">
            <v>0</v>
          </cell>
          <cell r="GC573">
            <v>0</v>
          </cell>
          <cell r="GD573">
            <v>0</v>
          </cell>
          <cell r="GE573">
            <v>0</v>
          </cell>
          <cell r="GF573">
            <v>0</v>
          </cell>
          <cell r="GG573">
            <v>0</v>
          </cell>
          <cell r="GH573">
            <v>0</v>
          </cell>
          <cell r="GI573">
            <v>0</v>
          </cell>
          <cell r="GL573">
            <v>0</v>
          </cell>
          <cell r="GM573">
            <v>0</v>
          </cell>
          <cell r="GN573">
            <v>0</v>
          </cell>
          <cell r="GO573">
            <v>0</v>
          </cell>
          <cell r="GP573">
            <v>0</v>
          </cell>
          <cell r="GQ573">
            <v>0</v>
          </cell>
          <cell r="GR573">
            <v>0</v>
          </cell>
          <cell r="GS573">
            <v>0</v>
          </cell>
          <cell r="GU573" t="str">
            <v>Wrap Au Saumon</v>
          </cell>
        </row>
        <row r="574">
          <cell r="E574" t="str">
            <v>Wrap Au Saumon Fumé</v>
          </cell>
          <cell r="F574" t="str">
            <v xml:space="preserve">Tartinez la tortilla avec le fromage frais et parsemez d’aneth. 
Répartissez le saumon fumé. 
Ajoutez la roquette et les tomates cerise coupées en deux. 
Salez et poivrez. </v>
          </cell>
          <cell r="G574" t="str">
            <v>Tout les ingrédients ne rentreront pas tous dans le wrap. Servez les à côté</v>
          </cell>
          <cell r="H574">
            <v>396.21500000000003</v>
          </cell>
          <cell r="I574">
            <v>42.09</v>
          </cell>
          <cell r="J574">
            <v>17.175000000000001</v>
          </cell>
          <cell r="K574">
            <v>25.445</v>
          </cell>
          <cell r="L574" t="str">
            <v>Tortillas old el paso</v>
          </cell>
          <cell r="M574">
            <v>80</v>
          </cell>
          <cell r="N574">
            <v>102.4</v>
          </cell>
          <cell r="O574">
            <v>17.28</v>
          </cell>
          <cell r="P574">
            <v>0</v>
          </cell>
          <cell r="Q574">
            <v>17.28</v>
          </cell>
          <cell r="R574">
            <v>128</v>
          </cell>
          <cell r="S574">
            <v>21.6</v>
          </cell>
          <cell r="T574">
            <v>0</v>
          </cell>
          <cell r="U574">
            <v>21.6</v>
          </cell>
          <cell r="V574" t="str">
            <v>Saumon Fumé</v>
          </cell>
          <cell r="W574">
            <v>80</v>
          </cell>
          <cell r="X574">
            <v>133.6</v>
          </cell>
          <cell r="Y574">
            <v>18.559999999999999</v>
          </cell>
          <cell r="Z574">
            <v>6.56</v>
          </cell>
          <cell r="AA574">
            <v>0</v>
          </cell>
          <cell r="AB574">
            <v>167</v>
          </cell>
          <cell r="AC574">
            <v>23.2</v>
          </cell>
          <cell r="AD574">
            <v>8.1999999999999993</v>
          </cell>
          <cell r="AE574">
            <v>0</v>
          </cell>
          <cell r="AF574" t="str">
            <v>Philadelphia Balance</v>
          </cell>
          <cell r="AG574">
            <v>35</v>
          </cell>
          <cell r="AH574">
            <v>31.815000000000001</v>
          </cell>
          <cell r="AI574">
            <v>3.85</v>
          </cell>
          <cell r="AJ574">
            <v>0.875</v>
          </cell>
          <cell r="AK574">
            <v>2.0649999999999999</v>
          </cell>
          <cell r="AL574">
            <v>90.9</v>
          </cell>
          <cell r="AM574">
            <v>11</v>
          </cell>
          <cell r="AN574">
            <v>2.5</v>
          </cell>
          <cell r="AO574">
            <v>5.9</v>
          </cell>
          <cell r="AP574" t="str">
            <v>Laitue</v>
          </cell>
          <cell r="AQ574">
            <v>50</v>
          </cell>
          <cell r="AR574">
            <v>8</v>
          </cell>
          <cell r="AS574">
            <v>0.6</v>
          </cell>
          <cell r="AT574">
            <v>0.15</v>
          </cell>
          <cell r="AU574">
            <v>0.65</v>
          </cell>
          <cell r="AV574">
            <v>16</v>
          </cell>
          <cell r="AW574">
            <v>1.2</v>
          </cell>
          <cell r="AX574">
            <v>0.3</v>
          </cell>
          <cell r="AY574">
            <v>1.3</v>
          </cell>
          <cell r="AZ574" t="str">
            <v>Tomate</v>
          </cell>
          <cell r="BA574">
            <v>100</v>
          </cell>
          <cell r="BB574">
            <v>21</v>
          </cell>
          <cell r="BC574">
            <v>0.8</v>
          </cell>
          <cell r="BD574">
            <v>0.3</v>
          </cell>
          <cell r="BE574">
            <v>3.2</v>
          </cell>
          <cell r="BF574">
            <v>21</v>
          </cell>
          <cell r="BG574">
            <v>0.8</v>
          </cell>
          <cell r="BH574">
            <v>0.3</v>
          </cell>
          <cell r="BI574">
            <v>3.2</v>
          </cell>
          <cell r="BJ574" t="str">
            <v>Sel &amp; Poivre</v>
          </cell>
          <cell r="BL574">
            <v>0</v>
          </cell>
          <cell r="BM574">
            <v>0</v>
          </cell>
          <cell r="BN574">
            <v>0</v>
          </cell>
          <cell r="BO574">
            <v>0</v>
          </cell>
          <cell r="BP574">
            <v>0</v>
          </cell>
          <cell r="BQ574">
            <v>0</v>
          </cell>
          <cell r="BR574">
            <v>0</v>
          </cell>
          <cell r="BS574">
            <v>0</v>
          </cell>
          <cell r="BT574" t="str">
            <v>Tomate</v>
          </cell>
          <cell r="BU574">
            <v>50</v>
          </cell>
          <cell r="BV574">
            <v>10.5</v>
          </cell>
          <cell r="BW574">
            <v>0.4</v>
          </cell>
          <cell r="BX574">
            <v>0.15</v>
          </cell>
          <cell r="BY574">
            <v>1.6</v>
          </cell>
          <cell r="BZ574">
            <v>21</v>
          </cell>
          <cell r="CA574">
            <v>0.8</v>
          </cell>
          <cell r="CB574">
            <v>0.3</v>
          </cell>
          <cell r="CC574">
            <v>3.2</v>
          </cell>
          <cell r="CD574" t="str">
            <v>Laitue</v>
          </cell>
          <cell r="CE574">
            <v>50</v>
          </cell>
          <cell r="CF574">
            <v>8</v>
          </cell>
          <cell r="CG574">
            <v>0.6</v>
          </cell>
          <cell r="CH574">
            <v>0.15</v>
          </cell>
          <cell r="CI574">
            <v>0.65</v>
          </cell>
          <cell r="CJ574">
            <v>16</v>
          </cell>
          <cell r="CK574">
            <v>1.2</v>
          </cell>
          <cell r="CL574">
            <v>0.3</v>
          </cell>
          <cell r="CM574">
            <v>1.3</v>
          </cell>
          <cell r="CN574" t="str">
            <v>Huile D'Olive</v>
          </cell>
          <cell r="CO574">
            <v>10</v>
          </cell>
          <cell r="CP574">
            <v>80.900000000000006</v>
          </cell>
          <cell r="CQ574">
            <v>0</v>
          </cell>
          <cell r="CR574">
            <v>8.99</v>
          </cell>
          <cell r="CS574">
            <v>0</v>
          </cell>
          <cell r="CT574">
            <v>809</v>
          </cell>
          <cell r="CU574">
            <v>0</v>
          </cell>
          <cell r="CV574">
            <v>89.9</v>
          </cell>
          <cell r="CW574">
            <v>0</v>
          </cell>
          <cell r="CX574" t="str">
            <v>Vinaigre</v>
          </cell>
          <cell r="CZ574">
            <v>0</v>
          </cell>
          <cell r="DA574">
            <v>0</v>
          </cell>
          <cell r="DB574">
            <v>0</v>
          </cell>
          <cell r="DC574">
            <v>0</v>
          </cell>
          <cell r="DD574">
            <v>22</v>
          </cell>
          <cell r="DE574">
            <v>0.1</v>
          </cell>
          <cell r="DF574">
            <v>0</v>
          </cell>
          <cell r="DG574">
            <v>0.7</v>
          </cell>
          <cell r="DH574" t="str">
            <v/>
          </cell>
          <cell r="DJ574">
            <v>0</v>
          </cell>
          <cell r="DK574">
            <v>0</v>
          </cell>
          <cell r="DL574">
            <v>0</v>
          </cell>
          <cell r="DM574">
            <v>0</v>
          </cell>
          <cell r="DN574">
            <v>0</v>
          </cell>
          <cell r="DO574">
            <v>0</v>
          </cell>
          <cell r="DP574">
            <v>0</v>
          </cell>
          <cell r="DQ574">
            <v>0</v>
          </cell>
          <cell r="DR574" t="str">
            <v/>
          </cell>
          <cell r="DT574">
            <v>0</v>
          </cell>
          <cell r="DU574">
            <v>0</v>
          </cell>
          <cell r="DV574">
            <v>0</v>
          </cell>
          <cell r="DW574">
            <v>0</v>
          </cell>
          <cell r="DX574">
            <v>0</v>
          </cell>
          <cell r="DY574">
            <v>0</v>
          </cell>
          <cell r="DZ574">
            <v>0</v>
          </cell>
          <cell r="EA574">
            <v>0</v>
          </cell>
          <cell r="EB574" t="str">
            <v/>
          </cell>
          <cell r="ED574">
            <v>0</v>
          </cell>
          <cell r="EE574">
            <v>0</v>
          </cell>
          <cell r="EF574">
            <v>0</v>
          </cell>
          <cell r="EG574">
            <v>0</v>
          </cell>
          <cell r="EH574">
            <v>0</v>
          </cell>
          <cell r="EI574">
            <v>0</v>
          </cell>
          <cell r="EJ574">
            <v>0</v>
          </cell>
          <cell r="EK574">
            <v>0</v>
          </cell>
          <cell r="EL574" t="str">
            <v/>
          </cell>
          <cell r="EN574">
            <v>0</v>
          </cell>
          <cell r="EO574">
            <v>0</v>
          </cell>
          <cell r="EP574">
            <v>0</v>
          </cell>
          <cell r="EQ574">
            <v>0</v>
          </cell>
          <cell r="ER574">
            <v>0</v>
          </cell>
          <cell r="ES574">
            <v>0</v>
          </cell>
          <cell r="ET574">
            <v>0</v>
          </cell>
          <cell r="EU574">
            <v>0</v>
          </cell>
          <cell r="EV574" t="str">
            <v/>
          </cell>
          <cell r="EX574">
            <v>0</v>
          </cell>
          <cell r="EY574">
            <v>0</v>
          </cell>
          <cell r="EZ574">
            <v>0</v>
          </cell>
          <cell r="FA574">
            <v>0</v>
          </cell>
          <cell r="FB574">
            <v>0</v>
          </cell>
          <cell r="FC574">
            <v>0</v>
          </cell>
          <cell r="FD574">
            <v>0</v>
          </cell>
          <cell r="FE574">
            <v>0</v>
          </cell>
          <cell r="FF574" t="str">
            <v/>
          </cell>
          <cell r="FH574">
            <v>0</v>
          </cell>
          <cell r="FI574">
            <v>0</v>
          </cell>
          <cell r="FJ574">
            <v>0</v>
          </cell>
          <cell r="FK574">
            <v>0</v>
          </cell>
          <cell r="FL574">
            <v>0</v>
          </cell>
          <cell r="FM574">
            <v>0</v>
          </cell>
          <cell r="FN574">
            <v>0</v>
          </cell>
          <cell r="FO574">
            <v>0</v>
          </cell>
          <cell r="FR574">
            <v>0</v>
          </cell>
          <cell r="FS574">
            <v>0</v>
          </cell>
          <cell r="FT574">
            <v>0</v>
          </cell>
          <cell r="FU574">
            <v>0</v>
          </cell>
          <cell r="FV574">
            <v>0</v>
          </cell>
          <cell r="FW574">
            <v>0</v>
          </cell>
          <cell r="FX574">
            <v>0</v>
          </cell>
          <cell r="FY574">
            <v>0</v>
          </cell>
          <cell r="GB574">
            <v>0</v>
          </cell>
          <cell r="GC574">
            <v>0</v>
          </cell>
          <cell r="GD574">
            <v>0</v>
          </cell>
          <cell r="GE574">
            <v>0</v>
          </cell>
          <cell r="GF574">
            <v>0</v>
          </cell>
          <cell r="GG574">
            <v>0</v>
          </cell>
          <cell r="GH574">
            <v>0</v>
          </cell>
          <cell r="GI574">
            <v>0</v>
          </cell>
          <cell r="GL574">
            <v>0</v>
          </cell>
          <cell r="GM574">
            <v>0</v>
          </cell>
          <cell r="GN574">
            <v>0</v>
          </cell>
          <cell r="GO574">
            <v>0</v>
          </cell>
          <cell r="GP574">
            <v>0</v>
          </cell>
          <cell r="GQ574">
            <v>0</v>
          </cell>
          <cell r="GR574">
            <v>0</v>
          </cell>
          <cell r="GS574">
            <v>0</v>
          </cell>
          <cell r="GU574" t="str">
            <v>Wrap Au Saumon Fumé</v>
          </cell>
        </row>
        <row r="575">
          <cell r="E575" t="str">
            <v>Wrap Au Thon</v>
          </cell>
          <cell r="F575" t="str">
            <v>Poser les ingrédients sur la tortillas afin de la fermer. Le reste des ingrédients sont pour l'accompagnement</v>
          </cell>
          <cell r="G575" t="str">
            <v>Tout les ingrédients ne rentreront pas tous dans le wrap. Servez les à côté</v>
          </cell>
          <cell r="H575">
            <v>352.66000000000008</v>
          </cell>
          <cell r="I575">
            <v>43.46</v>
          </cell>
          <cell r="J575">
            <v>11</v>
          </cell>
          <cell r="K575">
            <v>26.779999999999998</v>
          </cell>
          <cell r="L575" t="str">
            <v>Tortillas old el paso</v>
          </cell>
          <cell r="M575">
            <v>80</v>
          </cell>
          <cell r="N575">
            <v>102.4</v>
          </cell>
          <cell r="O575">
            <v>17.28</v>
          </cell>
          <cell r="P575">
            <v>0</v>
          </cell>
          <cell r="Q575">
            <v>17.28</v>
          </cell>
          <cell r="R575">
            <v>128</v>
          </cell>
          <cell r="S575">
            <v>21.6</v>
          </cell>
          <cell r="T575">
            <v>0</v>
          </cell>
          <cell r="U575">
            <v>21.6</v>
          </cell>
          <cell r="V575" t="str">
            <v>Thon Au Naturel</v>
          </cell>
          <cell r="W575">
            <v>80</v>
          </cell>
          <cell r="X575">
            <v>87.2</v>
          </cell>
          <cell r="Y575">
            <v>20</v>
          </cell>
          <cell r="Z575">
            <v>0.4</v>
          </cell>
          <cell r="AA575">
            <v>0.8</v>
          </cell>
          <cell r="AB575">
            <v>109</v>
          </cell>
          <cell r="AC575">
            <v>25</v>
          </cell>
          <cell r="AD575">
            <v>0.5</v>
          </cell>
          <cell r="AE575">
            <v>1</v>
          </cell>
          <cell r="AF575" t="str">
            <v>Poivron</v>
          </cell>
          <cell r="AG575">
            <v>40</v>
          </cell>
          <cell r="AH575">
            <v>8</v>
          </cell>
          <cell r="AI575">
            <v>0.32</v>
          </cell>
          <cell r="AJ575">
            <v>0.12</v>
          </cell>
          <cell r="AK575">
            <v>1.04</v>
          </cell>
          <cell r="AL575">
            <v>20</v>
          </cell>
          <cell r="AM575">
            <v>0.8</v>
          </cell>
          <cell r="AN575">
            <v>0.3</v>
          </cell>
          <cell r="AO575">
            <v>2.6</v>
          </cell>
          <cell r="AP575" t="str">
            <v>Philadelphia Balance</v>
          </cell>
          <cell r="AQ575">
            <v>40</v>
          </cell>
          <cell r="AR575">
            <v>36.36</v>
          </cell>
          <cell r="AS575">
            <v>4.4000000000000004</v>
          </cell>
          <cell r="AT575">
            <v>1</v>
          </cell>
          <cell r="AU575">
            <v>2.36</v>
          </cell>
          <cell r="AV575">
            <v>90.9</v>
          </cell>
          <cell r="AW575">
            <v>11</v>
          </cell>
          <cell r="AX575">
            <v>2.5</v>
          </cell>
          <cell r="AY575">
            <v>5.9</v>
          </cell>
          <cell r="AZ575" t="str">
            <v>Oignon</v>
          </cell>
          <cell r="BA575">
            <v>20</v>
          </cell>
          <cell r="BB575">
            <v>7.8</v>
          </cell>
          <cell r="BC575">
            <v>0.26</v>
          </cell>
          <cell r="BD575">
            <v>0.04</v>
          </cell>
          <cell r="BE575">
            <v>1.4</v>
          </cell>
          <cell r="BF575">
            <v>39</v>
          </cell>
          <cell r="BG575">
            <v>1.3</v>
          </cell>
          <cell r="BH575">
            <v>0.2</v>
          </cell>
          <cell r="BI575">
            <v>7</v>
          </cell>
          <cell r="BJ575" t="str">
            <v>Ail</v>
          </cell>
          <cell r="BL575">
            <v>0</v>
          </cell>
          <cell r="BM575">
            <v>0</v>
          </cell>
          <cell r="BN575">
            <v>0</v>
          </cell>
          <cell r="BO575">
            <v>0</v>
          </cell>
          <cell r="BP575">
            <v>136</v>
          </cell>
          <cell r="BQ575">
            <v>7</v>
          </cell>
          <cell r="BR575">
            <v>0.5</v>
          </cell>
          <cell r="BS575">
            <v>24.5</v>
          </cell>
          <cell r="BT575" t="str">
            <v xml:space="preserve">Sel &amp; Poivre </v>
          </cell>
          <cell r="BV575">
            <v>0</v>
          </cell>
          <cell r="BW575">
            <v>0</v>
          </cell>
          <cell r="BX575">
            <v>0</v>
          </cell>
          <cell r="BY575">
            <v>0</v>
          </cell>
          <cell r="BZ575">
            <v>0</v>
          </cell>
          <cell r="CA575">
            <v>0</v>
          </cell>
          <cell r="CB575">
            <v>0</v>
          </cell>
          <cell r="CC575">
            <v>0</v>
          </cell>
          <cell r="CD575" t="str">
            <v>Poivron</v>
          </cell>
          <cell r="CE575">
            <v>150</v>
          </cell>
          <cell r="CF575">
            <v>30</v>
          </cell>
          <cell r="CG575">
            <v>1.2</v>
          </cell>
          <cell r="CH575">
            <v>0.45</v>
          </cell>
          <cell r="CI575">
            <v>3.9</v>
          </cell>
          <cell r="CJ575">
            <v>20</v>
          </cell>
          <cell r="CK575">
            <v>0.8</v>
          </cell>
          <cell r="CL575">
            <v>0.3</v>
          </cell>
          <cell r="CM575">
            <v>2.6</v>
          </cell>
          <cell r="CN575" t="str">
            <v>Huile D'Olive</v>
          </cell>
          <cell r="CO575">
            <v>10</v>
          </cell>
          <cell r="CP575">
            <v>80.900000000000006</v>
          </cell>
          <cell r="CQ575">
            <v>0</v>
          </cell>
          <cell r="CR575">
            <v>8.99</v>
          </cell>
          <cell r="CS575">
            <v>0</v>
          </cell>
          <cell r="CT575">
            <v>809</v>
          </cell>
          <cell r="CU575">
            <v>0</v>
          </cell>
          <cell r="CV575">
            <v>89.9</v>
          </cell>
          <cell r="CW575">
            <v>0</v>
          </cell>
          <cell r="CX575" t="str">
            <v>Vinaigre</v>
          </cell>
          <cell r="CZ575">
            <v>0</v>
          </cell>
          <cell r="DA575">
            <v>0</v>
          </cell>
          <cell r="DB575">
            <v>0</v>
          </cell>
          <cell r="DC575">
            <v>0</v>
          </cell>
          <cell r="DD575">
            <v>22</v>
          </cell>
          <cell r="DE575">
            <v>0.1</v>
          </cell>
          <cell r="DF575">
            <v>0</v>
          </cell>
          <cell r="DG575">
            <v>0.7</v>
          </cell>
          <cell r="DH575" t="str">
            <v/>
          </cell>
          <cell r="DJ575">
            <v>0</v>
          </cell>
          <cell r="DK575">
            <v>0</v>
          </cell>
          <cell r="DL575">
            <v>0</v>
          </cell>
          <cell r="DM575">
            <v>0</v>
          </cell>
          <cell r="DN575">
            <v>0</v>
          </cell>
          <cell r="DO575">
            <v>0</v>
          </cell>
          <cell r="DP575">
            <v>0</v>
          </cell>
          <cell r="DQ575">
            <v>0</v>
          </cell>
          <cell r="DR575" t="str">
            <v/>
          </cell>
          <cell r="DT575">
            <v>0</v>
          </cell>
          <cell r="DU575">
            <v>0</v>
          </cell>
          <cell r="DV575">
            <v>0</v>
          </cell>
          <cell r="DW575">
            <v>0</v>
          </cell>
          <cell r="DX575">
            <v>0</v>
          </cell>
          <cell r="DY575">
            <v>0</v>
          </cell>
          <cell r="DZ575">
            <v>0</v>
          </cell>
          <cell r="EA575">
            <v>0</v>
          </cell>
          <cell r="EB575" t="str">
            <v/>
          </cell>
          <cell r="ED575">
            <v>0</v>
          </cell>
          <cell r="EE575">
            <v>0</v>
          </cell>
          <cell r="EF575">
            <v>0</v>
          </cell>
          <cell r="EG575">
            <v>0</v>
          </cell>
          <cell r="EH575">
            <v>0</v>
          </cell>
          <cell r="EI575">
            <v>0</v>
          </cell>
          <cell r="EJ575">
            <v>0</v>
          </cell>
          <cell r="EK575">
            <v>0</v>
          </cell>
          <cell r="EL575" t="str">
            <v/>
          </cell>
          <cell r="EN575">
            <v>0</v>
          </cell>
          <cell r="EO575">
            <v>0</v>
          </cell>
          <cell r="EP575">
            <v>0</v>
          </cell>
          <cell r="EQ575">
            <v>0</v>
          </cell>
          <cell r="ER575">
            <v>0</v>
          </cell>
          <cell r="ES575">
            <v>0</v>
          </cell>
          <cell r="ET575">
            <v>0</v>
          </cell>
          <cell r="EU575">
            <v>0</v>
          </cell>
          <cell r="EV575" t="str">
            <v/>
          </cell>
          <cell r="EX575">
            <v>0</v>
          </cell>
          <cell r="EY575">
            <v>0</v>
          </cell>
          <cell r="EZ575">
            <v>0</v>
          </cell>
          <cell r="FA575">
            <v>0</v>
          </cell>
          <cell r="FB575">
            <v>0</v>
          </cell>
          <cell r="FC575">
            <v>0</v>
          </cell>
          <cell r="FD575">
            <v>0</v>
          </cell>
          <cell r="FE575">
            <v>0</v>
          </cell>
          <cell r="FF575" t="str">
            <v/>
          </cell>
          <cell r="FH575">
            <v>0</v>
          </cell>
          <cell r="FI575">
            <v>0</v>
          </cell>
          <cell r="FJ575">
            <v>0</v>
          </cell>
          <cell r="FK575">
            <v>0</v>
          </cell>
          <cell r="FL575">
            <v>0</v>
          </cell>
          <cell r="FM575">
            <v>0</v>
          </cell>
          <cell r="FN575">
            <v>0</v>
          </cell>
          <cell r="FO575">
            <v>0</v>
          </cell>
          <cell r="FR575">
            <v>0</v>
          </cell>
          <cell r="FS575">
            <v>0</v>
          </cell>
          <cell r="FT575">
            <v>0</v>
          </cell>
          <cell r="FU575">
            <v>0</v>
          </cell>
          <cell r="FV575">
            <v>0</v>
          </cell>
          <cell r="FW575">
            <v>0</v>
          </cell>
          <cell r="FX575">
            <v>0</v>
          </cell>
          <cell r="FY575">
            <v>0</v>
          </cell>
          <cell r="GB575">
            <v>0</v>
          </cell>
          <cell r="GC575">
            <v>0</v>
          </cell>
          <cell r="GD575">
            <v>0</v>
          </cell>
          <cell r="GE575">
            <v>0</v>
          </cell>
          <cell r="GF575">
            <v>0</v>
          </cell>
          <cell r="GG575">
            <v>0</v>
          </cell>
          <cell r="GH575">
            <v>0</v>
          </cell>
          <cell r="GI575">
            <v>0</v>
          </cell>
          <cell r="GL575">
            <v>0</v>
          </cell>
          <cell r="GM575">
            <v>0</v>
          </cell>
          <cell r="GN575">
            <v>0</v>
          </cell>
          <cell r="GO575">
            <v>0</v>
          </cell>
          <cell r="GP575">
            <v>0</v>
          </cell>
          <cell r="GQ575">
            <v>0</v>
          </cell>
          <cell r="GR575">
            <v>0</v>
          </cell>
          <cell r="GS575">
            <v>0</v>
          </cell>
          <cell r="GU575" t="str">
            <v>Wrap Au Thon</v>
          </cell>
        </row>
        <row r="576">
          <cell r="E576" t="str">
            <v>Wrap Houmous</v>
          </cell>
          <cell r="F576" t="str">
            <v>Faîtes cuire votre poulet avec l’huile de coco.
Coupez votre concombre, tomate , poivron et carotte en forme de stick (en longueur)
Dans chaque wrap étalez le houmous* ,ajoutez les sticks de concombres, carottes, tomates, poivrons, les feuilles de laitue et le poulet.</v>
          </cell>
          <cell r="G576" t="str">
            <v>* voir recette séparée</v>
          </cell>
          <cell r="H576">
            <v>344.63499999999999</v>
          </cell>
          <cell r="I576">
            <v>39.06</v>
          </cell>
          <cell r="J576">
            <v>8.948500000000001</v>
          </cell>
          <cell r="K576">
            <v>28.659999999999997</v>
          </cell>
          <cell r="L576" t="str">
            <v>Tortillas old el paso</v>
          </cell>
          <cell r="M576">
            <v>50</v>
          </cell>
          <cell r="N576">
            <v>64</v>
          </cell>
          <cell r="O576">
            <v>10.8</v>
          </cell>
          <cell r="P576">
            <v>0</v>
          </cell>
          <cell r="Q576">
            <v>10.8</v>
          </cell>
          <cell r="R576">
            <v>128</v>
          </cell>
          <cell r="S576">
            <v>21.6</v>
          </cell>
          <cell r="T576">
            <v>0</v>
          </cell>
          <cell r="U576">
            <v>21.6</v>
          </cell>
          <cell r="V576" t="str">
            <v>Houmous _MNFC</v>
          </cell>
          <cell r="W576">
            <v>30</v>
          </cell>
          <cell r="X576">
            <v>51.435000000000002</v>
          </cell>
          <cell r="Y576">
            <v>2.2200000000000002</v>
          </cell>
          <cell r="Z576">
            <v>1.9484999999999999</v>
          </cell>
          <cell r="AA576">
            <v>5.31</v>
          </cell>
          <cell r="AB576">
            <v>171.45</v>
          </cell>
          <cell r="AC576">
            <v>7.4</v>
          </cell>
          <cell r="AD576">
            <v>6.4950000000000001</v>
          </cell>
          <cell r="AE576">
            <v>17.7</v>
          </cell>
          <cell r="AF576" t="str">
            <v>poulet</v>
          </cell>
          <cell r="AG576">
            <v>100</v>
          </cell>
          <cell r="AH576">
            <v>105</v>
          </cell>
          <cell r="AI576">
            <v>23.1</v>
          </cell>
          <cell r="AJ576">
            <v>1.2</v>
          </cell>
          <cell r="AK576">
            <v>0.4</v>
          </cell>
          <cell r="AL576">
            <v>105</v>
          </cell>
          <cell r="AM576">
            <v>23.1</v>
          </cell>
          <cell r="AN576">
            <v>1.2</v>
          </cell>
          <cell r="AO576">
            <v>0.4</v>
          </cell>
          <cell r="AP576" t="str">
            <v>Concombre</v>
          </cell>
          <cell r="AQ576">
            <v>100</v>
          </cell>
          <cell r="AR576">
            <v>13</v>
          </cell>
          <cell r="AS576">
            <v>0.7</v>
          </cell>
          <cell r="AT576">
            <v>0.1</v>
          </cell>
          <cell r="AU576">
            <v>2</v>
          </cell>
          <cell r="AV576">
            <v>13</v>
          </cell>
          <cell r="AW576">
            <v>0.7</v>
          </cell>
          <cell r="AX576">
            <v>0.1</v>
          </cell>
          <cell r="AY576">
            <v>2</v>
          </cell>
          <cell r="AZ576" t="str">
            <v>Tomate</v>
          </cell>
          <cell r="BA576">
            <v>50</v>
          </cell>
          <cell r="BB576">
            <v>10.5</v>
          </cell>
          <cell r="BC576">
            <v>0.4</v>
          </cell>
          <cell r="BD576">
            <v>0.15</v>
          </cell>
          <cell r="BE576">
            <v>1.6</v>
          </cell>
          <cell r="BF576">
            <v>21</v>
          </cell>
          <cell r="BG576">
            <v>0.8</v>
          </cell>
          <cell r="BH576">
            <v>0.3</v>
          </cell>
          <cell r="BI576">
            <v>3.2</v>
          </cell>
          <cell r="BJ576" t="str">
            <v>huile de coco</v>
          </cell>
          <cell r="BK576">
            <v>5</v>
          </cell>
          <cell r="BL576">
            <v>44.7</v>
          </cell>
          <cell r="BM576">
            <v>0.04</v>
          </cell>
          <cell r="BN576">
            <v>4.95</v>
          </cell>
          <cell r="BO576">
            <v>0</v>
          </cell>
          <cell r="BP576">
            <v>894</v>
          </cell>
          <cell r="BQ576">
            <v>0.8</v>
          </cell>
          <cell r="BR576">
            <v>99</v>
          </cell>
          <cell r="BS576">
            <v>0</v>
          </cell>
          <cell r="BT576" t="str">
            <v>Poivron</v>
          </cell>
          <cell r="BU576">
            <v>50</v>
          </cell>
          <cell r="BV576">
            <v>10</v>
          </cell>
          <cell r="BW576">
            <v>0.4</v>
          </cell>
          <cell r="BX576">
            <v>0.15</v>
          </cell>
          <cell r="BY576">
            <v>1.3</v>
          </cell>
          <cell r="BZ576">
            <v>20</v>
          </cell>
          <cell r="CA576">
            <v>0.8</v>
          </cell>
          <cell r="CB576">
            <v>0.3</v>
          </cell>
          <cell r="CC576">
            <v>2.6</v>
          </cell>
          <cell r="CD576" t="str">
            <v>Laitue</v>
          </cell>
          <cell r="CE576">
            <v>50</v>
          </cell>
          <cell r="CF576">
            <v>8</v>
          </cell>
          <cell r="CG576">
            <v>0.6</v>
          </cell>
          <cell r="CH576">
            <v>0.15</v>
          </cell>
          <cell r="CI576">
            <v>0.65</v>
          </cell>
          <cell r="CJ576">
            <v>16</v>
          </cell>
          <cell r="CK576">
            <v>1.2</v>
          </cell>
          <cell r="CL576">
            <v>0.3</v>
          </cell>
          <cell r="CM576">
            <v>1.3</v>
          </cell>
          <cell r="CN576" t="str">
            <v>Carotte</v>
          </cell>
          <cell r="CO576">
            <v>100</v>
          </cell>
          <cell r="CP576">
            <v>38</v>
          </cell>
          <cell r="CQ576">
            <v>0.8</v>
          </cell>
          <cell r="CR576">
            <v>0.3</v>
          </cell>
          <cell r="CS576">
            <v>6.6</v>
          </cell>
          <cell r="CT576">
            <v>38</v>
          </cell>
          <cell r="CU576">
            <v>0.8</v>
          </cell>
          <cell r="CV576">
            <v>0.3</v>
          </cell>
          <cell r="CW576">
            <v>6.6</v>
          </cell>
          <cell r="CZ576">
            <v>0</v>
          </cell>
          <cell r="DA576">
            <v>0</v>
          </cell>
          <cell r="DB576">
            <v>0</v>
          </cell>
          <cell r="DC576">
            <v>0</v>
          </cell>
          <cell r="DD576">
            <v>0</v>
          </cell>
          <cell r="DE576">
            <v>0</v>
          </cell>
          <cell r="DF576">
            <v>0</v>
          </cell>
          <cell r="DG576">
            <v>0</v>
          </cell>
          <cell r="DJ576">
            <v>0</v>
          </cell>
          <cell r="DK576">
            <v>0</v>
          </cell>
          <cell r="DL576">
            <v>0</v>
          </cell>
          <cell r="DM576">
            <v>0</v>
          </cell>
          <cell r="DN576">
            <v>0</v>
          </cell>
          <cell r="DO576">
            <v>0</v>
          </cell>
          <cell r="DP576">
            <v>0</v>
          </cell>
          <cell r="DQ576">
            <v>0</v>
          </cell>
          <cell r="DT576">
            <v>0</v>
          </cell>
          <cell r="DU576">
            <v>0</v>
          </cell>
          <cell r="DV576">
            <v>0</v>
          </cell>
          <cell r="DW576">
            <v>0</v>
          </cell>
          <cell r="DX576">
            <v>0</v>
          </cell>
          <cell r="DY576">
            <v>0</v>
          </cell>
          <cell r="DZ576">
            <v>0</v>
          </cell>
          <cell r="EA576">
            <v>0</v>
          </cell>
          <cell r="ED576">
            <v>0</v>
          </cell>
          <cell r="EE576">
            <v>0</v>
          </cell>
          <cell r="EF576">
            <v>0</v>
          </cell>
          <cell r="EG576">
            <v>0</v>
          </cell>
          <cell r="EH576">
            <v>0</v>
          </cell>
          <cell r="EI576">
            <v>0</v>
          </cell>
          <cell r="EJ576">
            <v>0</v>
          </cell>
          <cell r="EK576">
            <v>0</v>
          </cell>
          <cell r="EN576">
            <v>0</v>
          </cell>
          <cell r="EO576">
            <v>0</v>
          </cell>
          <cell r="EP576">
            <v>0</v>
          </cell>
          <cell r="EQ576">
            <v>0</v>
          </cell>
          <cell r="ER576">
            <v>0</v>
          </cell>
          <cell r="ES576">
            <v>0</v>
          </cell>
          <cell r="ET576">
            <v>0</v>
          </cell>
          <cell r="EU576">
            <v>0</v>
          </cell>
          <cell r="EX576">
            <v>0</v>
          </cell>
          <cell r="EY576">
            <v>0</v>
          </cell>
          <cell r="EZ576">
            <v>0</v>
          </cell>
          <cell r="FA576">
            <v>0</v>
          </cell>
          <cell r="FB576">
            <v>0</v>
          </cell>
          <cell r="FC576">
            <v>0</v>
          </cell>
          <cell r="FD576">
            <v>0</v>
          </cell>
          <cell r="FE576">
            <v>0</v>
          </cell>
          <cell r="FH576">
            <v>0</v>
          </cell>
          <cell r="FI576">
            <v>0</v>
          </cell>
          <cell r="FJ576">
            <v>0</v>
          </cell>
          <cell r="FK576">
            <v>0</v>
          </cell>
          <cell r="FL576">
            <v>0</v>
          </cell>
          <cell r="FM576">
            <v>0</v>
          </cell>
          <cell r="FN576">
            <v>0</v>
          </cell>
          <cell r="FO576">
            <v>0</v>
          </cell>
          <cell r="FR576">
            <v>0</v>
          </cell>
          <cell r="FS576">
            <v>0</v>
          </cell>
          <cell r="FT576">
            <v>0</v>
          </cell>
          <cell r="FU576">
            <v>0</v>
          </cell>
          <cell r="FV576">
            <v>0</v>
          </cell>
          <cell r="FW576">
            <v>0</v>
          </cell>
          <cell r="FX576">
            <v>0</v>
          </cell>
          <cell r="FY576">
            <v>0</v>
          </cell>
          <cell r="GB576">
            <v>0</v>
          </cell>
          <cell r="GC576">
            <v>0</v>
          </cell>
          <cell r="GD576">
            <v>0</v>
          </cell>
          <cell r="GE576">
            <v>0</v>
          </cell>
          <cell r="GF576">
            <v>0</v>
          </cell>
          <cell r="GG576">
            <v>0</v>
          </cell>
          <cell r="GH576">
            <v>0</v>
          </cell>
          <cell r="GI576">
            <v>0</v>
          </cell>
          <cell r="GL576">
            <v>0</v>
          </cell>
          <cell r="GM576">
            <v>0</v>
          </cell>
          <cell r="GN576">
            <v>0</v>
          </cell>
          <cell r="GO576">
            <v>0</v>
          </cell>
          <cell r="GP576">
            <v>0</v>
          </cell>
          <cell r="GQ576">
            <v>0</v>
          </cell>
          <cell r="GR576">
            <v>0</v>
          </cell>
          <cell r="GS576">
            <v>0</v>
          </cell>
          <cell r="GU576" t="str">
            <v>Wrap Houmous</v>
          </cell>
        </row>
        <row r="577">
          <cell r="E577" t="str">
            <v>Wrap Végétarien Au Tofu</v>
          </cell>
          <cell r="F577" t="str">
            <v>Prendre des épinards frais.
Mettre tous les ingrédients sur le wrap.</v>
          </cell>
          <cell r="G577" t="str">
            <v>Tout les ingrédients ne rentreront pas tous dans le wrap. Servez les à côté</v>
          </cell>
          <cell r="H577">
            <v>330.09999999999997</v>
          </cell>
          <cell r="I577">
            <v>28.720000000000002</v>
          </cell>
          <cell r="J577">
            <v>16.55</v>
          </cell>
          <cell r="K577">
            <v>23.870000000000005</v>
          </cell>
          <cell r="L577" t="str">
            <v>Tortillas old el paso</v>
          </cell>
          <cell r="M577">
            <v>80</v>
          </cell>
          <cell r="N577">
            <v>102.4</v>
          </cell>
          <cell r="O577">
            <v>17.28</v>
          </cell>
          <cell r="P577">
            <v>0</v>
          </cell>
          <cell r="Q577">
            <v>17.28</v>
          </cell>
          <cell r="R577">
            <v>128</v>
          </cell>
          <cell r="S577">
            <v>21.6</v>
          </cell>
          <cell r="T577">
            <v>0</v>
          </cell>
          <cell r="U577">
            <v>21.6</v>
          </cell>
          <cell r="V577" t="str">
            <v>Tofu</v>
          </cell>
          <cell r="W577">
            <v>80</v>
          </cell>
          <cell r="X577">
            <v>118.4</v>
          </cell>
          <cell r="Y577">
            <v>9.6</v>
          </cell>
          <cell r="Z577">
            <v>7.2</v>
          </cell>
          <cell r="AA577">
            <v>3.6</v>
          </cell>
          <cell r="AB577">
            <v>148</v>
          </cell>
          <cell r="AC577">
            <v>12</v>
          </cell>
          <cell r="AD577">
            <v>9</v>
          </cell>
          <cell r="AE577">
            <v>4.5</v>
          </cell>
          <cell r="AF577" t="str">
            <v>Épinard</v>
          </cell>
          <cell r="AG577">
            <v>20</v>
          </cell>
          <cell r="AH577">
            <v>4.5999999999999996</v>
          </cell>
          <cell r="AI577">
            <v>0.54</v>
          </cell>
          <cell r="AJ577">
            <v>0.08</v>
          </cell>
          <cell r="AK577">
            <v>0.16</v>
          </cell>
          <cell r="AL577">
            <v>23</v>
          </cell>
          <cell r="AM577">
            <v>2.7</v>
          </cell>
          <cell r="AN577">
            <v>0.4</v>
          </cell>
          <cell r="AO577">
            <v>0.8</v>
          </cell>
          <cell r="AP577" t="str">
            <v>Concombre</v>
          </cell>
          <cell r="AQ577">
            <v>25</v>
          </cell>
          <cell r="AR577">
            <v>3.25</v>
          </cell>
          <cell r="AS577">
            <v>0.17499999999999999</v>
          </cell>
          <cell r="AT577">
            <v>2.5000000000000001E-2</v>
          </cell>
          <cell r="AU577">
            <v>0.5</v>
          </cell>
          <cell r="AV577">
            <v>13</v>
          </cell>
          <cell r="AW577">
            <v>0.7</v>
          </cell>
          <cell r="AX577">
            <v>0.1</v>
          </cell>
          <cell r="AY577">
            <v>2</v>
          </cell>
          <cell r="AZ577" t="str">
            <v>Tomate</v>
          </cell>
          <cell r="BA577">
            <v>25</v>
          </cell>
          <cell r="BB577">
            <v>5.25</v>
          </cell>
          <cell r="BC577">
            <v>0.2</v>
          </cell>
          <cell r="BD577">
            <v>7.4999999999999997E-2</v>
          </cell>
          <cell r="BE577">
            <v>0.8</v>
          </cell>
          <cell r="BF577">
            <v>21</v>
          </cell>
          <cell r="BG577">
            <v>0.8</v>
          </cell>
          <cell r="BH577">
            <v>0.3</v>
          </cell>
          <cell r="BI577">
            <v>3.2</v>
          </cell>
          <cell r="BJ577" t="str">
            <v>Sel &amp; Poivre</v>
          </cell>
          <cell r="BL577">
            <v>0</v>
          </cell>
          <cell r="BM577">
            <v>0</v>
          </cell>
          <cell r="BN577">
            <v>0</v>
          </cell>
          <cell r="BO577">
            <v>0</v>
          </cell>
          <cell r="BP577">
            <v>0</v>
          </cell>
          <cell r="BQ577">
            <v>0</v>
          </cell>
          <cell r="BR577">
            <v>0</v>
          </cell>
          <cell r="BS577">
            <v>0</v>
          </cell>
          <cell r="BT577" t="str">
            <v>Épinard</v>
          </cell>
          <cell r="BU577">
            <v>20</v>
          </cell>
          <cell r="BV577">
            <v>4.5999999999999996</v>
          </cell>
          <cell r="BW577">
            <v>0.54</v>
          </cell>
          <cell r="BX577">
            <v>0.08</v>
          </cell>
          <cell r="BY577">
            <v>0.16</v>
          </cell>
          <cell r="BZ577">
            <v>23</v>
          </cell>
          <cell r="CA577">
            <v>2.7</v>
          </cell>
          <cell r="CB577">
            <v>0.4</v>
          </cell>
          <cell r="CC577">
            <v>0.8</v>
          </cell>
          <cell r="CD577" t="str">
            <v>Concombre</v>
          </cell>
          <cell r="CE577">
            <v>25</v>
          </cell>
          <cell r="CF577">
            <v>3.25</v>
          </cell>
          <cell r="CG577">
            <v>0.17499999999999999</v>
          </cell>
          <cell r="CH577">
            <v>2.5000000000000001E-2</v>
          </cell>
          <cell r="CI577">
            <v>0.5</v>
          </cell>
          <cell r="CJ577">
            <v>13</v>
          </cell>
          <cell r="CK577">
            <v>0.7</v>
          </cell>
          <cell r="CL577">
            <v>0.1</v>
          </cell>
          <cell r="CM577">
            <v>2</v>
          </cell>
          <cell r="CN577" t="str">
            <v>Tomate</v>
          </cell>
          <cell r="CO577">
            <v>25</v>
          </cell>
          <cell r="CP577">
            <v>5.25</v>
          </cell>
          <cell r="CQ577">
            <v>0.2</v>
          </cell>
          <cell r="CR577">
            <v>7.4999999999999997E-2</v>
          </cell>
          <cell r="CS577">
            <v>0.8</v>
          </cell>
          <cell r="CT577">
            <v>21</v>
          </cell>
          <cell r="CU577">
            <v>0.8</v>
          </cell>
          <cell r="CV577">
            <v>0.3</v>
          </cell>
          <cell r="CW577">
            <v>3.2</v>
          </cell>
          <cell r="CX577" t="str">
            <v>Huile D'Olive</v>
          </cell>
          <cell r="CY577">
            <v>10</v>
          </cell>
          <cell r="CZ577">
            <v>80.900000000000006</v>
          </cell>
          <cell r="DA577">
            <v>0</v>
          </cell>
          <cell r="DB577">
            <v>8.99</v>
          </cell>
          <cell r="DC577">
            <v>0</v>
          </cell>
          <cell r="DD577">
            <v>809</v>
          </cell>
          <cell r="DE577">
            <v>0</v>
          </cell>
          <cell r="DF577">
            <v>89.9</v>
          </cell>
          <cell r="DG577">
            <v>0</v>
          </cell>
          <cell r="DH577" t="str">
            <v>Vinaigre</v>
          </cell>
          <cell r="DI577">
            <v>10</v>
          </cell>
          <cell r="DJ577">
            <v>2.2000000000000002</v>
          </cell>
          <cell r="DK577">
            <v>0.01</v>
          </cell>
          <cell r="DL577">
            <v>0</v>
          </cell>
          <cell r="DM577">
            <v>7.0000000000000007E-2</v>
          </cell>
          <cell r="DN577">
            <v>22</v>
          </cell>
          <cell r="DO577">
            <v>0.1</v>
          </cell>
          <cell r="DP577">
            <v>0</v>
          </cell>
          <cell r="DQ577">
            <v>0.7</v>
          </cell>
          <cell r="DR577" t="str">
            <v/>
          </cell>
          <cell r="DT577">
            <v>0</v>
          </cell>
          <cell r="DU577">
            <v>0</v>
          </cell>
          <cell r="DV577">
            <v>0</v>
          </cell>
          <cell r="DW577">
            <v>0</v>
          </cell>
          <cell r="DX577">
            <v>0</v>
          </cell>
          <cell r="DY577">
            <v>0</v>
          </cell>
          <cell r="DZ577">
            <v>0</v>
          </cell>
          <cell r="EA577">
            <v>0</v>
          </cell>
          <cell r="EB577" t="str">
            <v/>
          </cell>
          <cell r="ED577">
            <v>0</v>
          </cell>
          <cell r="EE577">
            <v>0</v>
          </cell>
          <cell r="EF577">
            <v>0</v>
          </cell>
          <cell r="EG577">
            <v>0</v>
          </cell>
          <cell r="EH577">
            <v>0</v>
          </cell>
          <cell r="EI577">
            <v>0</v>
          </cell>
          <cell r="EJ577">
            <v>0</v>
          </cell>
          <cell r="EK577">
            <v>0</v>
          </cell>
          <cell r="EL577" t="str">
            <v/>
          </cell>
          <cell r="EN577">
            <v>0</v>
          </cell>
          <cell r="EO577">
            <v>0</v>
          </cell>
          <cell r="EP577">
            <v>0</v>
          </cell>
          <cell r="EQ577">
            <v>0</v>
          </cell>
          <cell r="ER577">
            <v>0</v>
          </cell>
          <cell r="ES577">
            <v>0</v>
          </cell>
          <cell r="ET577">
            <v>0</v>
          </cell>
          <cell r="EU577">
            <v>0</v>
          </cell>
          <cell r="EV577" t="str">
            <v/>
          </cell>
          <cell r="EX577">
            <v>0</v>
          </cell>
          <cell r="EY577">
            <v>0</v>
          </cell>
          <cell r="EZ577">
            <v>0</v>
          </cell>
          <cell r="FA577">
            <v>0</v>
          </cell>
          <cell r="FB577">
            <v>0</v>
          </cell>
          <cell r="FC577">
            <v>0</v>
          </cell>
          <cell r="FD577">
            <v>0</v>
          </cell>
          <cell r="FE577">
            <v>0</v>
          </cell>
          <cell r="FF577" t="str">
            <v/>
          </cell>
          <cell r="FH577">
            <v>0</v>
          </cell>
          <cell r="FI577">
            <v>0</v>
          </cell>
          <cell r="FJ577">
            <v>0</v>
          </cell>
          <cell r="FK577">
            <v>0</v>
          </cell>
          <cell r="FL577">
            <v>0</v>
          </cell>
          <cell r="FM577">
            <v>0</v>
          </cell>
          <cell r="FN577">
            <v>0</v>
          </cell>
          <cell r="FO577">
            <v>0</v>
          </cell>
          <cell r="FR577">
            <v>0</v>
          </cell>
          <cell r="FS577">
            <v>0</v>
          </cell>
          <cell r="FT577">
            <v>0</v>
          </cell>
          <cell r="FU577">
            <v>0</v>
          </cell>
          <cell r="FV577">
            <v>0</v>
          </cell>
          <cell r="FW577">
            <v>0</v>
          </cell>
          <cell r="FX577">
            <v>0</v>
          </cell>
          <cell r="FY577">
            <v>0</v>
          </cell>
          <cell r="GB577">
            <v>0</v>
          </cell>
          <cell r="GC577">
            <v>0</v>
          </cell>
          <cell r="GD577">
            <v>0</v>
          </cell>
          <cell r="GE577">
            <v>0</v>
          </cell>
          <cell r="GF577">
            <v>0</v>
          </cell>
          <cell r="GG577">
            <v>0</v>
          </cell>
          <cell r="GH577">
            <v>0</v>
          </cell>
          <cell r="GI577">
            <v>0</v>
          </cell>
          <cell r="GL577">
            <v>0</v>
          </cell>
          <cell r="GM577">
            <v>0</v>
          </cell>
          <cell r="GN577">
            <v>0</v>
          </cell>
          <cell r="GO577">
            <v>0</v>
          </cell>
          <cell r="GP577">
            <v>0</v>
          </cell>
          <cell r="GQ577">
            <v>0</v>
          </cell>
          <cell r="GR577">
            <v>0</v>
          </cell>
          <cell r="GS577">
            <v>0</v>
          </cell>
          <cell r="GU577" t="str">
            <v>Wrap Végétarien Au Tofu</v>
          </cell>
        </row>
        <row r="578">
          <cell r="E578" t="str">
            <v>Wraps De Laitue &amp; Viande Hachée</v>
          </cell>
          <cell r="F578" t="str">
            <v xml:space="preserve">Épluchez et hachez grossièrement les oignons et l'ail.
Dans un robot de cuisine, mélangez ces deux ingrédients au gingembre et à l'eau puis réduisez le tout en purée jusqu'à obtention d'une pâte crémeuse.
Coupez le faux-filet en fines tranches et l'oignon vert en rondelles. Réservez dans un bol.
Ajoutez la pâte d'oignon, la sauce soja, l'huile de sésame et le miel au bol puis mélangez bien.
Placez la viande au réfrigérateur et laissez mariner pendant au moins 30 minutes.
Cuisez le tout ensemble dans une poêle pendant environ 5 minutes.
Séparez les feuilles de laitue dans deux assiettes puis recouvrez à l'aide de la viande cuite. Saupoudrez de graines de sésame.
</v>
          </cell>
          <cell r="G578" t="str">
            <v>Tout les ingrédients ne rentreront pas tous dans le wrap. Servez les à côté</v>
          </cell>
          <cell r="H578">
            <v>427.73</v>
          </cell>
          <cell r="I578">
            <v>27.815999999999999</v>
          </cell>
          <cell r="J578">
            <v>27.448</v>
          </cell>
          <cell r="K578">
            <v>16.312999999999999</v>
          </cell>
          <cell r="L578" t="str">
            <v>Oignon</v>
          </cell>
          <cell r="M578">
            <v>60</v>
          </cell>
          <cell r="N578">
            <v>23.4</v>
          </cell>
          <cell r="O578">
            <v>0.78</v>
          </cell>
          <cell r="P578">
            <v>0.12</v>
          </cell>
          <cell r="Q578">
            <v>4.2</v>
          </cell>
          <cell r="R578">
            <v>39</v>
          </cell>
          <cell r="S578">
            <v>1.3</v>
          </cell>
          <cell r="T578">
            <v>0.2</v>
          </cell>
          <cell r="U578">
            <v>7</v>
          </cell>
          <cell r="V578" t="str">
            <v>Ail</v>
          </cell>
          <cell r="W578">
            <v>1</v>
          </cell>
          <cell r="X578">
            <v>1.36</v>
          </cell>
          <cell r="Y578">
            <v>7.0000000000000007E-2</v>
          </cell>
          <cell r="Z578">
            <v>5.0000000000000001E-3</v>
          </cell>
          <cell r="AA578">
            <v>0.245</v>
          </cell>
          <cell r="AB578">
            <v>136</v>
          </cell>
          <cell r="AC578">
            <v>7</v>
          </cell>
          <cell r="AD578">
            <v>0.5</v>
          </cell>
          <cell r="AE578">
            <v>24.5</v>
          </cell>
          <cell r="AF578" t="str">
            <v>Gingembre</v>
          </cell>
          <cell r="AH578">
            <v>0</v>
          </cell>
          <cell r="AI578">
            <v>0</v>
          </cell>
          <cell r="AJ578">
            <v>0</v>
          </cell>
          <cell r="AK578">
            <v>0</v>
          </cell>
          <cell r="AL578">
            <v>0</v>
          </cell>
          <cell r="AM578">
            <v>0</v>
          </cell>
          <cell r="AN578">
            <v>0</v>
          </cell>
          <cell r="AO578">
            <v>0</v>
          </cell>
          <cell r="AP578" t="str">
            <v>Eau</v>
          </cell>
          <cell r="AQ578">
            <v>10</v>
          </cell>
          <cell r="AR578">
            <v>0</v>
          </cell>
          <cell r="AS578">
            <v>0</v>
          </cell>
          <cell r="AT578">
            <v>0</v>
          </cell>
          <cell r="AU578">
            <v>0</v>
          </cell>
          <cell r="AV578">
            <v>0</v>
          </cell>
          <cell r="AW578">
            <v>0</v>
          </cell>
          <cell r="AX578">
            <v>0</v>
          </cell>
          <cell r="AY578">
            <v>0</v>
          </cell>
          <cell r="AZ578" t="str">
            <v>Oignon Vert</v>
          </cell>
          <cell r="BA578">
            <v>20</v>
          </cell>
          <cell r="BB578">
            <v>6.4</v>
          </cell>
          <cell r="BC578">
            <v>0.36599999999999999</v>
          </cell>
          <cell r="BD578">
            <v>3.7999999999999999E-2</v>
          </cell>
          <cell r="BE578">
            <v>1.4680000000000002</v>
          </cell>
          <cell r="BF578">
            <v>32</v>
          </cell>
          <cell r="BG578">
            <v>1.83</v>
          </cell>
          <cell r="BH578">
            <v>0.19</v>
          </cell>
          <cell r="BI578">
            <v>7.34</v>
          </cell>
          <cell r="BJ578" t="str">
            <v>Sauce Soja</v>
          </cell>
          <cell r="BK578">
            <v>15</v>
          </cell>
          <cell r="BL578">
            <v>9.42</v>
          </cell>
          <cell r="BM578">
            <v>1.32</v>
          </cell>
          <cell r="BN578">
            <v>0</v>
          </cell>
          <cell r="BO578">
            <v>1.0349999999999999</v>
          </cell>
          <cell r="BP578">
            <v>62.8</v>
          </cell>
          <cell r="BQ578">
            <v>8.8000000000000007</v>
          </cell>
          <cell r="BR578">
            <v>0</v>
          </cell>
          <cell r="BS578">
            <v>6.9</v>
          </cell>
          <cell r="BT578" t="str">
            <v>Huile De Sésame</v>
          </cell>
          <cell r="BU578">
            <v>10</v>
          </cell>
          <cell r="BV578">
            <v>80.900000000000006</v>
          </cell>
          <cell r="BW578">
            <v>0</v>
          </cell>
          <cell r="BX578">
            <v>8.99</v>
          </cell>
          <cell r="BY578">
            <v>0</v>
          </cell>
          <cell r="BZ578">
            <v>809</v>
          </cell>
          <cell r="CA578">
            <v>0</v>
          </cell>
          <cell r="CB578">
            <v>89.9</v>
          </cell>
          <cell r="CC578">
            <v>0</v>
          </cell>
          <cell r="CD578" t="str">
            <v>Miel</v>
          </cell>
          <cell r="CE578">
            <v>10</v>
          </cell>
          <cell r="CF578">
            <v>32.200000000000003</v>
          </cell>
          <cell r="CG578">
            <v>0.05</v>
          </cell>
          <cell r="CH578">
            <v>0</v>
          </cell>
          <cell r="CI578">
            <v>8</v>
          </cell>
          <cell r="CJ578">
            <v>322</v>
          </cell>
          <cell r="CK578">
            <v>0.5</v>
          </cell>
          <cell r="CL578">
            <v>0</v>
          </cell>
          <cell r="CM578">
            <v>80</v>
          </cell>
          <cell r="CN578" t="str">
            <v>Laitue</v>
          </cell>
          <cell r="CO578">
            <v>60</v>
          </cell>
          <cell r="CP578">
            <v>9.6</v>
          </cell>
          <cell r="CQ578">
            <v>0.72</v>
          </cell>
          <cell r="CR578">
            <v>0.18</v>
          </cell>
          <cell r="CS578">
            <v>0.78</v>
          </cell>
          <cell r="CT578">
            <v>16</v>
          </cell>
          <cell r="CU578">
            <v>1.2</v>
          </cell>
          <cell r="CV578">
            <v>0.3</v>
          </cell>
          <cell r="CW578">
            <v>1.3</v>
          </cell>
          <cell r="CX578" t="str">
            <v>Graine De Sésame</v>
          </cell>
          <cell r="CY578">
            <v>5</v>
          </cell>
          <cell r="CZ578">
            <v>29.45</v>
          </cell>
          <cell r="DA578">
            <v>0.88500000000000001</v>
          </cell>
          <cell r="DB578">
            <v>2.4900000000000002</v>
          </cell>
          <cell r="DC578">
            <v>0.58499999999999996</v>
          </cell>
          <cell r="DD578">
            <v>589</v>
          </cell>
          <cell r="DE578">
            <v>17.7</v>
          </cell>
          <cell r="DF578">
            <v>49.8</v>
          </cell>
          <cell r="DG578">
            <v>11.7</v>
          </cell>
          <cell r="DH578" t="str">
            <v>Bœuf</v>
          </cell>
          <cell r="DI578">
            <v>125</v>
          </cell>
          <cell r="DJ578">
            <v>235</v>
          </cell>
          <cell r="DK578">
            <v>23.625</v>
          </cell>
          <cell r="DL578">
            <v>15.625</v>
          </cell>
          <cell r="DM578">
            <v>0</v>
          </cell>
          <cell r="DN578">
            <v>188</v>
          </cell>
          <cell r="DO578">
            <v>18.899999999999999</v>
          </cell>
          <cell r="DP578">
            <v>12.5</v>
          </cell>
          <cell r="DQ578">
            <v>0</v>
          </cell>
          <cell r="DR578" t="str">
            <v/>
          </cell>
          <cell r="DT578">
            <v>0</v>
          </cell>
          <cell r="DU578">
            <v>0</v>
          </cell>
          <cell r="DV578">
            <v>0</v>
          </cell>
          <cell r="DW578">
            <v>0</v>
          </cell>
          <cell r="DX578">
            <v>0</v>
          </cell>
          <cell r="DY578">
            <v>0</v>
          </cell>
          <cell r="DZ578">
            <v>0</v>
          </cell>
          <cell r="EA578">
            <v>0</v>
          </cell>
          <cell r="EB578" t="str">
            <v/>
          </cell>
          <cell r="ED578">
            <v>0</v>
          </cell>
          <cell r="EE578">
            <v>0</v>
          </cell>
          <cell r="EF578">
            <v>0</v>
          </cell>
          <cell r="EG578">
            <v>0</v>
          </cell>
          <cell r="EH578">
            <v>0</v>
          </cell>
          <cell r="EI578">
            <v>0</v>
          </cell>
          <cell r="EJ578">
            <v>0</v>
          </cell>
          <cell r="EK578">
            <v>0</v>
          </cell>
          <cell r="EL578" t="str">
            <v/>
          </cell>
          <cell r="EN578">
            <v>0</v>
          </cell>
          <cell r="EO578">
            <v>0</v>
          </cell>
          <cell r="EP578">
            <v>0</v>
          </cell>
          <cell r="EQ578">
            <v>0</v>
          </cell>
          <cell r="ER578">
            <v>0</v>
          </cell>
          <cell r="ES578">
            <v>0</v>
          </cell>
          <cell r="ET578">
            <v>0</v>
          </cell>
          <cell r="EU578">
            <v>0</v>
          </cell>
          <cell r="EV578" t="str">
            <v/>
          </cell>
          <cell r="EX578">
            <v>0</v>
          </cell>
          <cell r="EY578">
            <v>0</v>
          </cell>
          <cell r="EZ578">
            <v>0</v>
          </cell>
          <cell r="FA578">
            <v>0</v>
          </cell>
          <cell r="FB578">
            <v>0</v>
          </cell>
          <cell r="FC578">
            <v>0</v>
          </cell>
          <cell r="FD578">
            <v>0</v>
          </cell>
          <cell r="FE578">
            <v>0</v>
          </cell>
          <cell r="FF578" t="str">
            <v/>
          </cell>
          <cell r="FH578">
            <v>0</v>
          </cell>
          <cell r="FI578">
            <v>0</v>
          </cell>
          <cell r="FJ578">
            <v>0</v>
          </cell>
          <cell r="FK578">
            <v>0</v>
          </cell>
          <cell r="FL578">
            <v>0</v>
          </cell>
          <cell r="FM578">
            <v>0</v>
          </cell>
          <cell r="FN578">
            <v>0</v>
          </cell>
          <cell r="FO578">
            <v>0</v>
          </cell>
          <cell r="FR578">
            <v>0</v>
          </cell>
          <cell r="FS578">
            <v>0</v>
          </cell>
          <cell r="FT578">
            <v>0</v>
          </cell>
          <cell r="FU578">
            <v>0</v>
          </cell>
          <cell r="FV578">
            <v>0</v>
          </cell>
          <cell r="FW578">
            <v>0</v>
          </cell>
          <cell r="FX578">
            <v>0</v>
          </cell>
          <cell r="FY578">
            <v>0</v>
          </cell>
          <cell r="GB578">
            <v>0</v>
          </cell>
          <cell r="GC578">
            <v>0</v>
          </cell>
          <cell r="GD578">
            <v>0</v>
          </cell>
          <cell r="GE578">
            <v>0</v>
          </cell>
          <cell r="GF578">
            <v>0</v>
          </cell>
          <cell r="GG578">
            <v>0</v>
          </cell>
          <cell r="GH578">
            <v>0</v>
          </cell>
          <cell r="GI578">
            <v>0</v>
          </cell>
          <cell r="GL578">
            <v>0</v>
          </cell>
          <cell r="GM578">
            <v>0</v>
          </cell>
          <cell r="GN578">
            <v>0</v>
          </cell>
          <cell r="GO578">
            <v>0</v>
          </cell>
          <cell r="GP578">
            <v>0</v>
          </cell>
          <cell r="GQ578">
            <v>0</v>
          </cell>
          <cell r="GR578">
            <v>0</v>
          </cell>
          <cell r="GS578">
            <v>0</v>
          </cell>
          <cell r="GU578" t="str">
            <v>Wraps De Laitue &amp; Viande Hachée</v>
          </cell>
        </row>
        <row r="579">
          <cell r="E579" t="str">
            <v>Wraps De Salade Au Blanc De Dinde Et À L'Houmous</v>
          </cell>
          <cell r="F579" t="str">
            <v xml:space="preserve">Prendre des pois chiches en  boite
Écrasez les pois chiches, le zeste et le jus de citron, le cumin, le paprika en poudre, le sel et le poivre avec un mixeur plongeant. Continuez à mélangez jusqu'à obtention d'une pâte.
Coupez le concombre en fines tranches sur la longueur.
Placez de la laitue, de l'houmous et de la dinde sur le concombre. Enroulez soigneusement le tout, et fixez avec un cure-dent.
</v>
          </cell>
          <cell r="G579" t="str">
            <v>Tout les ingrédients ne rentreront pas tous dans le wrap. Servez les à côté</v>
          </cell>
          <cell r="H579">
            <v>230.57999999999998</v>
          </cell>
          <cell r="I579">
            <v>31.026</v>
          </cell>
          <cell r="J579">
            <v>3.7289999999999996</v>
          </cell>
          <cell r="K579">
            <v>14.599</v>
          </cell>
          <cell r="L579" t="str">
            <v>Pois chiche cuit</v>
          </cell>
          <cell r="M579">
            <v>50</v>
          </cell>
          <cell r="N579">
            <v>65.5</v>
          </cell>
          <cell r="O579">
            <v>3.7</v>
          </cell>
          <cell r="P579">
            <v>1</v>
          </cell>
          <cell r="Q579">
            <v>8.85</v>
          </cell>
          <cell r="R579">
            <v>131</v>
          </cell>
          <cell r="S579">
            <v>7.4</v>
          </cell>
          <cell r="T579">
            <v>2</v>
          </cell>
          <cell r="U579">
            <v>17.7</v>
          </cell>
          <cell r="V579" t="str">
            <v>Jus De Citron</v>
          </cell>
          <cell r="W579">
            <v>5</v>
          </cell>
          <cell r="X579">
            <v>1.5</v>
          </cell>
          <cell r="Y579">
            <v>0.02</v>
          </cell>
          <cell r="Z579">
            <v>1.4999999999999999E-2</v>
          </cell>
          <cell r="AA579">
            <v>0.30499999999999999</v>
          </cell>
          <cell r="AB579">
            <v>30</v>
          </cell>
          <cell r="AC579">
            <v>0.4</v>
          </cell>
          <cell r="AD579">
            <v>0.3</v>
          </cell>
          <cell r="AE579">
            <v>6.1</v>
          </cell>
          <cell r="AF579" t="str">
            <v>Cumin</v>
          </cell>
          <cell r="AH579">
            <v>0</v>
          </cell>
          <cell r="AI579">
            <v>0</v>
          </cell>
          <cell r="AJ579">
            <v>0</v>
          </cell>
          <cell r="AK579">
            <v>0</v>
          </cell>
          <cell r="AL579">
            <v>0</v>
          </cell>
          <cell r="AM579">
            <v>0</v>
          </cell>
          <cell r="AN579">
            <v>0</v>
          </cell>
          <cell r="AO579">
            <v>0</v>
          </cell>
          <cell r="AP579" t="str">
            <v>Paprika</v>
          </cell>
          <cell r="AR579">
            <v>0</v>
          </cell>
          <cell r="AS579">
            <v>0</v>
          </cell>
          <cell r="AT579">
            <v>0</v>
          </cell>
          <cell r="AU579">
            <v>0</v>
          </cell>
          <cell r="AV579">
            <v>358</v>
          </cell>
          <cell r="AW579">
            <v>14.8</v>
          </cell>
          <cell r="AX579">
            <v>13</v>
          </cell>
          <cell r="AY579">
            <v>34.9</v>
          </cell>
          <cell r="AZ579" t="str">
            <v>Sel &amp; Poivre</v>
          </cell>
          <cell r="BB579">
            <v>0</v>
          </cell>
          <cell r="BC579">
            <v>0</v>
          </cell>
          <cell r="BD579">
            <v>0</v>
          </cell>
          <cell r="BE579">
            <v>0</v>
          </cell>
          <cell r="BF579">
            <v>0</v>
          </cell>
          <cell r="BG579">
            <v>0</v>
          </cell>
          <cell r="BH579">
            <v>0</v>
          </cell>
          <cell r="BI579">
            <v>0</v>
          </cell>
          <cell r="BJ579" t="str">
            <v>Concombre</v>
          </cell>
          <cell r="BK579">
            <v>150</v>
          </cell>
          <cell r="BL579">
            <v>19.5</v>
          </cell>
          <cell r="BM579">
            <v>1.05</v>
          </cell>
          <cell r="BN579">
            <v>0.15</v>
          </cell>
          <cell r="BO579">
            <v>3</v>
          </cell>
          <cell r="BP579">
            <v>13</v>
          </cell>
          <cell r="BQ579">
            <v>0.7</v>
          </cell>
          <cell r="BR579">
            <v>0.1</v>
          </cell>
          <cell r="BS579">
            <v>2</v>
          </cell>
          <cell r="BT579" t="str">
            <v>Laitue</v>
          </cell>
          <cell r="BU579">
            <v>188</v>
          </cell>
          <cell r="BV579">
            <v>30.08</v>
          </cell>
          <cell r="BW579">
            <v>2.2559999999999998</v>
          </cell>
          <cell r="BX579">
            <v>0.56399999999999995</v>
          </cell>
          <cell r="BY579">
            <v>2.444</v>
          </cell>
          <cell r="BZ579">
            <v>16</v>
          </cell>
          <cell r="CA579">
            <v>1.2</v>
          </cell>
          <cell r="CB579">
            <v>0.3</v>
          </cell>
          <cell r="CC579">
            <v>1.3</v>
          </cell>
          <cell r="CD579" t="str">
            <v>Blanc De Dinde</v>
          </cell>
          <cell r="CE579">
            <v>100</v>
          </cell>
          <cell r="CF579">
            <v>114</v>
          </cell>
          <cell r="CG579">
            <v>24</v>
          </cell>
          <cell r="CH579">
            <v>2</v>
          </cell>
          <cell r="CI579">
            <v>0</v>
          </cell>
          <cell r="CJ579">
            <v>114</v>
          </cell>
          <cell r="CK579">
            <v>24</v>
          </cell>
          <cell r="CL579">
            <v>2</v>
          </cell>
          <cell r="CM579">
            <v>0</v>
          </cell>
          <cell r="CN579" t="str">
            <v>Zeste De Citron Bio Râpé</v>
          </cell>
          <cell r="CO579">
            <v>2</v>
          </cell>
          <cell r="CP579">
            <v>0</v>
          </cell>
          <cell r="CQ579">
            <v>0</v>
          </cell>
          <cell r="CR579">
            <v>0</v>
          </cell>
          <cell r="CS579">
            <v>0</v>
          </cell>
          <cell r="CT579">
            <v>0</v>
          </cell>
          <cell r="CU579">
            <v>0</v>
          </cell>
          <cell r="CV579">
            <v>0</v>
          </cell>
          <cell r="CW579">
            <v>0</v>
          </cell>
          <cell r="CX579" t="str">
            <v/>
          </cell>
          <cell r="CZ579">
            <v>0</v>
          </cell>
          <cell r="DA579">
            <v>0</v>
          </cell>
          <cell r="DB579">
            <v>0</v>
          </cell>
          <cell r="DC579">
            <v>0</v>
          </cell>
          <cell r="DD579">
            <v>0</v>
          </cell>
          <cell r="DE579">
            <v>0</v>
          </cell>
          <cell r="DF579">
            <v>0</v>
          </cell>
          <cell r="DG579">
            <v>0</v>
          </cell>
          <cell r="DH579" t="str">
            <v/>
          </cell>
          <cell r="DJ579">
            <v>0</v>
          </cell>
          <cell r="DK579">
            <v>0</v>
          </cell>
          <cell r="DL579">
            <v>0</v>
          </cell>
          <cell r="DM579">
            <v>0</v>
          </cell>
          <cell r="DN579">
            <v>0</v>
          </cell>
          <cell r="DO579">
            <v>0</v>
          </cell>
          <cell r="DP579">
            <v>0</v>
          </cell>
          <cell r="DQ579">
            <v>0</v>
          </cell>
          <cell r="DR579" t="str">
            <v/>
          </cell>
          <cell r="DT579">
            <v>0</v>
          </cell>
          <cell r="DU579">
            <v>0</v>
          </cell>
          <cell r="DV579">
            <v>0</v>
          </cell>
          <cell r="DW579">
            <v>0</v>
          </cell>
          <cell r="DX579">
            <v>0</v>
          </cell>
          <cell r="DY579">
            <v>0</v>
          </cell>
          <cell r="DZ579">
            <v>0</v>
          </cell>
          <cell r="EA579">
            <v>0</v>
          </cell>
          <cell r="EB579" t="str">
            <v/>
          </cell>
          <cell r="ED579">
            <v>0</v>
          </cell>
          <cell r="EE579">
            <v>0</v>
          </cell>
          <cell r="EF579">
            <v>0</v>
          </cell>
          <cell r="EG579">
            <v>0</v>
          </cell>
          <cell r="EH579">
            <v>0</v>
          </cell>
          <cell r="EI579">
            <v>0</v>
          </cell>
          <cell r="EJ579">
            <v>0</v>
          </cell>
          <cell r="EK579">
            <v>0</v>
          </cell>
          <cell r="EL579" t="str">
            <v/>
          </cell>
          <cell r="EN579">
            <v>0</v>
          </cell>
          <cell r="EO579">
            <v>0</v>
          </cell>
          <cell r="EP579">
            <v>0</v>
          </cell>
          <cell r="EQ579">
            <v>0</v>
          </cell>
          <cell r="ER579">
            <v>0</v>
          </cell>
          <cell r="ES579">
            <v>0</v>
          </cell>
          <cell r="ET579">
            <v>0</v>
          </cell>
          <cell r="EU579">
            <v>0</v>
          </cell>
          <cell r="EV579" t="str">
            <v/>
          </cell>
          <cell r="EX579">
            <v>0</v>
          </cell>
          <cell r="EY579">
            <v>0</v>
          </cell>
          <cell r="EZ579">
            <v>0</v>
          </cell>
          <cell r="FA579">
            <v>0</v>
          </cell>
          <cell r="FB579">
            <v>0</v>
          </cell>
          <cell r="FC579">
            <v>0</v>
          </cell>
          <cell r="FD579">
            <v>0</v>
          </cell>
          <cell r="FE579">
            <v>0</v>
          </cell>
          <cell r="FF579" t="str">
            <v/>
          </cell>
          <cell r="FH579">
            <v>0</v>
          </cell>
          <cell r="FI579">
            <v>0</v>
          </cell>
          <cell r="FJ579">
            <v>0</v>
          </cell>
          <cell r="FK579">
            <v>0</v>
          </cell>
          <cell r="FL579">
            <v>0</v>
          </cell>
          <cell r="FM579">
            <v>0</v>
          </cell>
          <cell r="FN579">
            <v>0</v>
          </cell>
          <cell r="FO579">
            <v>0</v>
          </cell>
          <cell r="FR579">
            <v>0</v>
          </cell>
          <cell r="FS579">
            <v>0</v>
          </cell>
          <cell r="FT579">
            <v>0</v>
          </cell>
          <cell r="FU579">
            <v>0</v>
          </cell>
          <cell r="FV579">
            <v>0</v>
          </cell>
          <cell r="FW579">
            <v>0</v>
          </cell>
          <cell r="FX579">
            <v>0</v>
          </cell>
          <cell r="FY579">
            <v>0</v>
          </cell>
          <cell r="GB579">
            <v>0</v>
          </cell>
          <cell r="GC579">
            <v>0</v>
          </cell>
          <cell r="GD579">
            <v>0</v>
          </cell>
          <cell r="GE579">
            <v>0</v>
          </cell>
          <cell r="GF579">
            <v>0</v>
          </cell>
          <cell r="GG579">
            <v>0</v>
          </cell>
          <cell r="GH579">
            <v>0</v>
          </cell>
          <cell r="GI579">
            <v>0</v>
          </cell>
          <cell r="GL579">
            <v>0</v>
          </cell>
          <cell r="GM579">
            <v>0</v>
          </cell>
          <cell r="GN579">
            <v>0</v>
          </cell>
          <cell r="GO579">
            <v>0</v>
          </cell>
          <cell r="GP579">
            <v>0</v>
          </cell>
          <cell r="GQ579">
            <v>0</v>
          </cell>
          <cell r="GR579">
            <v>0</v>
          </cell>
          <cell r="GS579">
            <v>0</v>
          </cell>
          <cell r="GU579" t="str">
            <v>Wraps De Salade Au Blanc De Dinde Et À L'Houmous</v>
          </cell>
        </row>
        <row r="580">
          <cell r="E580" t="str">
            <v xml:space="preserve">Yogourt Orange </v>
          </cell>
          <cell r="F580" t="str">
            <v>Décalotter l’orange aux deux extrémités et les peler
Couper l’orange en deux et en tranches, dresser avec le yogourt. 
Parsemer de germes de blé, lanières de dattes et graines de courge</v>
          </cell>
          <cell r="H580">
            <v>482.4</v>
          </cell>
          <cell r="I580">
            <v>15.399999999999999</v>
          </cell>
          <cell r="J580">
            <v>28.4</v>
          </cell>
          <cell r="K580">
            <v>38.480000000000004</v>
          </cell>
          <cell r="L580" t="str">
            <v>Orange</v>
          </cell>
          <cell r="M580">
            <v>150</v>
          </cell>
          <cell r="N580">
            <v>66</v>
          </cell>
          <cell r="O580">
            <v>1.5</v>
          </cell>
          <cell r="P580">
            <v>0.3</v>
          </cell>
          <cell r="Q580">
            <v>12.9</v>
          </cell>
          <cell r="R580">
            <v>44</v>
          </cell>
          <cell r="S580">
            <v>1</v>
          </cell>
          <cell r="T580">
            <v>0.2</v>
          </cell>
          <cell r="U580">
            <v>8.6</v>
          </cell>
          <cell r="V580" t="str">
            <v>Yogourt À La Grecque Nature</v>
          </cell>
          <cell r="W580">
            <v>180</v>
          </cell>
          <cell r="X580">
            <v>208.8</v>
          </cell>
          <cell r="Y580">
            <v>5.4</v>
          </cell>
          <cell r="Z580">
            <v>18</v>
          </cell>
          <cell r="AA580">
            <v>6.48</v>
          </cell>
          <cell r="AB580">
            <v>116</v>
          </cell>
          <cell r="AC580">
            <v>3</v>
          </cell>
          <cell r="AD580">
            <v>10</v>
          </cell>
          <cell r="AE580">
            <v>3.6</v>
          </cell>
          <cell r="AF580" t="str">
            <v>Germes De Blé</v>
          </cell>
          <cell r="AG580">
            <v>10</v>
          </cell>
          <cell r="AH580">
            <v>33.4</v>
          </cell>
          <cell r="AI580">
            <v>2.8</v>
          </cell>
          <cell r="AJ580">
            <v>0.9</v>
          </cell>
          <cell r="AK580">
            <v>3.5</v>
          </cell>
          <cell r="AL580">
            <v>334</v>
          </cell>
          <cell r="AM580">
            <v>28</v>
          </cell>
          <cell r="AN580">
            <v>9</v>
          </cell>
          <cell r="AO580">
            <v>35</v>
          </cell>
          <cell r="AP580" t="str">
            <v>Dattes</v>
          </cell>
          <cell r="AQ580">
            <v>20</v>
          </cell>
          <cell r="AR580">
            <v>61</v>
          </cell>
          <cell r="AS580">
            <v>0.5</v>
          </cell>
          <cell r="AT580">
            <v>0.1</v>
          </cell>
          <cell r="AU580">
            <v>13.8</v>
          </cell>
          <cell r="AV580">
            <v>305</v>
          </cell>
          <cell r="AW580">
            <v>2.5</v>
          </cell>
          <cell r="AX580">
            <v>0.5</v>
          </cell>
          <cell r="AY580">
            <v>69</v>
          </cell>
          <cell r="AZ580" t="str">
            <v>Graines De Courge</v>
          </cell>
          <cell r="BA580">
            <v>20</v>
          </cell>
          <cell r="BB580">
            <v>113.2</v>
          </cell>
          <cell r="BC580">
            <v>5.2</v>
          </cell>
          <cell r="BD580">
            <v>9.1</v>
          </cell>
          <cell r="BE580">
            <v>1.8</v>
          </cell>
          <cell r="BF580">
            <v>566</v>
          </cell>
          <cell r="BG580">
            <v>26</v>
          </cell>
          <cell r="BH580">
            <v>45.5</v>
          </cell>
          <cell r="BI580">
            <v>9</v>
          </cell>
          <cell r="BJ580" t="str">
            <v/>
          </cell>
          <cell r="BL580">
            <v>0</v>
          </cell>
          <cell r="BM580">
            <v>0</v>
          </cell>
          <cell r="BN580">
            <v>0</v>
          </cell>
          <cell r="BO580">
            <v>0</v>
          </cell>
          <cell r="BP580">
            <v>0</v>
          </cell>
          <cell r="BQ580">
            <v>0</v>
          </cell>
          <cell r="BR580">
            <v>0</v>
          </cell>
          <cell r="BS580">
            <v>0</v>
          </cell>
          <cell r="BT580" t="str">
            <v/>
          </cell>
          <cell r="BV580">
            <v>0</v>
          </cell>
          <cell r="BW580">
            <v>0</v>
          </cell>
          <cell r="BX580">
            <v>0</v>
          </cell>
          <cell r="BY580">
            <v>0</v>
          </cell>
          <cell r="BZ580">
            <v>0</v>
          </cell>
          <cell r="CA580">
            <v>0</v>
          </cell>
          <cell r="CB580">
            <v>0</v>
          </cell>
          <cell r="CC580">
            <v>0</v>
          </cell>
          <cell r="CD580" t="str">
            <v/>
          </cell>
          <cell r="CF580">
            <v>0</v>
          </cell>
          <cell r="CG580">
            <v>0</v>
          </cell>
          <cell r="CH580">
            <v>0</v>
          </cell>
          <cell r="CI580">
            <v>0</v>
          </cell>
          <cell r="CJ580">
            <v>0</v>
          </cell>
          <cell r="CK580">
            <v>0</v>
          </cell>
          <cell r="CL580">
            <v>0</v>
          </cell>
          <cell r="CM580">
            <v>0</v>
          </cell>
          <cell r="CN580" t="str">
            <v/>
          </cell>
          <cell r="CP580">
            <v>0</v>
          </cell>
          <cell r="CQ580">
            <v>0</v>
          </cell>
          <cell r="CR580">
            <v>0</v>
          </cell>
          <cell r="CS580">
            <v>0</v>
          </cell>
          <cell r="CT580">
            <v>0</v>
          </cell>
          <cell r="CU580">
            <v>0</v>
          </cell>
          <cell r="CV580">
            <v>0</v>
          </cell>
          <cell r="CW580">
            <v>0</v>
          </cell>
          <cell r="CX580" t="str">
            <v/>
          </cell>
          <cell r="CZ580">
            <v>0</v>
          </cell>
          <cell r="DA580">
            <v>0</v>
          </cell>
          <cell r="DB580">
            <v>0</v>
          </cell>
          <cell r="DC580">
            <v>0</v>
          </cell>
          <cell r="DD580">
            <v>0</v>
          </cell>
          <cell r="DE580">
            <v>0</v>
          </cell>
          <cell r="DF580">
            <v>0</v>
          </cell>
          <cell r="DG580">
            <v>0</v>
          </cell>
          <cell r="DH580" t="str">
            <v/>
          </cell>
          <cell r="DJ580">
            <v>0</v>
          </cell>
          <cell r="DK580">
            <v>0</v>
          </cell>
          <cell r="DL580">
            <v>0</v>
          </cell>
          <cell r="DM580">
            <v>0</v>
          </cell>
          <cell r="DN580">
            <v>0</v>
          </cell>
          <cell r="DO580">
            <v>0</v>
          </cell>
          <cell r="DP580">
            <v>0</v>
          </cell>
          <cell r="DQ580">
            <v>0</v>
          </cell>
          <cell r="DR580" t="str">
            <v/>
          </cell>
          <cell r="DT580">
            <v>0</v>
          </cell>
          <cell r="DU580">
            <v>0</v>
          </cell>
          <cell r="DV580">
            <v>0</v>
          </cell>
          <cell r="DW580">
            <v>0</v>
          </cell>
          <cell r="DX580">
            <v>0</v>
          </cell>
          <cell r="DY580">
            <v>0</v>
          </cell>
          <cell r="DZ580">
            <v>0</v>
          </cell>
          <cell r="EA580">
            <v>0</v>
          </cell>
          <cell r="EB580" t="str">
            <v/>
          </cell>
          <cell r="ED580">
            <v>0</v>
          </cell>
          <cell r="EE580">
            <v>0</v>
          </cell>
          <cell r="EF580">
            <v>0</v>
          </cell>
          <cell r="EG580">
            <v>0</v>
          </cell>
          <cell r="EH580">
            <v>0</v>
          </cell>
          <cell r="EI580">
            <v>0</v>
          </cell>
          <cell r="EJ580">
            <v>0</v>
          </cell>
          <cell r="EK580">
            <v>0</v>
          </cell>
          <cell r="EL580" t="str">
            <v/>
          </cell>
          <cell r="EN580">
            <v>0</v>
          </cell>
          <cell r="EO580">
            <v>0</v>
          </cell>
          <cell r="EP580">
            <v>0</v>
          </cell>
          <cell r="EQ580">
            <v>0</v>
          </cell>
          <cell r="ER580">
            <v>0</v>
          </cell>
          <cell r="ES580">
            <v>0</v>
          </cell>
          <cell r="ET580">
            <v>0</v>
          </cell>
          <cell r="EU580">
            <v>0</v>
          </cell>
          <cell r="EV580" t="str">
            <v/>
          </cell>
          <cell r="EX580">
            <v>0</v>
          </cell>
          <cell r="EY580">
            <v>0</v>
          </cell>
          <cell r="EZ580">
            <v>0</v>
          </cell>
          <cell r="FA580">
            <v>0</v>
          </cell>
          <cell r="FB580">
            <v>0</v>
          </cell>
          <cell r="FC580">
            <v>0</v>
          </cell>
          <cell r="FD580">
            <v>0</v>
          </cell>
          <cell r="FE580">
            <v>0</v>
          </cell>
          <cell r="FF580" t="str">
            <v/>
          </cell>
          <cell r="FH580">
            <v>0</v>
          </cell>
          <cell r="FI580">
            <v>0</v>
          </cell>
          <cell r="FJ580">
            <v>0</v>
          </cell>
          <cell r="FK580">
            <v>0</v>
          </cell>
          <cell r="FL580">
            <v>0</v>
          </cell>
          <cell r="FM580">
            <v>0</v>
          </cell>
          <cell r="FN580">
            <v>0</v>
          </cell>
          <cell r="FO580">
            <v>0</v>
          </cell>
          <cell r="FR580">
            <v>0</v>
          </cell>
          <cell r="FS580">
            <v>0</v>
          </cell>
          <cell r="FT580">
            <v>0</v>
          </cell>
          <cell r="FU580">
            <v>0</v>
          </cell>
          <cell r="FV580">
            <v>0</v>
          </cell>
          <cell r="FW580">
            <v>0</v>
          </cell>
          <cell r="FX580">
            <v>0</v>
          </cell>
          <cell r="FY580">
            <v>0</v>
          </cell>
          <cell r="GB580">
            <v>0</v>
          </cell>
          <cell r="GC580">
            <v>0</v>
          </cell>
          <cell r="GD580">
            <v>0</v>
          </cell>
          <cell r="GE580">
            <v>0</v>
          </cell>
          <cell r="GF580">
            <v>0</v>
          </cell>
          <cell r="GG580">
            <v>0</v>
          </cell>
          <cell r="GH580">
            <v>0</v>
          </cell>
          <cell r="GI580">
            <v>0</v>
          </cell>
          <cell r="GL580">
            <v>0</v>
          </cell>
          <cell r="GM580">
            <v>0</v>
          </cell>
          <cell r="GN580">
            <v>0</v>
          </cell>
          <cell r="GO580">
            <v>0</v>
          </cell>
          <cell r="GP580">
            <v>0</v>
          </cell>
          <cell r="GQ580">
            <v>0</v>
          </cell>
          <cell r="GR580">
            <v>0</v>
          </cell>
          <cell r="GS580">
            <v>0</v>
          </cell>
          <cell r="GU580" t="str">
            <v xml:space="preserve">Yogourt Orange </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N902"/>
  <sheetViews>
    <sheetView showGridLines="0" zoomScale="70" zoomScaleNormal="70" workbookViewId="0">
      <pane ySplit="1" topLeftCell="A2" activePane="bottomLeft" state="frozen"/>
      <selection pane="bottomLeft" activeCell="B7" sqref="B7"/>
    </sheetView>
  </sheetViews>
  <sheetFormatPr baseColWidth="10" defaultColWidth="10.83203125" defaultRowHeight="21"/>
  <cols>
    <col min="1" max="1" width="64.6640625" style="105" customWidth="1"/>
    <col min="2" max="2" width="55.1640625" style="55" customWidth="1"/>
    <col min="3" max="3" width="10.1640625" style="44" customWidth="1"/>
    <col min="4" max="4" width="9.5" style="44" bestFit="1" customWidth="1"/>
    <col min="5" max="5" width="7.6640625" style="44" bestFit="1" customWidth="1"/>
    <col min="6" max="6" width="9" style="44" bestFit="1" customWidth="1"/>
    <col min="7" max="7" width="51.83203125" style="45" customWidth="1"/>
    <col min="8" max="8" width="13" style="46" customWidth="1"/>
    <col min="9" max="10" width="9" style="78" customWidth="1"/>
    <col min="11" max="11" width="7.6640625" style="78" bestFit="1" customWidth="1"/>
    <col min="12" max="16384" width="10.83203125" style="78"/>
  </cols>
  <sheetData>
    <row r="1" spans="1:12" ht="22">
      <c r="A1" s="100" t="s">
        <v>0</v>
      </c>
      <c r="B1" s="73" t="s">
        <v>1</v>
      </c>
      <c r="C1" s="74" t="s">
        <v>2</v>
      </c>
      <c r="D1" s="74" t="s">
        <v>3</v>
      </c>
      <c r="E1" s="74" t="s">
        <v>4</v>
      </c>
      <c r="F1" s="74" t="s">
        <v>5</v>
      </c>
      <c r="G1" s="75" t="s">
        <v>6</v>
      </c>
      <c r="H1" s="76" t="s">
        <v>7</v>
      </c>
      <c r="I1" s="77" t="s">
        <v>8</v>
      </c>
      <c r="J1" s="77" t="s">
        <v>9</v>
      </c>
      <c r="K1" s="77" t="s">
        <v>10</v>
      </c>
      <c r="L1" s="77" t="s">
        <v>11</v>
      </c>
    </row>
    <row r="2" spans="1:12" ht="21" customHeight="1">
      <c r="A2" s="101" t="s">
        <v>12</v>
      </c>
      <c r="B2" s="180" t="s">
        <v>13</v>
      </c>
      <c r="C2" s="79" t="e">
        <f>H2*I2/100</f>
        <v>#REF!</v>
      </c>
      <c r="D2" s="79" t="e">
        <f>H2*J2/100</f>
        <v>#REF!</v>
      </c>
      <c r="E2" s="79" t="e">
        <f>H2*K2/100</f>
        <v>#REF!</v>
      </c>
      <c r="F2" s="79" t="e">
        <f>H2*L2/100</f>
        <v>#REF!</v>
      </c>
      <c r="G2" s="20" t="s">
        <v>14</v>
      </c>
      <c r="H2" s="17">
        <v>30</v>
      </c>
      <c r="I2" s="37" t="e">
        <f>VLOOKUP($G2,#REF!,3,0)</f>
        <v>#REF!</v>
      </c>
      <c r="J2" s="37" t="e">
        <f>VLOOKUP($G2,#REF!,5,0)</f>
        <v>#REF!</v>
      </c>
      <c r="K2" s="37" t="e">
        <f>VLOOKUP($G2,#REF!,12,0)</f>
        <v>#REF!</v>
      </c>
      <c r="L2" s="37" t="e">
        <f>VLOOKUP($G2,#REF!,8,0)</f>
        <v>#REF!</v>
      </c>
    </row>
    <row r="3" spans="1:12" ht="22">
      <c r="A3" s="101"/>
      <c r="B3" s="180"/>
      <c r="C3" s="79" t="e">
        <f t="shared" ref="C3:C15" si="0">H3*I3/100</f>
        <v>#REF!</v>
      </c>
      <c r="D3" s="79" t="e">
        <f t="shared" ref="D3:D15" si="1">H3*J3/100</f>
        <v>#REF!</v>
      </c>
      <c r="E3" s="79" t="e">
        <f t="shared" ref="E3:E15" si="2">H3*K3/100</f>
        <v>#REF!</v>
      </c>
      <c r="F3" s="79" t="e">
        <f t="shared" ref="F3:F15" si="3">H3*L3/100</f>
        <v>#REF!</v>
      </c>
      <c r="G3" s="39" t="s">
        <v>15</v>
      </c>
      <c r="H3" s="17">
        <v>20</v>
      </c>
      <c r="I3" s="37" t="e">
        <f>VLOOKUP($G3,#REF!,3,0)</f>
        <v>#REF!</v>
      </c>
      <c r="J3" s="37" t="e">
        <f>VLOOKUP($G3,#REF!,5,0)</f>
        <v>#REF!</v>
      </c>
      <c r="K3" s="37" t="e">
        <f>VLOOKUP($G3,#REF!,12,0)</f>
        <v>#REF!</v>
      </c>
      <c r="L3" s="37" t="e">
        <f>VLOOKUP($G3,#REF!,8,0)</f>
        <v>#REF!</v>
      </c>
    </row>
    <row r="4" spans="1:12" ht="22">
      <c r="A4" s="101"/>
      <c r="B4" s="180"/>
      <c r="C4" s="79" t="e">
        <f t="shared" si="0"/>
        <v>#REF!</v>
      </c>
      <c r="D4" s="79" t="e">
        <f t="shared" si="1"/>
        <v>#REF!</v>
      </c>
      <c r="E4" s="79" t="e">
        <f t="shared" si="2"/>
        <v>#REF!</v>
      </c>
      <c r="F4" s="79" t="e">
        <f t="shared" si="3"/>
        <v>#REF!</v>
      </c>
      <c r="G4" s="39" t="s">
        <v>16</v>
      </c>
      <c r="H4" s="17">
        <v>10</v>
      </c>
      <c r="I4" s="37" t="e">
        <f>VLOOKUP($G4,#REF!,3,0)</f>
        <v>#REF!</v>
      </c>
      <c r="J4" s="37" t="e">
        <f>VLOOKUP($G4,#REF!,5,0)</f>
        <v>#REF!</v>
      </c>
      <c r="K4" s="37" t="e">
        <f>VLOOKUP($G4,#REF!,12,0)</f>
        <v>#REF!</v>
      </c>
      <c r="L4" s="37" t="e">
        <f>VLOOKUP($G4,#REF!,8,0)</f>
        <v>#REF!</v>
      </c>
    </row>
    <row r="5" spans="1:12" ht="22">
      <c r="A5" s="101"/>
      <c r="B5" s="180"/>
      <c r="C5" s="79" t="e">
        <f t="shared" si="0"/>
        <v>#REF!</v>
      </c>
      <c r="D5" s="79" t="e">
        <f t="shared" si="1"/>
        <v>#REF!</v>
      </c>
      <c r="E5" s="79" t="e">
        <f t="shared" si="2"/>
        <v>#REF!</v>
      </c>
      <c r="F5" s="79" t="e">
        <f t="shared" si="3"/>
        <v>#REF!</v>
      </c>
      <c r="G5" s="39" t="s">
        <v>17</v>
      </c>
      <c r="H5" s="17">
        <v>30</v>
      </c>
      <c r="I5" s="37" t="e">
        <f>VLOOKUP($G5,#REF!,3,0)</f>
        <v>#REF!</v>
      </c>
      <c r="J5" s="37" t="e">
        <f>VLOOKUP($G5,#REF!,5,0)</f>
        <v>#REF!</v>
      </c>
      <c r="K5" s="37" t="e">
        <f>VLOOKUP($G5,#REF!,12,0)</f>
        <v>#REF!</v>
      </c>
      <c r="L5" s="37" t="e">
        <f>VLOOKUP($G5,#REF!,8,0)</f>
        <v>#REF!</v>
      </c>
    </row>
    <row r="6" spans="1:12" ht="22">
      <c r="A6" s="101"/>
      <c r="B6" s="180"/>
      <c r="C6" s="79" t="e">
        <f t="shared" si="0"/>
        <v>#REF!</v>
      </c>
      <c r="D6" s="79" t="e">
        <f t="shared" si="1"/>
        <v>#REF!</v>
      </c>
      <c r="E6" s="79" t="e">
        <f t="shared" si="2"/>
        <v>#REF!</v>
      </c>
      <c r="F6" s="79" t="e">
        <f t="shared" si="3"/>
        <v>#REF!</v>
      </c>
      <c r="G6" s="39" t="s">
        <v>18</v>
      </c>
      <c r="H6" s="17">
        <v>5</v>
      </c>
      <c r="I6" s="37" t="e">
        <f>VLOOKUP($G6,#REF!,3,0)</f>
        <v>#REF!</v>
      </c>
      <c r="J6" s="37" t="e">
        <f>VLOOKUP($G6,#REF!,5,0)</f>
        <v>#REF!</v>
      </c>
      <c r="K6" s="37" t="e">
        <f>VLOOKUP($G6,#REF!,12,0)</f>
        <v>#REF!</v>
      </c>
      <c r="L6" s="37" t="e">
        <f>VLOOKUP($G6,#REF!,8,0)</f>
        <v>#REF!</v>
      </c>
    </row>
    <row r="7" spans="1:12" ht="22">
      <c r="A7" s="101"/>
      <c r="B7" s="180"/>
      <c r="C7" s="79" t="e">
        <f t="shared" si="0"/>
        <v>#REF!</v>
      </c>
      <c r="D7" s="79" t="e">
        <f t="shared" si="1"/>
        <v>#REF!</v>
      </c>
      <c r="E7" s="79" t="e">
        <f t="shared" si="2"/>
        <v>#REF!</v>
      </c>
      <c r="F7" s="79" t="e">
        <f t="shared" si="3"/>
        <v>#REF!</v>
      </c>
      <c r="G7" s="39" t="s">
        <v>19</v>
      </c>
      <c r="H7" s="17">
        <v>5</v>
      </c>
      <c r="I7" s="37" t="e">
        <f>VLOOKUP($G7,#REF!,3,0)</f>
        <v>#REF!</v>
      </c>
      <c r="J7" s="37" t="e">
        <f>VLOOKUP($G7,#REF!,5,0)</f>
        <v>#REF!</v>
      </c>
      <c r="K7" s="37" t="e">
        <f>VLOOKUP($G7,#REF!,12,0)</f>
        <v>#REF!</v>
      </c>
      <c r="L7" s="37" t="e">
        <f>VLOOKUP($G7,#REF!,8,0)</f>
        <v>#REF!</v>
      </c>
    </row>
    <row r="8" spans="1:12" ht="22">
      <c r="A8" s="101"/>
      <c r="B8" s="180"/>
      <c r="C8" s="79" t="e">
        <f t="shared" si="0"/>
        <v>#REF!</v>
      </c>
      <c r="D8" s="79" t="e">
        <f t="shared" si="1"/>
        <v>#REF!</v>
      </c>
      <c r="E8" s="79" t="e">
        <f t="shared" si="2"/>
        <v>#REF!</v>
      </c>
      <c r="F8" s="79" t="e">
        <f t="shared" si="3"/>
        <v>#REF!</v>
      </c>
      <c r="G8" s="39" t="s">
        <v>20</v>
      </c>
      <c r="H8" s="17">
        <v>5</v>
      </c>
      <c r="I8" s="37" t="e">
        <f>VLOOKUP($G8,#REF!,3,0)</f>
        <v>#REF!</v>
      </c>
      <c r="J8" s="37" t="e">
        <f>VLOOKUP($G8,#REF!,5,0)</f>
        <v>#REF!</v>
      </c>
      <c r="K8" s="37" t="e">
        <f>VLOOKUP($G8,#REF!,12,0)</f>
        <v>#REF!</v>
      </c>
      <c r="L8" s="37" t="e">
        <f>VLOOKUP($G8,#REF!,8,0)</f>
        <v>#REF!</v>
      </c>
    </row>
    <row r="9" spans="1:12" ht="22">
      <c r="A9" s="101"/>
      <c r="B9" s="180"/>
      <c r="C9" s="79" t="e">
        <f t="shared" si="0"/>
        <v>#REF!</v>
      </c>
      <c r="D9" s="79" t="e">
        <f t="shared" si="1"/>
        <v>#REF!</v>
      </c>
      <c r="E9" s="79" t="e">
        <f t="shared" si="2"/>
        <v>#REF!</v>
      </c>
      <c r="F9" s="79" t="e">
        <f t="shared" si="3"/>
        <v>#REF!</v>
      </c>
      <c r="G9" s="39" t="s">
        <v>21</v>
      </c>
      <c r="H9" s="17">
        <v>5</v>
      </c>
      <c r="I9" s="37" t="e">
        <f>VLOOKUP($G9,#REF!,3,0)</f>
        <v>#REF!</v>
      </c>
      <c r="J9" s="37" t="e">
        <f>VLOOKUP($G9,#REF!,5,0)</f>
        <v>#REF!</v>
      </c>
      <c r="K9" s="37" t="e">
        <f>VLOOKUP($G9,#REF!,12,0)</f>
        <v>#REF!</v>
      </c>
      <c r="L9" s="37" t="e">
        <f>VLOOKUP($G9,#REF!,8,0)</f>
        <v>#REF!</v>
      </c>
    </row>
    <row r="10" spans="1:12" ht="22">
      <c r="A10" s="101"/>
      <c r="B10" s="180"/>
      <c r="C10" s="79" t="e">
        <f t="shared" si="0"/>
        <v>#REF!</v>
      </c>
      <c r="D10" s="79" t="e">
        <f t="shared" si="1"/>
        <v>#REF!</v>
      </c>
      <c r="E10" s="79" t="e">
        <f t="shared" si="2"/>
        <v>#REF!</v>
      </c>
      <c r="F10" s="79" t="e">
        <f t="shared" si="3"/>
        <v>#REF!</v>
      </c>
      <c r="G10" s="39" t="s">
        <v>22</v>
      </c>
      <c r="H10" s="17">
        <v>5</v>
      </c>
      <c r="I10" s="37" t="e">
        <f>VLOOKUP($G10,#REF!,3,0)</f>
        <v>#REF!</v>
      </c>
      <c r="J10" s="37" t="e">
        <f>VLOOKUP($G10,#REF!,5,0)</f>
        <v>#REF!</v>
      </c>
      <c r="K10" s="37" t="e">
        <f>VLOOKUP($G10,#REF!,12,0)</f>
        <v>#REF!</v>
      </c>
      <c r="L10" s="37" t="e">
        <f>VLOOKUP($G10,#REF!,8,0)</f>
        <v>#REF!</v>
      </c>
    </row>
    <row r="11" spans="1:12" ht="22">
      <c r="A11" s="101"/>
      <c r="B11" s="180"/>
      <c r="C11" s="79" t="e">
        <f t="shared" si="0"/>
        <v>#REF!</v>
      </c>
      <c r="D11" s="79" t="e">
        <f t="shared" si="1"/>
        <v>#REF!</v>
      </c>
      <c r="E11" s="79" t="e">
        <f t="shared" si="2"/>
        <v>#REF!</v>
      </c>
      <c r="F11" s="79" t="e">
        <f t="shared" si="3"/>
        <v>#REF!</v>
      </c>
      <c r="G11" s="39" t="s">
        <v>23</v>
      </c>
      <c r="H11" s="17">
        <v>5</v>
      </c>
      <c r="I11" s="37" t="e">
        <f>VLOOKUP($G11,#REF!,3,0)</f>
        <v>#REF!</v>
      </c>
      <c r="J11" s="37" t="e">
        <f>VLOOKUP($G11,#REF!,5,0)</f>
        <v>#REF!</v>
      </c>
      <c r="K11" s="37" t="e">
        <f>VLOOKUP($G11,#REF!,12,0)</f>
        <v>#REF!</v>
      </c>
      <c r="L11" s="37" t="e">
        <f>VLOOKUP($G11,#REF!,8,0)</f>
        <v>#REF!</v>
      </c>
    </row>
    <row r="12" spans="1:12">
      <c r="A12" s="101"/>
      <c r="B12" s="180"/>
      <c r="C12" s="99" t="e">
        <f>SUM(C2:C11)</f>
        <v>#REF!</v>
      </c>
      <c r="D12" s="99" t="e">
        <f>SUM(D2:D11)</f>
        <v>#REF!</v>
      </c>
      <c r="E12" s="99" t="e">
        <f>SUM(E2:E11)</f>
        <v>#REF!</v>
      </c>
      <c r="F12" s="99" t="e">
        <f>SUM(F2:F11)</f>
        <v>#REF!</v>
      </c>
      <c r="G12" s="39"/>
      <c r="H12" s="17"/>
      <c r="I12" s="37"/>
      <c r="J12" s="37"/>
      <c r="K12" s="37"/>
      <c r="L12" s="37"/>
    </row>
    <row r="13" spans="1:12" ht="21" customHeight="1">
      <c r="A13" s="102" t="s">
        <v>24</v>
      </c>
      <c r="B13" s="180" t="s">
        <v>25</v>
      </c>
      <c r="C13" s="79" t="e">
        <f t="shared" si="0"/>
        <v>#REF!</v>
      </c>
      <c r="D13" s="79" t="e">
        <f t="shared" si="1"/>
        <v>#REF!</v>
      </c>
      <c r="E13" s="79" t="e">
        <f t="shared" si="2"/>
        <v>#REF!</v>
      </c>
      <c r="F13" s="79" t="e">
        <f t="shared" si="3"/>
        <v>#REF!</v>
      </c>
      <c r="G13" s="39" t="s">
        <v>14</v>
      </c>
      <c r="H13" s="17">
        <v>40</v>
      </c>
      <c r="I13" s="37" t="e">
        <f>VLOOKUP($G13,#REF!,3,0)</f>
        <v>#REF!</v>
      </c>
      <c r="J13" s="37" t="e">
        <f>VLOOKUP($G13,#REF!,5,0)</f>
        <v>#REF!</v>
      </c>
      <c r="K13" s="37" t="e">
        <f>VLOOKUP($G13,#REF!,12,0)</f>
        <v>#REF!</v>
      </c>
      <c r="L13" s="37" t="e">
        <f>VLOOKUP($G13,#REF!,8,0)</f>
        <v>#REF!</v>
      </c>
    </row>
    <row r="14" spans="1:12" ht="22">
      <c r="A14" s="102"/>
      <c r="B14" s="180"/>
      <c r="C14" s="79" t="e">
        <f t="shared" si="0"/>
        <v>#REF!</v>
      </c>
      <c r="D14" s="79" t="e">
        <f t="shared" si="1"/>
        <v>#REF!</v>
      </c>
      <c r="E14" s="79" t="e">
        <f t="shared" si="2"/>
        <v>#REF!</v>
      </c>
      <c r="F14" s="79" t="e">
        <f t="shared" si="3"/>
        <v>#REF!</v>
      </c>
      <c r="G14" s="39" t="s">
        <v>26</v>
      </c>
      <c r="H14" s="17">
        <v>25</v>
      </c>
      <c r="I14" s="37" t="e">
        <f>VLOOKUP($G14,#REF!,3,0)</f>
        <v>#REF!</v>
      </c>
      <c r="J14" s="37" t="e">
        <f>VLOOKUP($G14,#REF!,5,0)</f>
        <v>#REF!</v>
      </c>
      <c r="K14" s="37" t="e">
        <f>VLOOKUP($G14,#REF!,12,0)</f>
        <v>#REF!</v>
      </c>
      <c r="L14" s="37" t="e">
        <f>VLOOKUP($G14,#REF!,8,0)</f>
        <v>#REF!</v>
      </c>
    </row>
    <row r="15" spans="1:12" ht="22">
      <c r="A15" s="102"/>
      <c r="B15" s="180"/>
      <c r="C15" s="79" t="e">
        <f t="shared" si="0"/>
        <v>#REF!</v>
      </c>
      <c r="D15" s="79" t="e">
        <f t="shared" si="1"/>
        <v>#REF!</v>
      </c>
      <c r="E15" s="79" t="e">
        <f t="shared" si="2"/>
        <v>#REF!</v>
      </c>
      <c r="F15" s="79" t="e">
        <f t="shared" si="3"/>
        <v>#REF!</v>
      </c>
      <c r="G15" s="39" t="s">
        <v>27</v>
      </c>
      <c r="H15" s="17">
        <v>10</v>
      </c>
      <c r="I15" s="37" t="e">
        <f>VLOOKUP($G15,#REF!,3,0)</f>
        <v>#REF!</v>
      </c>
      <c r="J15" s="37" t="e">
        <f>VLOOKUP($G15,#REF!,5,0)</f>
        <v>#REF!</v>
      </c>
      <c r="K15" s="37" t="e">
        <f>VLOOKUP($G15,#REF!,12,0)</f>
        <v>#REF!</v>
      </c>
      <c r="L15" s="37" t="e">
        <f>VLOOKUP($G15,#REF!,8,0)</f>
        <v>#REF!</v>
      </c>
    </row>
    <row r="16" spans="1:12" ht="22">
      <c r="A16" s="102"/>
      <c r="B16" s="180"/>
      <c r="C16" s="79" t="e">
        <f>H16*I16/100</f>
        <v>#REF!</v>
      </c>
      <c r="D16" s="79" t="e">
        <f>H16*J16/100</f>
        <v>#REF!</v>
      </c>
      <c r="E16" s="79" t="e">
        <f>H16*K16/100</f>
        <v>#REF!</v>
      </c>
      <c r="F16" s="79" t="e">
        <f>H16*L16/100</f>
        <v>#REF!</v>
      </c>
      <c r="G16" s="39" t="s">
        <v>28</v>
      </c>
      <c r="H16" s="17">
        <v>60</v>
      </c>
      <c r="I16" s="37" t="e">
        <f>VLOOKUP($G16,#REF!,3,0)</f>
        <v>#REF!</v>
      </c>
      <c r="J16" s="37" t="e">
        <f>VLOOKUP($G16,#REF!,5,0)</f>
        <v>#REF!</v>
      </c>
      <c r="K16" s="37" t="e">
        <f>VLOOKUP($G16,#REF!,12,0)</f>
        <v>#REF!</v>
      </c>
      <c r="L16" s="37" t="e">
        <f>VLOOKUP($G16,#REF!,8,0)</f>
        <v>#REF!</v>
      </c>
    </row>
    <row r="17" spans="1:12">
      <c r="A17" s="102"/>
      <c r="B17" s="180"/>
      <c r="C17" s="99" t="e">
        <f>SUM(C13:C16)</f>
        <v>#REF!</v>
      </c>
      <c r="D17" s="99" t="e">
        <f>SUM(D13:D16)</f>
        <v>#REF!</v>
      </c>
      <c r="E17" s="99" t="e">
        <f>SUM(E13:E16)</f>
        <v>#REF!</v>
      </c>
      <c r="F17" s="99" t="e">
        <f>SUM(F13:F16)</f>
        <v>#REF!</v>
      </c>
      <c r="G17" s="39"/>
      <c r="H17" s="17"/>
      <c r="I17" s="37"/>
      <c r="J17" s="37"/>
      <c r="K17" s="37"/>
      <c r="L17" s="37"/>
    </row>
    <row r="18" spans="1:12" ht="21" customHeight="1">
      <c r="A18" s="101" t="s">
        <v>29</v>
      </c>
      <c r="B18" s="180" t="s">
        <v>30</v>
      </c>
      <c r="C18" s="79" t="e">
        <f>H18*I18/100</f>
        <v>#REF!</v>
      </c>
      <c r="D18" s="79" t="e">
        <f>H18*J18/100</f>
        <v>#REF!</v>
      </c>
      <c r="E18" s="79" t="e">
        <f>H18*K18/100</f>
        <v>#REF!</v>
      </c>
      <c r="F18" s="79" t="e">
        <f>H18*L18/100</f>
        <v>#REF!</v>
      </c>
      <c r="G18" s="39" t="s">
        <v>31</v>
      </c>
      <c r="H18" s="17">
        <v>100</v>
      </c>
      <c r="I18" s="37" t="e">
        <f>VLOOKUP($G18,#REF!,3,0)</f>
        <v>#REF!</v>
      </c>
      <c r="J18" s="37" t="e">
        <f>VLOOKUP($G18,#REF!,5,0)</f>
        <v>#REF!</v>
      </c>
      <c r="K18" s="37" t="e">
        <f>VLOOKUP($G18,#REF!,12,0)</f>
        <v>#REF!</v>
      </c>
      <c r="L18" s="37" t="e">
        <f>VLOOKUP($G18,#REF!,8,0)</f>
        <v>#REF!</v>
      </c>
    </row>
    <row r="19" spans="1:12" ht="22">
      <c r="A19" s="101"/>
      <c r="B19" s="180"/>
      <c r="C19" s="79" t="e">
        <f>H19*I19/100</f>
        <v>#REF!</v>
      </c>
      <c r="D19" s="79" t="e">
        <f>H19*J19/100</f>
        <v>#REF!</v>
      </c>
      <c r="E19" s="79" t="e">
        <f>H19*K19/100</f>
        <v>#REF!</v>
      </c>
      <c r="F19" s="79" t="e">
        <f>H19*L19/100</f>
        <v>#REF!</v>
      </c>
      <c r="G19" s="39" t="s">
        <v>32</v>
      </c>
      <c r="H19" s="17">
        <v>70</v>
      </c>
      <c r="I19" s="37" t="e">
        <f>VLOOKUP($G19,#REF!,3,0)</f>
        <v>#REF!</v>
      </c>
      <c r="J19" s="37" t="e">
        <f>VLOOKUP($G19,#REF!,5,0)</f>
        <v>#REF!</v>
      </c>
      <c r="K19" s="37" t="e">
        <f>VLOOKUP($G19,#REF!,12,0)</f>
        <v>#REF!</v>
      </c>
      <c r="L19" s="37" t="e">
        <f>VLOOKUP($G19,#REF!,8,0)</f>
        <v>#REF!</v>
      </c>
    </row>
    <row r="20" spans="1:12" ht="22">
      <c r="A20" s="101"/>
      <c r="B20" s="180"/>
      <c r="C20" s="79" t="e">
        <f>H20*I20/100</f>
        <v>#REF!</v>
      </c>
      <c r="D20" s="79" t="e">
        <f>H20*J20/100</f>
        <v>#REF!</v>
      </c>
      <c r="E20" s="79" t="e">
        <f>H20*K20/100</f>
        <v>#REF!</v>
      </c>
      <c r="F20" s="79" t="e">
        <f>H20*L20/100</f>
        <v>#REF!</v>
      </c>
      <c r="G20" s="39" t="s">
        <v>33</v>
      </c>
      <c r="H20" s="17">
        <v>30</v>
      </c>
      <c r="I20" s="37" t="e">
        <f>VLOOKUP($G20,#REF!,3,0)</f>
        <v>#REF!</v>
      </c>
      <c r="J20" s="37" t="e">
        <f>VLOOKUP($G20,#REF!,5,0)</f>
        <v>#REF!</v>
      </c>
      <c r="K20" s="37" t="e">
        <f>VLOOKUP($G20,#REF!,12,0)</f>
        <v>#REF!</v>
      </c>
      <c r="L20" s="37" t="e">
        <f>VLOOKUP($G20,#REF!,8,0)</f>
        <v>#REF!</v>
      </c>
    </row>
    <row r="21" spans="1:12" ht="22">
      <c r="A21" s="101"/>
      <c r="B21" s="180"/>
      <c r="C21" s="79" t="e">
        <f>H21*I21/100</f>
        <v>#REF!</v>
      </c>
      <c r="D21" s="79" t="e">
        <f>H21*J21/100</f>
        <v>#REF!</v>
      </c>
      <c r="E21" s="79" t="e">
        <f>H21*K21/100</f>
        <v>#REF!</v>
      </c>
      <c r="F21" s="79" t="e">
        <f>H21*L21/100</f>
        <v>#REF!</v>
      </c>
      <c r="G21" s="39" t="s">
        <v>34</v>
      </c>
      <c r="H21" s="17">
        <v>5</v>
      </c>
      <c r="I21" s="37" t="e">
        <f>VLOOKUP($G21,#REF!,3,0)</f>
        <v>#REF!</v>
      </c>
      <c r="J21" s="37" t="e">
        <f>VLOOKUP($G21,#REF!,5,0)</f>
        <v>#REF!</v>
      </c>
      <c r="K21" s="37" t="e">
        <f>VLOOKUP($G21,#REF!,12,0)</f>
        <v>#REF!</v>
      </c>
      <c r="L21" s="37" t="e">
        <f>VLOOKUP($G21,#REF!,8,0)</f>
        <v>#REF!</v>
      </c>
    </row>
    <row r="22" spans="1:12">
      <c r="A22" s="101"/>
      <c r="B22" s="180"/>
      <c r="C22" s="99" t="e">
        <f>SUM(C18:C21)</f>
        <v>#REF!</v>
      </c>
      <c r="D22" s="99" t="e">
        <f>SUM(D18:D21)</f>
        <v>#REF!</v>
      </c>
      <c r="E22" s="99" t="e">
        <f>SUM(E18:E21)</f>
        <v>#REF!</v>
      </c>
      <c r="F22" s="99" t="e">
        <f>SUM(F18:F21)</f>
        <v>#REF!</v>
      </c>
      <c r="G22" s="39"/>
      <c r="H22" s="17"/>
      <c r="I22" s="37"/>
      <c r="J22" s="37"/>
      <c r="K22" s="37"/>
      <c r="L22" s="37"/>
    </row>
    <row r="23" spans="1:12" ht="21" customHeight="1">
      <c r="A23" s="101" t="s">
        <v>35</v>
      </c>
      <c r="B23" s="180" t="s">
        <v>36</v>
      </c>
      <c r="C23" s="79" t="e">
        <f t="shared" ref="C23:C89" si="4">H23*I23/100</f>
        <v>#REF!</v>
      </c>
      <c r="D23" s="79" t="e">
        <f t="shared" ref="D23:D89" si="5">H23*J23/100</f>
        <v>#REF!</v>
      </c>
      <c r="E23" s="79" t="e">
        <f t="shared" ref="E23:E89" si="6">H23*K23/100</f>
        <v>#REF!</v>
      </c>
      <c r="F23" s="79" t="e">
        <f t="shared" ref="F23:F89" si="7">H23*L23/100</f>
        <v>#REF!</v>
      </c>
      <c r="G23" s="39" t="s">
        <v>14</v>
      </c>
      <c r="H23" s="17">
        <v>30</v>
      </c>
      <c r="I23" s="37" t="e">
        <f>VLOOKUP($G23,#REF!,3,0)</f>
        <v>#REF!</v>
      </c>
      <c r="J23" s="37" t="e">
        <f>VLOOKUP($G23,#REF!,5,0)</f>
        <v>#REF!</v>
      </c>
      <c r="K23" s="37" t="e">
        <f>VLOOKUP($G23,#REF!,12,0)</f>
        <v>#REF!</v>
      </c>
      <c r="L23" s="37" t="e">
        <f>VLOOKUP($G23,#REF!,8,0)</f>
        <v>#REF!</v>
      </c>
    </row>
    <row r="24" spans="1:12" ht="22">
      <c r="A24" s="101"/>
      <c r="B24" s="180"/>
      <c r="C24" s="79" t="e">
        <f t="shared" si="4"/>
        <v>#REF!</v>
      </c>
      <c r="D24" s="79" t="e">
        <f t="shared" si="5"/>
        <v>#REF!</v>
      </c>
      <c r="E24" s="79" t="e">
        <f t="shared" si="6"/>
        <v>#REF!</v>
      </c>
      <c r="F24" s="79" t="e">
        <f t="shared" si="7"/>
        <v>#REF!</v>
      </c>
      <c r="G24" s="39" t="s">
        <v>37</v>
      </c>
      <c r="H24" s="17">
        <v>20</v>
      </c>
      <c r="I24" s="37" t="e">
        <f>VLOOKUP($G24,#REF!,3,0)</f>
        <v>#REF!</v>
      </c>
      <c r="J24" s="37" t="e">
        <f>VLOOKUP($G24,#REF!,5,0)</f>
        <v>#REF!</v>
      </c>
      <c r="K24" s="37" t="e">
        <f>VLOOKUP($G24,#REF!,12,0)</f>
        <v>#REF!</v>
      </c>
      <c r="L24" s="37" t="e">
        <f>VLOOKUP($G24,#REF!,8,0)</f>
        <v>#REF!</v>
      </c>
    </row>
    <row r="25" spans="1:12" ht="22">
      <c r="A25" s="101"/>
      <c r="B25" s="180"/>
      <c r="C25" s="79" t="e">
        <f t="shared" si="4"/>
        <v>#REF!</v>
      </c>
      <c r="D25" s="79" t="e">
        <f t="shared" si="5"/>
        <v>#REF!</v>
      </c>
      <c r="E25" s="79" t="e">
        <f t="shared" si="6"/>
        <v>#REF!</v>
      </c>
      <c r="F25" s="79" t="e">
        <f t="shared" si="7"/>
        <v>#REF!</v>
      </c>
      <c r="G25" s="39" t="s">
        <v>38</v>
      </c>
      <c r="H25" s="17">
        <v>30</v>
      </c>
      <c r="I25" s="37" t="e">
        <f>VLOOKUP($G25,#REF!,3,0)</f>
        <v>#REF!</v>
      </c>
      <c r="J25" s="37" t="e">
        <f>VLOOKUP($G25,#REF!,5,0)</f>
        <v>#REF!</v>
      </c>
      <c r="K25" s="37" t="e">
        <f>VLOOKUP($G25,#REF!,12,0)</f>
        <v>#REF!</v>
      </c>
      <c r="L25" s="37" t="e">
        <f>VLOOKUP($G25,#REF!,8,0)</f>
        <v>#REF!</v>
      </c>
    </row>
    <row r="26" spans="1:12" ht="22">
      <c r="A26" s="101"/>
      <c r="B26" s="180"/>
      <c r="C26" s="79" t="e">
        <f t="shared" si="4"/>
        <v>#REF!</v>
      </c>
      <c r="D26" s="79" t="e">
        <f t="shared" si="5"/>
        <v>#REF!</v>
      </c>
      <c r="E26" s="79" t="e">
        <f t="shared" si="6"/>
        <v>#REF!</v>
      </c>
      <c r="F26" s="79" t="e">
        <f t="shared" si="7"/>
        <v>#REF!</v>
      </c>
      <c r="G26" s="39" t="s">
        <v>39</v>
      </c>
      <c r="H26" s="17">
        <v>90</v>
      </c>
      <c r="I26" s="37" t="e">
        <f>VLOOKUP($G26,#REF!,3,0)</f>
        <v>#REF!</v>
      </c>
      <c r="J26" s="37" t="e">
        <f>VLOOKUP($G26,#REF!,5,0)</f>
        <v>#REF!</v>
      </c>
      <c r="K26" s="37" t="e">
        <f>VLOOKUP($G26,#REF!,12,0)</f>
        <v>#REF!</v>
      </c>
      <c r="L26" s="37" t="e">
        <f>VLOOKUP($G26,#REF!,8,0)</f>
        <v>#REF!</v>
      </c>
    </row>
    <row r="27" spans="1:12" ht="22">
      <c r="A27" s="101"/>
      <c r="B27" s="180"/>
      <c r="C27" s="79" t="e">
        <f t="shared" si="4"/>
        <v>#REF!</v>
      </c>
      <c r="D27" s="79" t="e">
        <f t="shared" si="5"/>
        <v>#REF!</v>
      </c>
      <c r="E27" s="79" t="e">
        <f t="shared" si="6"/>
        <v>#REF!</v>
      </c>
      <c r="F27" s="79" t="e">
        <f t="shared" si="7"/>
        <v>#REF!</v>
      </c>
      <c r="G27" s="39" t="s">
        <v>40</v>
      </c>
      <c r="H27" s="17">
        <v>20</v>
      </c>
      <c r="I27" s="37" t="e">
        <f>VLOOKUP($G27,#REF!,3,0)</f>
        <v>#REF!</v>
      </c>
      <c r="J27" s="37" t="e">
        <f>VLOOKUP($G27,#REF!,5,0)</f>
        <v>#REF!</v>
      </c>
      <c r="K27" s="37" t="e">
        <f>VLOOKUP($G27,#REF!,12,0)</f>
        <v>#REF!</v>
      </c>
      <c r="L27" s="37" t="e">
        <f>VLOOKUP($G27,#REF!,8,0)</f>
        <v>#REF!</v>
      </c>
    </row>
    <row r="28" spans="1:12" ht="22">
      <c r="A28" s="101"/>
      <c r="B28" s="180"/>
      <c r="C28" s="79" t="e">
        <f t="shared" si="4"/>
        <v>#REF!</v>
      </c>
      <c r="D28" s="79" t="e">
        <f t="shared" si="5"/>
        <v>#REF!</v>
      </c>
      <c r="E28" s="79" t="e">
        <f t="shared" si="6"/>
        <v>#REF!</v>
      </c>
      <c r="F28" s="79" t="e">
        <f t="shared" si="7"/>
        <v>#REF!</v>
      </c>
      <c r="G28" s="39" t="s">
        <v>33</v>
      </c>
      <c r="H28" s="17">
        <v>50</v>
      </c>
      <c r="I28" s="37" t="e">
        <f>VLOOKUP($G28,#REF!,3,0)</f>
        <v>#REF!</v>
      </c>
      <c r="J28" s="37" t="e">
        <f>VLOOKUP($G28,#REF!,5,0)</f>
        <v>#REF!</v>
      </c>
      <c r="K28" s="37" t="e">
        <f>VLOOKUP($G28,#REF!,12,0)</f>
        <v>#REF!</v>
      </c>
      <c r="L28" s="37" t="e">
        <f>VLOOKUP($G28,#REF!,8,0)</f>
        <v>#REF!</v>
      </c>
    </row>
    <row r="29" spans="1:12" ht="22">
      <c r="A29" s="101"/>
      <c r="B29" s="180"/>
      <c r="C29" s="79" t="e">
        <f t="shared" si="4"/>
        <v>#REF!</v>
      </c>
      <c r="D29" s="79" t="e">
        <f t="shared" si="5"/>
        <v>#REF!</v>
      </c>
      <c r="E29" s="79" t="e">
        <f t="shared" si="6"/>
        <v>#REF!</v>
      </c>
      <c r="F29" s="79" t="e">
        <f t="shared" si="7"/>
        <v>#REF!</v>
      </c>
      <c r="G29" s="39" t="s">
        <v>41</v>
      </c>
      <c r="H29" s="17">
        <v>20</v>
      </c>
      <c r="I29" s="37" t="e">
        <f>VLOOKUP($G29,#REF!,3,0)</f>
        <v>#REF!</v>
      </c>
      <c r="J29" s="37" t="e">
        <f>VLOOKUP($G29,#REF!,5,0)</f>
        <v>#REF!</v>
      </c>
      <c r="K29" s="37" t="e">
        <f>VLOOKUP($G29,#REF!,12,0)</f>
        <v>#REF!</v>
      </c>
      <c r="L29" s="37" t="e">
        <f>VLOOKUP($G29,#REF!,8,0)</f>
        <v>#REF!</v>
      </c>
    </row>
    <row r="30" spans="1:12">
      <c r="A30" s="101"/>
      <c r="B30" s="180"/>
      <c r="C30" s="99" t="e">
        <f>SUM(C23:C29)</f>
        <v>#REF!</v>
      </c>
      <c r="D30" s="99" t="e">
        <f>SUM(D23:D29)</f>
        <v>#REF!</v>
      </c>
      <c r="E30" s="99" t="e">
        <f>SUM(E23:E29)</f>
        <v>#REF!</v>
      </c>
      <c r="F30" s="99" t="e">
        <f>SUM(F23:F29)</f>
        <v>#REF!</v>
      </c>
      <c r="G30" s="39"/>
      <c r="H30" s="17"/>
      <c r="I30" s="37"/>
      <c r="J30" s="37"/>
      <c r="K30" s="37"/>
      <c r="L30" s="37"/>
    </row>
    <row r="31" spans="1:12" ht="21" customHeight="1">
      <c r="A31" s="101" t="s">
        <v>42</v>
      </c>
      <c r="B31" s="180" t="s">
        <v>43</v>
      </c>
      <c r="C31" s="79" t="e">
        <f t="shared" si="4"/>
        <v>#REF!</v>
      </c>
      <c r="D31" s="79" t="e">
        <f t="shared" si="5"/>
        <v>#REF!</v>
      </c>
      <c r="E31" s="79" t="e">
        <f t="shared" si="6"/>
        <v>#REF!</v>
      </c>
      <c r="F31" s="79" t="e">
        <f t="shared" si="7"/>
        <v>#REF!</v>
      </c>
      <c r="G31" s="39" t="s">
        <v>31</v>
      </c>
      <c r="H31" s="17">
        <v>100</v>
      </c>
      <c r="I31" s="37" t="e">
        <f>VLOOKUP($G31,#REF!,3,0)</f>
        <v>#REF!</v>
      </c>
      <c r="J31" s="37" t="e">
        <f>VLOOKUP($G31,#REF!,5,0)</f>
        <v>#REF!</v>
      </c>
      <c r="K31" s="37" t="e">
        <f>VLOOKUP($G31,#REF!,12,0)</f>
        <v>#REF!</v>
      </c>
      <c r="L31" s="37" t="e">
        <f>VLOOKUP($G31,#REF!,8,0)</f>
        <v>#REF!</v>
      </c>
    </row>
    <row r="32" spans="1:12" ht="22">
      <c r="A32" s="101"/>
      <c r="B32" s="180"/>
      <c r="C32" s="79" t="e">
        <f t="shared" si="4"/>
        <v>#REF!</v>
      </c>
      <c r="D32" s="79" t="e">
        <f t="shared" si="5"/>
        <v>#REF!</v>
      </c>
      <c r="E32" s="79" t="e">
        <f t="shared" si="6"/>
        <v>#REF!</v>
      </c>
      <c r="F32" s="79" t="e">
        <f t="shared" si="7"/>
        <v>#REF!</v>
      </c>
      <c r="G32" s="39" t="s">
        <v>32</v>
      </c>
      <c r="H32" s="42">
        <v>40</v>
      </c>
      <c r="I32" s="37" t="e">
        <f>VLOOKUP($G32,#REF!,3,0)</f>
        <v>#REF!</v>
      </c>
      <c r="J32" s="37" t="e">
        <f>VLOOKUP($G32,#REF!,5,0)</f>
        <v>#REF!</v>
      </c>
      <c r="K32" s="37" t="e">
        <f>VLOOKUP($G32,#REF!,12,0)</f>
        <v>#REF!</v>
      </c>
      <c r="L32" s="37" t="e">
        <f>VLOOKUP($G32,#REF!,8,0)</f>
        <v>#REF!</v>
      </c>
    </row>
    <row r="33" spans="1:12" ht="22">
      <c r="A33" s="101"/>
      <c r="B33" s="180"/>
      <c r="C33" s="79" t="e">
        <f t="shared" si="4"/>
        <v>#REF!</v>
      </c>
      <c r="D33" s="79" t="e">
        <f t="shared" si="5"/>
        <v>#REF!</v>
      </c>
      <c r="E33" s="79" t="e">
        <f t="shared" si="6"/>
        <v>#REF!</v>
      </c>
      <c r="F33" s="79" t="e">
        <f t="shared" si="7"/>
        <v>#REF!</v>
      </c>
      <c r="G33" s="39" t="s">
        <v>33</v>
      </c>
      <c r="H33" s="17">
        <v>150</v>
      </c>
      <c r="I33" s="37" t="e">
        <f>VLOOKUP($G33,#REF!,3,0)</f>
        <v>#REF!</v>
      </c>
      <c r="J33" s="37" t="e">
        <f>VLOOKUP($G33,#REF!,5,0)</f>
        <v>#REF!</v>
      </c>
      <c r="K33" s="37" t="e">
        <f>VLOOKUP($G33,#REF!,12,0)</f>
        <v>#REF!</v>
      </c>
      <c r="L33" s="37" t="e">
        <f>VLOOKUP($G33,#REF!,8,0)</f>
        <v>#REF!</v>
      </c>
    </row>
    <row r="34" spans="1:12" ht="44">
      <c r="A34" s="101"/>
      <c r="B34" s="180"/>
      <c r="C34" s="79" t="e">
        <f t="shared" si="4"/>
        <v>#REF!</v>
      </c>
      <c r="D34" s="79" t="e">
        <f t="shared" si="5"/>
        <v>#REF!</v>
      </c>
      <c r="E34" s="79" t="e">
        <f t="shared" si="6"/>
        <v>#REF!</v>
      </c>
      <c r="F34" s="79" t="e">
        <f t="shared" si="7"/>
        <v>#REF!</v>
      </c>
      <c r="G34" s="39" t="s">
        <v>44</v>
      </c>
      <c r="H34" s="17">
        <v>10</v>
      </c>
      <c r="I34" s="37" t="e">
        <f>VLOOKUP($G34,#REF!,3,0)</f>
        <v>#REF!</v>
      </c>
      <c r="J34" s="37" t="e">
        <f>VLOOKUP($G34,#REF!,5,0)</f>
        <v>#REF!</v>
      </c>
      <c r="K34" s="37" t="e">
        <f>VLOOKUP($G34,#REF!,12,0)</f>
        <v>#REF!</v>
      </c>
      <c r="L34" s="37" t="e">
        <f>VLOOKUP($G34,#REF!,8,0)</f>
        <v>#REF!</v>
      </c>
    </row>
    <row r="35" spans="1:12" ht="22">
      <c r="A35" s="101"/>
      <c r="B35" s="180"/>
      <c r="C35" s="79" t="e">
        <f t="shared" si="4"/>
        <v>#REF!</v>
      </c>
      <c r="D35" s="79" t="e">
        <f t="shared" si="5"/>
        <v>#REF!</v>
      </c>
      <c r="E35" s="79" t="e">
        <f t="shared" si="6"/>
        <v>#REF!</v>
      </c>
      <c r="F35" s="79" t="e">
        <f t="shared" si="7"/>
        <v>#REF!</v>
      </c>
      <c r="G35" s="39" t="s">
        <v>45</v>
      </c>
      <c r="H35" s="17">
        <v>10</v>
      </c>
      <c r="I35" s="37" t="e">
        <f>VLOOKUP($G35,#REF!,3,0)</f>
        <v>#REF!</v>
      </c>
      <c r="J35" s="37" t="e">
        <f>VLOOKUP($G35,#REF!,5,0)</f>
        <v>#REF!</v>
      </c>
      <c r="K35" s="37" t="e">
        <f>VLOOKUP($G35,#REF!,12,0)</f>
        <v>#REF!</v>
      </c>
      <c r="L35" s="37" t="e">
        <f>VLOOKUP($G35,#REF!,8,0)</f>
        <v>#REF!</v>
      </c>
    </row>
    <row r="36" spans="1:12">
      <c r="A36" s="101"/>
      <c r="B36" s="180"/>
      <c r="C36" s="99" t="e">
        <f>SUM(C31:C35)</f>
        <v>#REF!</v>
      </c>
      <c r="D36" s="99" t="e">
        <f>SUM(D31:D35)</f>
        <v>#REF!</v>
      </c>
      <c r="E36" s="99" t="e">
        <f>SUM(E31:E35)</f>
        <v>#REF!</v>
      </c>
      <c r="F36" s="99" t="e">
        <f>SUM(F31:F35)</f>
        <v>#REF!</v>
      </c>
      <c r="G36" s="39"/>
      <c r="H36" s="17"/>
      <c r="I36" s="37"/>
      <c r="J36" s="37"/>
      <c r="K36" s="37"/>
      <c r="L36" s="37"/>
    </row>
    <row r="37" spans="1:12" ht="21" customHeight="1">
      <c r="A37" s="101" t="s">
        <v>46</v>
      </c>
      <c r="B37" s="180" t="s">
        <v>47</v>
      </c>
      <c r="C37" s="79" t="e">
        <f t="shared" si="4"/>
        <v>#REF!</v>
      </c>
      <c r="D37" s="79" t="e">
        <f t="shared" si="5"/>
        <v>#REF!</v>
      </c>
      <c r="E37" s="79" t="e">
        <f t="shared" si="6"/>
        <v>#REF!</v>
      </c>
      <c r="F37" s="79" t="e">
        <f t="shared" si="7"/>
        <v>#REF!</v>
      </c>
      <c r="G37" s="39" t="s">
        <v>48</v>
      </c>
      <c r="H37" s="17">
        <v>60</v>
      </c>
      <c r="I37" s="37" t="e">
        <f>VLOOKUP($G37,#REF!,3,0)</f>
        <v>#REF!</v>
      </c>
      <c r="J37" s="37" t="e">
        <f>VLOOKUP($G37,#REF!,5,0)</f>
        <v>#REF!</v>
      </c>
      <c r="K37" s="37" t="e">
        <f>VLOOKUP($G37,#REF!,12,0)</f>
        <v>#REF!</v>
      </c>
      <c r="L37" s="37" t="e">
        <f>VLOOKUP($G37,#REF!,8,0)</f>
        <v>#REF!</v>
      </c>
    </row>
    <row r="38" spans="1:12" ht="22">
      <c r="A38" s="101"/>
      <c r="B38" s="180"/>
      <c r="C38" s="79" t="e">
        <f t="shared" si="4"/>
        <v>#REF!</v>
      </c>
      <c r="D38" s="79" t="e">
        <f t="shared" si="5"/>
        <v>#REF!</v>
      </c>
      <c r="E38" s="79" t="e">
        <f t="shared" si="6"/>
        <v>#REF!</v>
      </c>
      <c r="F38" s="79" t="e">
        <f t="shared" si="7"/>
        <v>#REF!</v>
      </c>
      <c r="G38" s="39" t="s">
        <v>49</v>
      </c>
      <c r="H38" s="42">
        <v>20</v>
      </c>
      <c r="I38" s="37" t="e">
        <f>VLOOKUP($G38,#REF!,3,0)</f>
        <v>#REF!</v>
      </c>
      <c r="J38" s="37" t="e">
        <f>VLOOKUP($G38,#REF!,5,0)</f>
        <v>#REF!</v>
      </c>
      <c r="K38" s="37" t="e">
        <f>VLOOKUP($G38,#REF!,12,0)</f>
        <v>#REF!</v>
      </c>
      <c r="L38" s="37" t="e">
        <f>VLOOKUP($G38,#REF!,8,0)</f>
        <v>#REF!</v>
      </c>
    </row>
    <row r="39" spans="1:12" ht="22">
      <c r="A39" s="101"/>
      <c r="B39" s="180"/>
      <c r="C39" s="79" t="e">
        <f t="shared" si="4"/>
        <v>#REF!</v>
      </c>
      <c r="D39" s="79" t="e">
        <f t="shared" si="5"/>
        <v>#REF!</v>
      </c>
      <c r="E39" s="79" t="e">
        <f t="shared" si="6"/>
        <v>#REF!</v>
      </c>
      <c r="F39" s="79" t="e">
        <f t="shared" si="7"/>
        <v>#REF!</v>
      </c>
      <c r="G39" s="39" t="s">
        <v>50</v>
      </c>
      <c r="H39" s="17">
        <v>30</v>
      </c>
      <c r="I39" s="37" t="e">
        <f>VLOOKUP($G39,#REF!,3,0)</f>
        <v>#REF!</v>
      </c>
      <c r="J39" s="37" t="e">
        <f>VLOOKUP($G39,#REF!,5,0)</f>
        <v>#REF!</v>
      </c>
      <c r="K39" s="37" t="e">
        <f>VLOOKUP($G39,#REF!,12,0)</f>
        <v>#REF!</v>
      </c>
      <c r="L39" s="37" t="e">
        <f>VLOOKUP($G39,#REF!,8,0)</f>
        <v>#REF!</v>
      </c>
    </row>
    <row r="40" spans="1:12" ht="22">
      <c r="A40" s="101"/>
      <c r="B40" s="180"/>
      <c r="C40" s="79" t="e">
        <f t="shared" si="4"/>
        <v>#REF!</v>
      </c>
      <c r="D40" s="79" t="e">
        <f t="shared" si="5"/>
        <v>#REF!</v>
      </c>
      <c r="E40" s="79" t="e">
        <f t="shared" si="6"/>
        <v>#REF!</v>
      </c>
      <c r="F40" s="79" t="e">
        <f t="shared" si="7"/>
        <v>#REF!</v>
      </c>
      <c r="G40" s="39" t="s">
        <v>51</v>
      </c>
      <c r="H40" s="17">
        <v>150</v>
      </c>
      <c r="I40" s="37" t="e">
        <f>VLOOKUP($G40,#REF!,3,0)</f>
        <v>#REF!</v>
      </c>
      <c r="J40" s="37" t="e">
        <f>VLOOKUP($G40,#REF!,5,0)</f>
        <v>#REF!</v>
      </c>
      <c r="K40" s="37" t="e">
        <f>VLOOKUP($G40,#REF!,12,0)</f>
        <v>#REF!</v>
      </c>
      <c r="L40" s="37" t="e">
        <f>VLOOKUP($G40,#REF!,8,0)</f>
        <v>#REF!</v>
      </c>
    </row>
    <row r="41" spans="1:12" ht="22">
      <c r="A41" s="101"/>
      <c r="B41" s="180"/>
      <c r="C41" s="79" t="e">
        <f t="shared" si="4"/>
        <v>#REF!</v>
      </c>
      <c r="D41" s="79" t="e">
        <f t="shared" si="5"/>
        <v>#REF!</v>
      </c>
      <c r="E41" s="79" t="e">
        <f t="shared" si="6"/>
        <v>#REF!</v>
      </c>
      <c r="F41" s="79" t="e">
        <f t="shared" si="7"/>
        <v>#REF!</v>
      </c>
      <c r="G41" s="39" t="s">
        <v>52</v>
      </c>
      <c r="H41" s="42">
        <v>5</v>
      </c>
      <c r="I41" s="37" t="e">
        <f>VLOOKUP($G41,#REF!,3,0)</f>
        <v>#REF!</v>
      </c>
      <c r="J41" s="37" t="e">
        <f>VLOOKUP($G41,#REF!,5,0)</f>
        <v>#REF!</v>
      </c>
      <c r="K41" s="37" t="e">
        <f>VLOOKUP($G41,#REF!,12,0)</f>
        <v>#REF!</v>
      </c>
      <c r="L41" s="37" t="e">
        <f>VLOOKUP($G41,#REF!,8,0)</f>
        <v>#REF!</v>
      </c>
    </row>
    <row r="42" spans="1:12">
      <c r="A42" s="101"/>
      <c r="B42" s="180"/>
      <c r="C42" s="99" t="e">
        <f>SUM(C37:C41)</f>
        <v>#REF!</v>
      </c>
      <c r="D42" s="99" t="e">
        <f>SUM(D37:D41)</f>
        <v>#REF!</v>
      </c>
      <c r="E42" s="99" t="e">
        <f>SUM(E37:E41)</f>
        <v>#REF!</v>
      </c>
      <c r="F42" s="99" t="e">
        <f>SUM(F37:F41)</f>
        <v>#REF!</v>
      </c>
      <c r="G42" s="39"/>
      <c r="H42" s="42"/>
      <c r="I42" s="37"/>
      <c r="J42" s="37"/>
      <c r="K42" s="37"/>
      <c r="L42" s="37"/>
    </row>
    <row r="43" spans="1:12" ht="15" customHeight="1">
      <c r="A43" s="101" t="s">
        <v>53</v>
      </c>
      <c r="B43" s="180" t="s">
        <v>54</v>
      </c>
      <c r="C43" s="79" t="e">
        <f t="shared" si="4"/>
        <v>#REF!</v>
      </c>
      <c r="D43" s="79" t="e">
        <f t="shared" si="5"/>
        <v>#REF!</v>
      </c>
      <c r="E43" s="79" t="e">
        <f t="shared" si="6"/>
        <v>#REF!</v>
      </c>
      <c r="F43" s="79" t="e">
        <f t="shared" si="7"/>
        <v>#REF!</v>
      </c>
      <c r="G43" s="39" t="s">
        <v>50</v>
      </c>
      <c r="H43" s="42">
        <v>50</v>
      </c>
      <c r="I43" s="37" t="e">
        <f>VLOOKUP($G43,#REF!,3,0)</f>
        <v>#REF!</v>
      </c>
      <c r="J43" s="37" t="e">
        <f>VLOOKUP($G43,#REF!,5,0)</f>
        <v>#REF!</v>
      </c>
      <c r="K43" s="37" t="e">
        <f>VLOOKUP($G43,#REF!,12,0)</f>
        <v>#REF!</v>
      </c>
      <c r="L43" s="37" t="e">
        <f>VLOOKUP($G43,#REF!,8,0)</f>
        <v>#REF!</v>
      </c>
    </row>
    <row r="44" spans="1:12" ht="22">
      <c r="A44" s="101"/>
      <c r="B44" s="180"/>
      <c r="C44" s="79" t="e">
        <f t="shared" si="4"/>
        <v>#REF!</v>
      </c>
      <c r="D44" s="79" t="e">
        <f t="shared" si="5"/>
        <v>#REF!</v>
      </c>
      <c r="E44" s="79" t="e">
        <f t="shared" si="6"/>
        <v>#REF!</v>
      </c>
      <c r="F44" s="79" t="e">
        <f t="shared" si="7"/>
        <v>#REF!</v>
      </c>
      <c r="G44" s="39" t="s">
        <v>39</v>
      </c>
      <c r="H44" s="42">
        <v>30</v>
      </c>
      <c r="I44" s="37" t="e">
        <f>VLOOKUP($G44,#REF!,3,0)</f>
        <v>#REF!</v>
      </c>
      <c r="J44" s="37" t="e">
        <f>VLOOKUP($G44,#REF!,5,0)</f>
        <v>#REF!</v>
      </c>
      <c r="K44" s="37" t="e">
        <f>VLOOKUP($G44,#REF!,12,0)</f>
        <v>#REF!</v>
      </c>
      <c r="L44" s="37" t="e">
        <f>VLOOKUP($G44,#REF!,8,0)</f>
        <v>#REF!</v>
      </c>
    </row>
    <row r="45" spans="1:12" ht="22">
      <c r="A45" s="101"/>
      <c r="B45" s="180"/>
      <c r="C45" s="79" t="e">
        <f t="shared" si="4"/>
        <v>#REF!</v>
      </c>
      <c r="D45" s="79" t="e">
        <f t="shared" si="5"/>
        <v>#REF!</v>
      </c>
      <c r="E45" s="79" t="e">
        <f t="shared" si="6"/>
        <v>#REF!</v>
      </c>
      <c r="F45" s="79" t="e">
        <f t="shared" si="7"/>
        <v>#REF!</v>
      </c>
      <c r="G45" s="39" t="s">
        <v>14</v>
      </c>
      <c r="H45" s="17">
        <v>30</v>
      </c>
      <c r="I45" s="37" t="e">
        <f>VLOOKUP($G45,#REF!,3,0)</f>
        <v>#REF!</v>
      </c>
      <c r="J45" s="37" t="e">
        <f>VLOOKUP($G45,#REF!,5,0)</f>
        <v>#REF!</v>
      </c>
      <c r="K45" s="37" t="e">
        <f>VLOOKUP($G45,#REF!,12,0)</f>
        <v>#REF!</v>
      </c>
      <c r="L45" s="37" t="e">
        <f>VLOOKUP($G45,#REF!,8,0)</f>
        <v>#REF!</v>
      </c>
    </row>
    <row r="46" spans="1:12" ht="22">
      <c r="A46" s="101"/>
      <c r="B46" s="180"/>
      <c r="C46" s="79" t="e">
        <f t="shared" si="4"/>
        <v>#REF!</v>
      </c>
      <c r="D46" s="79" t="e">
        <f t="shared" si="5"/>
        <v>#REF!</v>
      </c>
      <c r="E46" s="79" t="e">
        <f t="shared" si="6"/>
        <v>#REF!</v>
      </c>
      <c r="F46" s="79" t="e">
        <f t="shared" si="7"/>
        <v>#REF!</v>
      </c>
      <c r="G46" s="39" t="s">
        <v>55</v>
      </c>
      <c r="H46" s="42">
        <v>5</v>
      </c>
      <c r="I46" s="37" t="e">
        <f>VLOOKUP($G46,#REF!,3,0)</f>
        <v>#REF!</v>
      </c>
      <c r="J46" s="37" t="e">
        <f>VLOOKUP($G46,#REF!,5,0)</f>
        <v>#REF!</v>
      </c>
      <c r="K46" s="37" t="e">
        <f>VLOOKUP($G46,#REF!,12,0)</f>
        <v>#REF!</v>
      </c>
      <c r="L46" s="37" t="e">
        <f>VLOOKUP($G46,#REF!,8,0)</f>
        <v>#REF!</v>
      </c>
    </row>
    <row r="47" spans="1:12" ht="21" customHeight="1">
      <c r="A47" s="101" t="s">
        <v>56</v>
      </c>
      <c r="B47" s="180" t="s">
        <v>57</v>
      </c>
      <c r="C47" s="79" t="e">
        <f t="shared" si="4"/>
        <v>#REF!</v>
      </c>
      <c r="D47" s="79" t="e">
        <f t="shared" si="5"/>
        <v>#REF!</v>
      </c>
      <c r="E47" s="79" t="e">
        <f t="shared" si="6"/>
        <v>#REF!</v>
      </c>
      <c r="F47" s="79" t="e">
        <f t="shared" si="7"/>
        <v>#REF!</v>
      </c>
      <c r="G47" s="39" t="s">
        <v>58</v>
      </c>
      <c r="H47" s="42">
        <v>180</v>
      </c>
      <c r="I47" s="37" t="e">
        <f>VLOOKUP($G47,#REF!,3,0)</f>
        <v>#REF!</v>
      </c>
      <c r="J47" s="37" t="e">
        <f>VLOOKUP($G47,#REF!,5,0)</f>
        <v>#REF!</v>
      </c>
      <c r="K47" s="37" t="e">
        <f>VLOOKUP($G47,#REF!,12,0)</f>
        <v>#REF!</v>
      </c>
      <c r="L47" s="37" t="e">
        <f>VLOOKUP($G47,#REF!,8,0)</f>
        <v>#REF!</v>
      </c>
    </row>
    <row r="48" spans="1:12" ht="22">
      <c r="A48" s="101"/>
      <c r="B48" s="180"/>
      <c r="C48" s="79" t="e">
        <f t="shared" si="4"/>
        <v>#REF!</v>
      </c>
      <c r="D48" s="79" t="e">
        <f t="shared" si="5"/>
        <v>#REF!</v>
      </c>
      <c r="E48" s="79" t="e">
        <f t="shared" si="6"/>
        <v>#REF!</v>
      </c>
      <c r="F48" s="79" t="e">
        <f t="shared" si="7"/>
        <v>#REF!</v>
      </c>
      <c r="G48" s="39" t="s">
        <v>32</v>
      </c>
      <c r="H48" s="42">
        <v>25</v>
      </c>
      <c r="I48" s="37" t="e">
        <f>VLOOKUP($G48,#REF!,3,0)</f>
        <v>#REF!</v>
      </c>
      <c r="J48" s="37" t="e">
        <f>VLOOKUP($G48,#REF!,5,0)</f>
        <v>#REF!</v>
      </c>
      <c r="K48" s="37" t="e">
        <f>VLOOKUP($G48,#REF!,12,0)</f>
        <v>#REF!</v>
      </c>
      <c r="L48" s="37" t="e">
        <f>VLOOKUP($G48,#REF!,8,0)</f>
        <v>#REF!</v>
      </c>
    </row>
    <row r="49" spans="1:12" ht="22">
      <c r="A49" s="101"/>
      <c r="B49" s="180"/>
      <c r="C49" s="79" t="e">
        <f t="shared" si="4"/>
        <v>#REF!</v>
      </c>
      <c r="D49" s="79" t="e">
        <f t="shared" si="5"/>
        <v>#REF!</v>
      </c>
      <c r="E49" s="79" t="e">
        <f t="shared" si="6"/>
        <v>#REF!</v>
      </c>
      <c r="F49" s="79" t="e">
        <f t="shared" si="7"/>
        <v>#REF!</v>
      </c>
      <c r="G49" s="39" t="s">
        <v>59</v>
      </c>
      <c r="H49" s="42">
        <v>225</v>
      </c>
      <c r="I49" s="37" t="e">
        <f>VLOOKUP($G49,#REF!,3,0)</f>
        <v>#REF!</v>
      </c>
      <c r="J49" s="37" t="e">
        <f>VLOOKUP($G49,#REF!,5,0)</f>
        <v>#REF!</v>
      </c>
      <c r="K49" s="37" t="e">
        <f>VLOOKUP($G49,#REF!,12,0)</f>
        <v>#REF!</v>
      </c>
      <c r="L49" s="37" t="e">
        <f>VLOOKUP($G49,#REF!,8,0)</f>
        <v>#REF!</v>
      </c>
    </row>
    <row r="50" spans="1:12" ht="22">
      <c r="A50" s="101"/>
      <c r="B50" s="180"/>
      <c r="C50" s="79" t="e">
        <f t="shared" si="4"/>
        <v>#REF!</v>
      </c>
      <c r="D50" s="79" t="e">
        <f t="shared" si="5"/>
        <v>#REF!</v>
      </c>
      <c r="E50" s="79" t="e">
        <f t="shared" si="6"/>
        <v>#REF!</v>
      </c>
      <c r="F50" s="79" t="e">
        <f t="shared" si="7"/>
        <v>#REF!</v>
      </c>
      <c r="G50" s="39" t="s">
        <v>60</v>
      </c>
      <c r="H50" s="42">
        <v>100</v>
      </c>
      <c r="I50" s="37" t="e">
        <f>VLOOKUP($G50,#REF!,3,0)</f>
        <v>#REF!</v>
      </c>
      <c r="J50" s="37" t="e">
        <f>VLOOKUP($G50,#REF!,5,0)</f>
        <v>#REF!</v>
      </c>
      <c r="K50" s="37" t="e">
        <f>VLOOKUP($G50,#REF!,12,0)</f>
        <v>#REF!</v>
      </c>
      <c r="L50" s="37" t="e">
        <f>VLOOKUP($G50,#REF!,8,0)</f>
        <v>#REF!</v>
      </c>
    </row>
    <row r="51" spans="1:12" ht="22">
      <c r="A51" s="101"/>
      <c r="B51" s="180"/>
      <c r="C51" s="79" t="e">
        <f t="shared" si="4"/>
        <v>#REF!</v>
      </c>
      <c r="D51" s="79" t="e">
        <f t="shared" si="5"/>
        <v>#REF!</v>
      </c>
      <c r="E51" s="79" t="e">
        <f t="shared" si="6"/>
        <v>#REF!</v>
      </c>
      <c r="F51" s="79" t="e">
        <f t="shared" si="7"/>
        <v>#REF!</v>
      </c>
      <c r="G51" s="39" t="s">
        <v>61</v>
      </c>
      <c r="H51" s="42">
        <v>85</v>
      </c>
      <c r="I51" s="37" t="e">
        <f>VLOOKUP($G51,#REF!,3,0)</f>
        <v>#REF!</v>
      </c>
      <c r="J51" s="37" t="e">
        <f>VLOOKUP($G51,#REF!,5,0)</f>
        <v>#REF!</v>
      </c>
      <c r="K51" s="37" t="e">
        <f>VLOOKUP($G51,#REF!,12,0)</f>
        <v>#REF!</v>
      </c>
      <c r="L51" s="37" t="e">
        <f>VLOOKUP($G51,#REF!,8,0)</f>
        <v>#REF!</v>
      </c>
    </row>
    <row r="52" spans="1:12" ht="22">
      <c r="A52" s="101"/>
      <c r="B52" s="180"/>
      <c r="C52" s="79" t="e">
        <f t="shared" si="4"/>
        <v>#REF!</v>
      </c>
      <c r="D52" s="79" t="e">
        <f t="shared" si="5"/>
        <v>#REF!</v>
      </c>
      <c r="E52" s="79" t="e">
        <f t="shared" si="6"/>
        <v>#REF!</v>
      </c>
      <c r="F52" s="79" t="e">
        <f t="shared" si="7"/>
        <v>#REF!</v>
      </c>
      <c r="G52" s="20" t="s">
        <v>52</v>
      </c>
      <c r="H52" s="42">
        <v>10</v>
      </c>
      <c r="I52" s="37" t="e">
        <f>VLOOKUP($G52,#REF!,3,0)</f>
        <v>#REF!</v>
      </c>
      <c r="J52" s="37" t="e">
        <f>VLOOKUP($G52,#REF!,5,0)</f>
        <v>#REF!</v>
      </c>
      <c r="K52" s="37" t="e">
        <f>VLOOKUP($G52,#REF!,12,0)</f>
        <v>#REF!</v>
      </c>
      <c r="L52" s="37" t="e">
        <f>VLOOKUP($G52,#REF!,8,0)</f>
        <v>#REF!</v>
      </c>
    </row>
    <row r="53" spans="1:12" ht="21" customHeight="1">
      <c r="A53" s="101" t="s">
        <v>62</v>
      </c>
      <c r="B53" s="180" t="s">
        <v>63</v>
      </c>
      <c r="C53" s="79" t="e">
        <f t="shared" si="4"/>
        <v>#REF!</v>
      </c>
      <c r="D53" s="79" t="e">
        <f t="shared" si="5"/>
        <v>#REF!</v>
      </c>
      <c r="E53" s="79" t="e">
        <f t="shared" si="6"/>
        <v>#REF!</v>
      </c>
      <c r="F53" s="79" t="e">
        <f t="shared" si="7"/>
        <v>#REF!</v>
      </c>
      <c r="G53" s="20" t="s">
        <v>14</v>
      </c>
      <c r="H53" s="42">
        <v>20</v>
      </c>
      <c r="I53" s="37" t="e">
        <f>VLOOKUP($G53,#REF!,3,0)</f>
        <v>#REF!</v>
      </c>
      <c r="J53" s="37" t="e">
        <f>VLOOKUP($G53,#REF!,5,0)</f>
        <v>#REF!</v>
      </c>
      <c r="K53" s="37" t="e">
        <f>VLOOKUP($G53,#REF!,12,0)</f>
        <v>#REF!</v>
      </c>
      <c r="L53" s="37" t="e">
        <f>VLOOKUP($G53,#REF!,8,0)</f>
        <v>#REF!</v>
      </c>
    </row>
    <row r="54" spans="1:12" ht="22">
      <c r="A54" s="101"/>
      <c r="B54" s="180"/>
      <c r="C54" s="79" t="e">
        <f t="shared" si="4"/>
        <v>#REF!</v>
      </c>
      <c r="D54" s="79" t="e">
        <f t="shared" si="5"/>
        <v>#REF!</v>
      </c>
      <c r="E54" s="79" t="e">
        <f t="shared" si="6"/>
        <v>#REF!</v>
      </c>
      <c r="F54" s="79" t="e">
        <f t="shared" si="7"/>
        <v>#REF!</v>
      </c>
      <c r="G54" s="20" t="s">
        <v>50</v>
      </c>
      <c r="H54" s="42">
        <v>100</v>
      </c>
      <c r="I54" s="37" t="e">
        <f>VLOOKUP($G54,#REF!,3,0)</f>
        <v>#REF!</v>
      </c>
      <c r="J54" s="37" t="e">
        <f>VLOOKUP($G54,#REF!,5,0)</f>
        <v>#REF!</v>
      </c>
      <c r="K54" s="37" t="e">
        <f>VLOOKUP($G54,#REF!,12,0)</f>
        <v>#REF!</v>
      </c>
      <c r="L54" s="37" t="e">
        <f>VLOOKUP($G54,#REF!,8,0)</f>
        <v>#REF!</v>
      </c>
    </row>
    <row r="55" spans="1:12" ht="22">
      <c r="A55" s="101"/>
      <c r="B55" s="180"/>
      <c r="C55" s="79" t="e">
        <f t="shared" si="4"/>
        <v>#REF!</v>
      </c>
      <c r="D55" s="79" t="e">
        <f t="shared" si="5"/>
        <v>#REF!</v>
      </c>
      <c r="E55" s="79" t="e">
        <f t="shared" si="6"/>
        <v>#REF!</v>
      </c>
      <c r="F55" s="79" t="e">
        <f t="shared" si="7"/>
        <v>#REF!</v>
      </c>
      <c r="G55" s="20" t="s">
        <v>39</v>
      </c>
      <c r="H55" s="42">
        <v>120</v>
      </c>
      <c r="I55" s="37" t="e">
        <f>VLOOKUP($G55,#REF!,3,0)</f>
        <v>#REF!</v>
      </c>
      <c r="J55" s="37" t="e">
        <f>VLOOKUP($G55,#REF!,5,0)</f>
        <v>#REF!</v>
      </c>
      <c r="K55" s="37" t="e">
        <f>VLOOKUP($G55,#REF!,12,0)</f>
        <v>#REF!</v>
      </c>
      <c r="L55" s="37" t="e">
        <f>VLOOKUP($G55,#REF!,8,0)</f>
        <v>#REF!</v>
      </c>
    </row>
    <row r="56" spans="1:12" ht="22">
      <c r="A56" s="101"/>
      <c r="B56" s="180"/>
      <c r="C56" s="79" t="e">
        <f t="shared" si="4"/>
        <v>#REF!</v>
      </c>
      <c r="D56" s="79" t="e">
        <f t="shared" si="5"/>
        <v>#REF!</v>
      </c>
      <c r="E56" s="79" t="e">
        <f t="shared" si="6"/>
        <v>#REF!</v>
      </c>
      <c r="F56" s="79" t="e">
        <f t="shared" si="7"/>
        <v>#REF!</v>
      </c>
      <c r="G56" s="20" t="s">
        <v>31</v>
      </c>
      <c r="H56" s="17">
        <v>40</v>
      </c>
      <c r="I56" s="37" t="e">
        <f>VLOOKUP($G56,#REF!,3,0)</f>
        <v>#REF!</v>
      </c>
      <c r="J56" s="37" t="e">
        <f>VLOOKUP($G56,#REF!,5,0)</f>
        <v>#REF!</v>
      </c>
      <c r="K56" s="37" t="e">
        <f>VLOOKUP($G56,#REF!,12,0)</f>
        <v>#REF!</v>
      </c>
      <c r="L56" s="37" t="e">
        <f>VLOOKUP($G56,#REF!,8,0)</f>
        <v>#REF!</v>
      </c>
    </row>
    <row r="57" spans="1:12" ht="22">
      <c r="A57" s="101"/>
      <c r="B57" s="180"/>
      <c r="C57" s="79" t="e">
        <f t="shared" si="4"/>
        <v>#REF!</v>
      </c>
      <c r="D57" s="79" t="e">
        <f t="shared" si="5"/>
        <v>#REF!</v>
      </c>
      <c r="E57" s="79" t="e">
        <f t="shared" si="6"/>
        <v>#REF!</v>
      </c>
      <c r="F57" s="79" t="e">
        <f t="shared" si="7"/>
        <v>#REF!</v>
      </c>
      <c r="G57" s="20" t="s">
        <v>60</v>
      </c>
      <c r="H57" s="42">
        <v>50</v>
      </c>
      <c r="I57" s="37" t="e">
        <f>VLOOKUP($G57,#REF!,3,0)</f>
        <v>#REF!</v>
      </c>
      <c r="J57" s="37" t="e">
        <f>VLOOKUP($G57,#REF!,5,0)</f>
        <v>#REF!</v>
      </c>
      <c r="K57" s="37" t="e">
        <f>VLOOKUP($G57,#REF!,12,0)</f>
        <v>#REF!</v>
      </c>
      <c r="L57" s="37" t="e">
        <f>VLOOKUP($G57,#REF!,8,0)</f>
        <v>#REF!</v>
      </c>
    </row>
    <row r="58" spans="1:12" ht="22">
      <c r="A58" s="101"/>
      <c r="B58" s="180"/>
      <c r="C58" s="79" t="e">
        <f t="shared" si="4"/>
        <v>#REF!</v>
      </c>
      <c r="D58" s="79" t="e">
        <f t="shared" si="5"/>
        <v>#REF!</v>
      </c>
      <c r="E58" s="79" t="e">
        <f t="shared" si="6"/>
        <v>#REF!</v>
      </c>
      <c r="F58" s="79" t="e">
        <f t="shared" si="7"/>
        <v>#REF!</v>
      </c>
      <c r="G58" s="20" t="s">
        <v>64</v>
      </c>
      <c r="H58" s="42">
        <v>50</v>
      </c>
      <c r="I58" s="37" t="e">
        <f>VLOOKUP($G58,#REF!,3,0)</f>
        <v>#REF!</v>
      </c>
      <c r="J58" s="37" t="e">
        <f>VLOOKUP($G58,#REF!,5,0)</f>
        <v>#REF!</v>
      </c>
      <c r="K58" s="37" t="e">
        <f>VLOOKUP($G58,#REF!,12,0)</f>
        <v>#REF!</v>
      </c>
      <c r="L58" s="37" t="e">
        <f>VLOOKUP($G58,#REF!,8,0)</f>
        <v>#REF!</v>
      </c>
    </row>
    <row r="59" spans="1:12" ht="21" customHeight="1">
      <c r="A59" s="101" t="s">
        <v>65</v>
      </c>
      <c r="B59" s="180" t="s">
        <v>66</v>
      </c>
      <c r="C59" s="79" t="e">
        <f t="shared" si="4"/>
        <v>#REF!</v>
      </c>
      <c r="D59" s="79" t="e">
        <f t="shared" si="5"/>
        <v>#REF!</v>
      </c>
      <c r="E59" s="79" t="e">
        <f t="shared" si="6"/>
        <v>#REF!</v>
      </c>
      <c r="F59" s="79" t="e">
        <f t="shared" si="7"/>
        <v>#REF!</v>
      </c>
      <c r="G59" s="20" t="s">
        <v>27</v>
      </c>
      <c r="H59" s="42">
        <v>40</v>
      </c>
      <c r="I59" s="37" t="e">
        <f>VLOOKUP($G59,#REF!,3,0)</f>
        <v>#REF!</v>
      </c>
      <c r="J59" s="37" t="e">
        <f>VLOOKUP($G59,#REF!,5,0)</f>
        <v>#REF!</v>
      </c>
      <c r="K59" s="37" t="e">
        <f>VLOOKUP($G59,#REF!,12,0)</f>
        <v>#REF!</v>
      </c>
      <c r="L59" s="37" t="e">
        <f>VLOOKUP($G59,#REF!,8,0)</f>
        <v>#REF!</v>
      </c>
    </row>
    <row r="60" spans="1:12" ht="22">
      <c r="A60" s="101"/>
      <c r="B60" s="180"/>
      <c r="C60" s="79" t="e">
        <f t="shared" si="4"/>
        <v>#REF!</v>
      </c>
      <c r="D60" s="79" t="e">
        <f t="shared" si="5"/>
        <v>#REF!</v>
      </c>
      <c r="E60" s="79" t="e">
        <f t="shared" si="6"/>
        <v>#REF!</v>
      </c>
      <c r="F60" s="79" t="e">
        <f t="shared" si="7"/>
        <v>#REF!</v>
      </c>
      <c r="G60" s="20" t="s">
        <v>21</v>
      </c>
      <c r="H60" s="42">
        <v>20</v>
      </c>
      <c r="I60" s="37" t="e">
        <f>VLOOKUP($G60,#REF!,3,0)</f>
        <v>#REF!</v>
      </c>
      <c r="J60" s="37" t="e">
        <f>VLOOKUP($G60,#REF!,5,0)</f>
        <v>#REF!</v>
      </c>
      <c r="K60" s="37" t="e">
        <f>VLOOKUP($G60,#REF!,12,0)</f>
        <v>#REF!</v>
      </c>
      <c r="L60" s="37" t="e">
        <f>VLOOKUP($G60,#REF!,8,0)</f>
        <v>#REF!</v>
      </c>
    </row>
    <row r="61" spans="1:12" ht="22">
      <c r="A61" s="101"/>
      <c r="B61" s="180"/>
      <c r="C61" s="79" t="e">
        <f t="shared" si="4"/>
        <v>#REF!</v>
      </c>
      <c r="D61" s="79" t="e">
        <f t="shared" si="5"/>
        <v>#REF!</v>
      </c>
      <c r="E61" s="79" t="e">
        <f t="shared" si="6"/>
        <v>#REF!</v>
      </c>
      <c r="F61" s="79" t="e">
        <f t="shared" si="7"/>
        <v>#REF!</v>
      </c>
      <c r="G61" s="20" t="s">
        <v>39</v>
      </c>
      <c r="H61" s="42">
        <v>60</v>
      </c>
      <c r="I61" s="37" t="e">
        <f>VLOOKUP($G61,#REF!,3,0)</f>
        <v>#REF!</v>
      </c>
      <c r="J61" s="37" t="e">
        <f>VLOOKUP($G61,#REF!,5,0)</f>
        <v>#REF!</v>
      </c>
      <c r="K61" s="37" t="e">
        <f>VLOOKUP($G61,#REF!,12,0)</f>
        <v>#REF!</v>
      </c>
      <c r="L61" s="37" t="e">
        <f>VLOOKUP($G61,#REF!,8,0)</f>
        <v>#REF!</v>
      </c>
    </row>
    <row r="62" spans="1:12" ht="22">
      <c r="A62" s="101"/>
      <c r="B62" s="180"/>
      <c r="C62" s="79" t="e">
        <f t="shared" si="4"/>
        <v>#REF!</v>
      </c>
      <c r="D62" s="79" t="e">
        <f t="shared" si="5"/>
        <v>#REF!</v>
      </c>
      <c r="E62" s="79" t="e">
        <f t="shared" si="6"/>
        <v>#REF!</v>
      </c>
      <c r="F62" s="79" t="e">
        <f t="shared" si="7"/>
        <v>#REF!</v>
      </c>
      <c r="G62" s="20" t="s">
        <v>52</v>
      </c>
      <c r="H62" s="42">
        <v>15</v>
      </c>
      <c r="I62" s="37" t="e">
        <f>VLOOKUP($G62,#REF!,3,0)</f>
        <v>#REF!</v>
      </c>
      <c r="J62" s="37" t="e">
        <f>VLOOKUP($G62,#REF!,5,0)</f>
        <v>#REF!</v>
      </c>
      <c r="K62" s="37" t="e">
        <f>VLOOKUP($G62,#REF!,12,0)</f>
        <v>#REF!</v>
      </c>
      <c r="L62" s="37" t="e">
        <f>VLOOKUP($G62,#REF!,8,0)</f>
        <v>#REF!</v>
      </c>
    </row>
    <row r="63" spans="1:12" ht="21" customHeight="1">
      <c r="A63" s="101" t="s">
        <v>67</v>
      </c>
      <c r="B63" s="180" t="s">
        <v>68</v>
      </c>
      <c r="C63" s="79" t="e">
        <f t="shared" si="4"/>
        <v>#REF!</v>
      </c>
      <c r="D63" s="79" t="e">
        <f t="shared" si="5"/>
        <v>#REF!</v>
      </c>
      <c r="E63" s="79" t="e">
        <f t="shared" si="6"/>
        <v>#REF!</v>
      </c>
      <c r="F63" s="79" t="e">
        <f t="shared" si="7"/>
        <v>#REF!</v>
      </c>
      <c r="G63" s="39" t="s">
        <v>69</v>
      </c>
      <c r="H63" s="42">
        <v>15</v>
      </c>
      <c r="I63" s="37" t="e">
        <f>VLOOKUP($G63,#REF!,3,0)</f>
        <v>#REF!</v>
      </c>
      <c r="J63" s="37" t="e">
        <f>VLOOKUP($G63,#REF!,5,0)</f>
        <v>#REF!</v>
      </c>
      <c r="K63" s="37" t="e">
        <f>VLOOKUP($G63,#REF!,12,0)</f>
        <v>#REF!</v>
      </c>
      <c r="L63" s="37" t="e">
        <f>VLOOKUP($G63,#REF!,8,0)</f>
        <v>#REF!</v>
      </c>
    </row>
    <row r="64" spans="1:12" ht="22">
      <c r="A64" s="101"/>
      <c r="B64" s="180"/>
      <c r="C64" s="79" t="e">
        <f t="shared" si="4"/>
        <v>#REF!</v>
      </c>
      <c r="D64" s="79" t="e">
        <f t="shared" si="5"/>
        <v>#REF!</v>
      </c>
      <c r="E64" s="79" t="e">
        <f t="shared" si="6"/>
        <v>#REF!</v>
      </c>
      <c r="F64" s="79" t="e">
        <f t="shared" si="7"/>
        <v>#REF!</v>
      </c>
      <c r="G64" s="20" t="s">
        <v>39</v>
      </c>
      <c r="H64" s="42">
        <v>60</v>
      </c>
      <c r="I64" s="37" t="e">
        <f>VLOOKUP($G64,#REF!,3,0)</f>
        <v>#REF!</v>
      </c>
      <c r="J64" s="37" t="e">
        <f>VLOOKUP($G64,#REF!,5,0)</f>
        <v>#REF!</v>
      </c>
      <c r="K64" s="37" t="e">
        <f>VLOOKUP($G64,#REF!,12,0)</f>
        <v>#REF!</v>
      </c>
      <c r="L64" s="37" t="e">
        <f>VLOOKUP($G64,#REF!,8,0)</f>
        <v>#REF!</v>
      </c>
    </row>
    <row r="65" spans="1:12" ht="22">
      <c r="A65" s="101"/>
      <c r="B65" s="180"/>
      <c r="C65" s="79" t="e">
        <f t="shared" si="4"/>
        <v>#REF!</v>
      </c>
      <c r="D65" s="79" t="e">
        <f t="shared" si="5"/>
        <v>#REF!</v>
      </c>
      <c r="E65" s="79" t="e">
        <f t="shared" si="6"/>
        <v>#REF!</v>
      </c>
      <c r="F65" s="79" t="e">
        <f t="shared" si="7"/>
        <v>#REF!</v>
      </c>
      <c r="G65" s="20" t="s">
        <v>40</v>
      </c>
      <c r="H65" s="42">
        <v>15</v>
      </c>
      <c r="I65" s="37" t="e">
        <f>VLOOKUP($G65,#REF!,3,0)</f>
        <v>#REF!</v>
      </c>
      <c r="J65" s="37" t="e">
        <f>VLOOKUP($G65,#REF!,5,0)</f>
        <v>#REF!</v>
      </c>
      <c r="K65" s="37" t="e">
        <f>VLOOKUP($G65,#REF!,12,0)</f>
        <v>#REF!</v>
      </c>
      <c r="L65" s="37" t="e">
        <f>VLOOKUP($G65,#REF!,8,0)</f>
        <v>#REF!</v>
      </c>
    </row>
    <row r="66" spans="1:12" ht="22">
      <c r="A66" s="101"/>
      <c r="B66" s="180"/>
      <c r="C66" s="79" t="e">
        <f t="shared" si="4"/>
        <v>#REF!</v>
      </c>
      <c r="D66" s="79" t="e">
        <f t="shared" si="5"/>
        <v>#REF!</v>
      </c>
      <c r="E66" s="79" t="e">
        <f t="shared" si="6"/>
        <v>#REF!</v>
      </c>
      <c r="F66" s="79" t="e">
        <f t="shared" si="7"/>
        <v>#REF!</v>
      </c>
      <c r="G66" s="20" t="s">
        <v>27</v>
      </c>
      <c r="H66" s="42">
        <v>10</v>
      </c>
      <c r="I66" s="37" t="e">
        <f>VLOOKUP($G66,#REF!,3,0)</f>
        <v>#REF!</v>
      </c>
      <c r="J66" s="37" t="e">
        <f>VLOOKUP($G66,#REF!,5,0)</f>
        <v>#REF!</v>
      </c>
      <c r="K66" s="37" t="e">
        <f>VLOOKUP($G66,#REF!,12,0)</f>
        <v>#REF!</v>
      </c>
      <c r="L66" s="37" t="e">
        <f>VLOOKUP($G66,#REF!,8,0)</f>
        <v>#REF!</v>
      </c>
    </row>
    <row r="67" spans="1:12" ht="22">
      <c r="A67" s="101"/>
      <c r="B67" s="180"/>
      <c r="C67" s="79" t="e">
        <f t="shared" si="4"/>
        <v>#REF!</v>
      </c>
      <c r="D67" s="79" t="e">
        <f t="shared" si="5"/>
        <v>#REF!</v>
      </c>
      <c r="E67" s="79" t="e">
        <f t="shared" si="6"/>
        <v>#REF!</v>
      </c>
      <c r="F67" s="79" t="e">
        <f t="shared" si="7"/>
        <v>#REF!</v>
      </c>
      <c r="G67" s="20" t="s">
        <v>41</v>
      </c>
      <c r="H67" s="42">
        <v>10</v>
      </c>
      <c r="I67" s="37" t="e">
        <f>VLOOKUP($G67,#REF!,3,0)</f>
        <v>#REF!</v>
      </c>
      <c r="J67" s="37" t="e">
        <f>VLOOKUP($G67,#REF!,5,0)</f>
        <v>#REF!</v>
      </c>
      <c r="K67" s="37" t="e">
        <f>VLOOKUP($G67,#REF!,12,0)</f>
        <v>#REF!</v>
      </c>
      <c r="L67" s="37" t="e">
        <f>VLOOKUP($G67,#REF!,8,0)</f>
        <v>#REF!</v>
      </c>
    </row>
    <row r="68" spans="1:12" ht="21" customHeight="1">
      <c r="A68" s="101" t="s">
        <v>70</v>
      </c>
      <c r="B68" s="180" t="s">
        <v>71</v>
      </c>
      <c r="C68" s="79" t="e">
        <f t="shared" si="4"/>
        <v>#REF!</v>
      </c>
      <c r="D68" s="79" t="e">
        <f t="shared" si="5"/>
        <v>#REF!</v>
      </c>
      <c r="E68" s="79" t="e">
        <f t="shared" si="6"/>
        <v>#REF!</v>
      </c>
      <c r="F68" s="79" t="e">
        <f t="shared" si="7"/>
        <v>#REF!</v>
      </c>
      <c r="G68" s="20" t="s">
        <v>72</v>
      </c>
      <c r="H68" s="42">
        <v>70</v>
      </c>
      <c r="I68" s="37" t="e">
        <f>VLOOKUP($G68,#REF!,3,0)</f>
        <v>#REF!</v>
      </c>
      <c r="J68" s="37" t="e">
        <f>VLOOKUP($G68,#REF!,5,0)</f>
        <v>#REF!</v>
      </c>
      <c r="K68" s="37" t="e">
        <f>VLOOKUP($G68,#REF!,12,0)</f>
        <v>#REF!</v>
      </c>
      <c r="L68" s="37" t="e">
        <f>VLOOKUP($G68,#REF!,8,0)</f>
        <v>#REF!</v>
      </c>
    </row>
    <row r="69" spans="1:12" ht="22">
      <c r="A69" s="101"/>
      <c r="B69" s="180"/>
      <c r="C69" s="79" t="e">
        <f t="shared" si="4"/>
        <v>#REF!</v>
      </c>
      <c r="D69" s="79" t="e">
        <f t="shared" si="5"/>
        <v>#REF!</v>
      </c>
      <c r="E69" s="79" t="e">
        <f t="shared" si="6"/>
        <v>#REF!</v>
      </c>
      <c r="F69" s="79" t="e">
        <f t="shared" si="7"/>
        <v>#REF!</v>
      </c>
      <c r="G69" s="20" t="s">
        <v>73</v>
      </c>
      <c r="H69" s="42">
        <v>50</v>
      </c>
      <c r="I69" s="37" t="e">
        <f>VLOOKUP($G69,#REF!,3,0)</f>
        <v>#REF!</v>
      </c>
      <c r="J69" s="37" t="e">
        <f>VLOOKUP($G69,#REF!,5,0)</f>
        <v>#REF!</v>
      </c>
      <c r="K69" s="37" t="e">
        <f>VLOOKUP($G69,#REF!,12,0)</f>
        <v>#REF!</v>
      </c>
      <c r="L69" s="37" t="e">
        <f>VLOOKUP($G69,#REF!,8,0)</f>
        <v>#REF!</v>
      </c>
    </row>
    <row r="70" spans="1:12" ht="22">
      <c r="A70" s="101"/>
      <c r="B70" s="180"/>
      <c r="C70" s="79" t="e">
        <f t="shared" si="4"/>
        <v>#REF!</v>
      </c>
      <c r="D70" s="79" t="e">
        <f t="shared" si="5"/>
        <v>#REF!</v>
      </c>
      <c r="E70" s="79" t="e">
        <f t="shared" si="6"/>
        <v>#REF!</v>
      </c>
      <c r="F70" s="79" t="e">
        <f t="shared" si="7"/>
        <v>#REF!</v>
      </c>
      <c r="G70" s="20" t="s">
        <v>74</v>
      </c>
      <c r="H70" s="42">
        <v>20</v>
      </c>
      <c r="I70" s="37" t="e">
        <f>VLOOKUP($G70,#REF!,3,0)</f>
        <v>#REF!</v>
      </c>
      <c r="J70" s="37" t="e">
        <f>VLOOKUP($G70,#REF!,5,0)</f>
        <v>#REF!</v>
      </c>
      <c r="K70" s="37" t="e">
        <f>VLOOKUP($G70,#REF!,12,0)</f>
        <v>#REF!</v>
      </c>
      <c r="L70" s="37" t="e">
        <f>VLOOKUP($G70,#REF!,8,0)</f>
        <v>#REF!</v>
      </c>
    </row>
    <row r="71" spans="1:12" ht="66">
      <c r="A71" s="101"/>
      <c r="B71" s="180"/>
      <c r="C71" s="79">
        <f t="shared" si="4"/>
        <v>0</v>
      </c>
      <c r="D71" s="79">
        <f t="shared" si="5"/>
        <v>0</v>
      </c>
      <c r="E71" s="79">
        <f t="shared" si="6"/>
        <v>0</v>
      </c>
      <c r="F71" s="79">
        <f t="shared" si="7"/>
        <v>0</v>
      </c>
      <c r="G71" s="20" t="s">
        <v>75</v>
      </c>
      <c r="H71" s="42"/>
      <c r="I71" s="37"/>
      <c r="J71" s="37"/>
      <c r="K71" s="37"/>
      <c r="L71" s="37"/>
    </row>
    <row r="72" spans="1:12" ht="21" customHeight="1">
      <c r="A72" s="101" t="s">
        <v>76</v>
      </c>
      <c r="B72" s="180" t="s">
        <v>77</v>
      </c>
      <c r="C72" s="79" t="e">
        <f t="shared" si="4"/>
        <v>#REF!</v>
      </c>
      <c r="D72" s="79" t="e">
        <f t="shared" si="5"/>
        <v>#REF!</v>
      </c>
      <c r="E72" s="79" t="e">
        <f t="shared" si="6"/>
        <v>#REF!</v>
      </c>
      <c r="F72" s="79" t="e">
        <f t="shared" si="7"/>
        <v>#REF!</v>
      </c>
      <c r="G72" s="39" t="s">
        <v>78</v>
      </c>
      <c r="H72" s="17">
        <v>45</v>
      </c>
      <c r="I72" s="37" t="e">
        <f>VLOOKUP($G72,#REF!,3,0)</f>
        <v>#REF!</v>
      </c>
      <c r="J72" s="37" t="e">
        <f>VLOOKUP($G72,#REF!,5,0)</f>
        <v>#REF!</v>
      </c>
      <c r="K72" s="37" t="e">
        <f>VLOOKUP($G72,#REF!,12,0)</f>
        <v>#REF!</v>
      </c>
      <c r="L72" s="37" t="e">
        <f>VLOOKUP($G72,#REF!,8,0)</f>
        <v>#REF!</v>
      </c>
    </row>
    <row r="73" spans="1:12" ht="22">
      <c r="A73" s="101"/>
      <c r="B73" s="180"/>
      <c r="C73" s="79" t="e">
        <f t="shared" si="4"/>
        <v>#REF!</v>
      </c>
      <c r="D73" s="79" t="e">
        <f t="shared" si="5"/>
        <v>#REF!</v>
      </c>
      <c r="E73" s="79" t="e">
        <f t="shared" si="6"/>
        <v>#REF!</v>
      </c>
      <c r="F73" s="79" t="e">
        <f t="shared" si="7"/>
        <v>#REF!</v>
      </c>
      <c r="G73" s="39" t="s">
        <v>40</v>
      </c>
      <c r="H73" s="17">
        <v>25</v>
      </c>
      <c r="I73" s="37" t="e">
        <f>VLOOKUP($G73,#REF!,3,0)</f>
        <v>#REF!</v>
      </c>
      <c r="J73" s="37" t="e">
        <f>VLOOKUP($G73,#REF!,5,0)</f>
        <v>#REF!</v>
      </c>
      <c r="K73" s="37" t="e">
        <f>VLOOKUP($G73,#REF!,12,0)</f>
        <v>#REF!</v>
      </c>
      <c r="L73" s="37" t="e">
        <f>VLOOKUP($G73,#REF!,8,0)</f>
        <v>#REF!</v>
      </c>
    </row>
    <row r="74" spans="1:12" ht="22">
      <c r="A74" s="101"/>
      <c r="B74" s="180"/>
      <c r="C74" s="79" t="e">
        <f t="shared" si="4"/>
        <v>#REF!</v>
      </c>
      <c r="D74" s="79" t="e">
        <f t="shared" si="5"/>
        <v>#REF!</v>
      </c>
      <c r="E74" s="79" t="e">
        <f t="shared" si="6"/>
        <v>#REF!</v>
      </c>
      <c r="F74" s="79" t="e">
        <f t="shared" si="7"/>
        <v>#REF!</v>
      </c>
      <c r="G74" s="39" t="s">
        <v>59</v>
      </c>
      <c r="H74" s="17">
        <v>80</v>
      </c>
      <c r="I74" s="37" t="e">
        <f>VLOOKUP($G74,#REF!,3,0)</f>
        <v>#REF!</v>
      </c>
      <c r="J74" s="37" t="e">
        <f>VLOOKUP($G74,#REF!,5,0)</f>
        <v>#REF!</v>
      </c>
      <c r="K74" s="37" t="e">
        <f>VLOOKUP($G74,#REF!,12,0)</f>
        <v>#REF!</v>
      </c>
      <c r="L74" s="37" t="e">
        <f>VLOOKUP($G74,#REF!,8,0)</f>
        <v>#REF!</v>
      </c>
    </row>
    <row r="75" spans="1:12" ht="22">
      <c r="A75" s="101"/>
      <c r="B75" s="180"/>
      <c r="C75" s="79" t="e">
        <f t="shared" si="4"/>
        <v>#REF!</v>
      </c>
      <c r="D75" s="79" t="e">
        <f t="shared" si="5"/>
        <v>#REF!</v>
      </c>
      <c r="E75" s="79" t="e">
        <f t="shared" si="6"/>
        <v>#REF!</v>
      </c>
      <c r="F75" s="79" t="e">
        <f t="shared" si="7"/>
        <v>#REF!</v>
      </c>
      <c r="G75" s="39" t="s">
        <v>50</v>
      </c>
      <c r="H75" s="17">
        <v>50</v>
      </c>
      <c r="I75" s="37" t="e">
        <f>VLOOKUP($G75,#REF!,3,0)</f>
        <v>#REF!</v>
      </c>
      <c r="J75" s="37" t="e">
        <f>VLOOKUP($G75,#REF!,5,0)</f>
        <v>#REF!</v>
      </c>
      <c r="K75" s="37" t="e">
        <f>VLOOKUP($G75,#REF!,12,0)</f>
        <v>#REF!</v>
      </c>
      <c r="L75" s="37" t="e">
        <f>VLOOKUP($G75,#REF!,8,0)</f>
        <v>#REF!</v>
      </c>
    </row>
    <row r="76" spans="1:12" ht="22">
      <c r="A76" s="101"/>
      <c r="B76" s="180"/>
      <c r="C76" s="79" t="e">
        <f t="shared" si="4"/>
        <v>#REF!</v>
      </c>
      <c r="D76" s="79" t="e">
        <f t="shared" si="5"/>
        <v>#REF!</v>
      </c>
      <c r="E76" s="79" t="e">
        <f t="shared" si="6"/>
        <v>#REF!</v>
      </c>
      <c r="F76" s="79" t="e">
        <f t="shared" si="7"/>
        <v>#REF!</v>
      </c>
      <c r="G76" s="39" t="s">
        <v>55</v>
      </c>
      <c r="H76" s="17">
        <v>5</v>
      </c>
      <c r="I76" s="37" t="e">
        <f>VLOOKUP($G76,#REF!,3,0)</f>
        <v>#REF!</v>
      </c>
      <c r="J76" s="37" t="e">
        <f>VLOOKUP($G76,#REF!,5,0)</f>
        <v>#REF!</v>
      </c>
      <c r="K76" s="37" t="e">
        <f>VLOOKUP($G76,#REF!,12,0)</f>
        <v>#REF!</v>
      </c>
      <c r="L76" s="37" t="e">
        <f>VLOOKUP($G76,#REF!,8,0)</f>
        <v>#REF!</v>
      </c>
    </row>
    <row r="77" spans="1:12" ht="22">
      <c r="A77" s="101"/>
      <c r="B77" s="180"/>
      <c r="C77" s="79" t="e">
        <f t="shared" si="4"/>
        <v>#REF!</v>
      </c>
      <c r="D77" s="79" t="e">
        <f t="shared" si="5"/>
        <v>#REF!</v>
      </c>
      <c r="E77" s="79" t="e">
        <f t="shared" si="6"/>
        <v>#REF!</v>
      </c>
      <c r="F77" s="79" t="e">
        <f t="shared" si="7"/>
        <v>#REF!</v>
      </c>
      <c r="G77" s="39" t="s">
        <v>79</v>
      </c>
      <c r="H77" s="17">
        <v>1</v>
      </c>
      <c r="I77" s="37" t="e">
        <f>VLOOKUP($G77,#REF!,3,0)</f>
        <v>#REF!</v>
      </c>
      <c r="J77" s="37" t="e">
        <f>VLOOKUP($G77,#REF!,5,0)</f>
        <v>#REF!</v>
      </c>
      <c r="K77" s="37" t="e">
        <f>VLOOKUP($G77,#REF!,12,0)</f>
        <v>#REF!</v>
      </c>
      <c r="L77" s="37" t="e">
        <f>VLOOKUP($G77,#REF!,8,0)</f>
        <v>#REF!</v>
      </c>
    </row>
    <row r="78" spans="1:12" ht="22">
      <c r="A78" s="101"/>
      <c r="B78" s="180"/>
      <c r="C78" s="79" t="e">
        <f t="shared" si="4"/>
        <v>#REF!</v>
      </c>
      <c r="D78" s="79" t="e">
        <f t="shared" si="5"/>
        <v>#REF!</v>
      </c>
      <c r="E78" s="79" t="e">
        <f t="shared" si="6"/>
        <v>#REF!</v>
      </c>
      <c r="F78" s="79" t="e">
        <f t="shared" si="7"/>
        <v>#REF!</v>
      </c>
      <c r="G78" s="39" t="s">
        <v>41</v>
      </c>
      <c r="H78" s="17">
        <v>10</v>
      </c>
      <c r="I78" s="37" t="e">
        <f>VLOOKUP($G78,#REF!,3,0)</f>
        <v>#REF!</v>
      </c>
      <c r="J78" s="37" t="e">
        <f>VLOOKUP($G78,#REF!,5,0)</f>
        <v>#REF!</v>
      </c>
      <c r="K78" s="37" t="e">
        <f>VLOOKUP($G78,#REF!,12,0)</f>
        <v>#REF!</v>
      </c>
      <c r="L78" s="37" t="e">
        <f>VLOOKUP($G78,#REF!,8,0)</f>
        <v>#REF!</v>
      </c>
    </row>
    <row r="79" spans="1:12" ht="21" customHeight="1">
      <c r="A79" s="101" t="s">
        <v>80</v>
      </c>
      <c r="B79" s="180" t="s">
        <v>81</v>
      </c>
      <c r="C79" s="79" t="e">
        <f t="shared" si="4"/>
        <v>#REF!</v>
      </c>
      <c r="D79" s="79" t="e">
        <f t="shared" si="5"/>
        <v>#REF!</v>
      </c>
      <c r="E79" s="79" t="e">
        <f t="shared" si="6"/>
        <v>#REF!</v>
      </c>
      <c r="F79" s="79" t="e">
        <f t="shared" si="7"/>
        <v>#REF!</v>
      </c>
      <c r="G79" s="39" t="s">
        <v>40</v>
      </c>
      <c r="H79" s="17">
        <v>25</v>
      </c>
      <c r="I79" s="37" t="e">
        <f>VLOOKUP($G79,#REF!,3,0)</f>
        <v>#REF!</v>
      </c>
      <c r="J79" s="37" t="e">
        <f>VLOOKUP($G79,#REF!,5,0)</f>
        <v>#REF!</v>
      </c>
      <c r="K79" s="37" t="e">
        <f>VLOOKUP($G79,#REF!,12,0)</f>
        <v>#REF!</v>
      </c>
      <c r="L79" s="37" t="e">
        <f>VLOOKUP($G79,#REF!,8,0)</f>
        <v>#REF!</v>
      </c>
    </row>
    <row r="80" spans="1:12" ht="22">
      <c r="A80" s="101"/>
      <c r="B80" s="180"/>
      <c r="C80" s="79" t="e">
        <f t="shared" si="4"/>
        <v>#REF!</v>
      </c>
      <c r="D80" s="79" t="e">
        <f t="shared" si="5"/>
        <v>#REF!</v>
      </c>
      <c r="E80" s="79" t="e">
        <f t="shared" si="6"/>
        <v>#REF!</v>
      </c>
      <c r="F80" s="79" t="e">
        <f t="shared" si="7"/>
        <v>#REF!</v>
      </c>
      <c r="G80" s="39" t="s">
        <v>21</v>
      </c>
      <c r="H80" s="17">
        <v>15</v>
      </c>
      <c r="I80" s="37" t="e">
        <f>VLOOKUP($G80,#REF!,3,0)</f>
        <v>#REF!</v>
      </c>
      <c r="J80" s="37" t="e">
        <f>VLOOKUP($G80,#REF!,5,0)</f>
        <v>#REF!</v>
      </c>
      <c r="K80" s="37" t="e">
        <f>VLOOKUP($G80,#REF!,12,0)</f>
        <v>#REF!</v>
      </c>
      <c r="L80" s="37" t="e">
        <f>VLOOKUP($G80,#REF!,8,0)</f>
        <v>#REF!</v>
      </c>
    </row>
    <row r="81" spans="1:12" ht="22">
      <c r="A81" s="101"/>
      <c r="B81" s="180"/>
      <c r="C81" s="79" t="e">
        <f t="shared" si="4"/>
        <v>#REF!</v>
      </c>
      <c r="D81" s="79" t="e">
        <f t="shared" si="5"/>
        <v>#REF!</v>
      </c>
      <c r="E81" s="79" t="e">
        <f t="shared" si="6"/>
        <v>#REF!</v>
      </c>
      <c r="F81" s="79" t="e">
        <f t="shared" si="7"/>
        <v>#REF!</v>
      </c>
      <c r="G81" s="39" t="s">
        <v>82</v>
      </c>
      <c r="H81" s="17">
        <v>10</v>
      </c>
      <c r="I81" s="37" t="e">
        <f>VLOOKUP($G81,#REF!,3,0)</f>
        <v>#REF!</v>
      </c>
      <c r="J81" s="37" t="e">
        <f>VLOOKUP($G81,#REF!,5,0)</f>
        <v>#REF!</v>
      </c>
      <c r="K81" s="37" t="e">
        <f>VLOOKUP($G81,#REF!,12,0)</f>
        <v>#REF!</v>
      </c>
      <c r="L81" s="37" t="e">
        <f>VLOOKUP($G81,#REF!,8,0)</f>
        <v>#REF!</v>
      </c>
    </row>
    <row r="82" spans="1:12" ht="22">
      <c r="A82" s="101"/>
      <c r="B82" s="180"/>
      <c r="C82" s="79" t="e">
        <f t="shared" si="4"/>
        <v>#REF!</v>
      </c>
      <c r="D82" s="79" t="e">
        <f t="shared" si="5"/>
        <v>#REF!</v>
      </c>
      <c r="E82" s="79" t="e">
        <f t="shared" si="6"/>
        <v>#REF!</v>
      </c>
      <c r="F82" s="79" t="e">
        <f t="shared" si="7"/>
        <v>#REF!</v>
      </c>
      <c r="G82" s="20" t="s">
        <v>83</v>
      </c>
      <c r="H82" s="17">
        <v>20</v>
      </c>
      <c r="I82" s="37" t="e">
        <f>VLOOKUP($G82,#REF!,3,0)</f>
        <v>#REF!</v>
      </c>
      <c r="J82" s="37" t="e">
        <f>VLOOKUP($G82,#REF!,5,0)</f>
        <v>#REF!</v>
      </c>
      <c r="K82" s="37" t="e">
        <f>VLOOKUP($G82,#REF!,12,0)</f>
        <v>#REF!</v>
      </c>
      <c r="L82" s="37" t="e">
        <f>VLOOKUP($G82,#REF!,8,0)</f>
        <v>#REF!</v>
      </c>
    </row>
    <row r="83" spans="1:12" ht="22">
      <c r="A83" s="101"/>
      <c r="B83" s="180"/>
      <c r="C83" s="79" t="e">
        <f t="shared" si="4"/>
        <v>#REF!</v>
      </c>
      <c r="D83" s="79" t="e">
        <f t="shared" si="5"/>
        <v>#REF!</v>
      </c>
      <c r="E83" s="79" t="e">
        <f t="shared" si="6"/>
        <v>#REF!</v>
      </c>
      <c r="F83" s="79" t="e">
        <f t="shared" si="7"/>
        <v>#REF!</v>
      </c>
      <c r="G83" s="20" t="s">
        <v>50</v>
      </c>
      <c r="H83" s="17">
        <v>50</v>
      </c>
      <c r="I83" s="37" t="e">
        <f>VLOOKUP($G83,#REF!,3,0)</f>
        <v>#REF!</v>
      </c>
      <c r="J83" s="37" t="e">
        <f>VLOOKUP($G83,#REF!,5,0)</f>
        <v>#REF!</v>
      </c>
      <c r="K83" s="37" t="e">
        <f>VLOOKUP($G83,#REF!,12,0)</f>
        <v>#REF!</v>
      </c>
      <c r="L83" s="37" t="e">
        <f>VLOOKUP($G83,#REF!,8,0)</f>
        <v>#REF!</v>
      </c>
    </row>
    <row r="84" spans="1:12" ht="22">
      <c r="A84" s="101"/>
      <c r="B84" s="180"/>
      <c r="C84" s="79" t="e">
        <f t="shared" si="4"/>
        <v>#REF!</v>
      </c>
      <c r="D84" s="79" t="e">
        <f t="shared" si="5"/>
        <v>#REF!</v>
      </c>
      <c r="E84" s="79" t="e">
        <f t="shared" si="6"/>
        <v>#REF!</v>
      </c>
      <c r="F84" s="79" t="e">
        <f t="shared" si="7"/>
        <v>#REF!</v>
      </c>
      <c r="G84" s="20" t="s">
        <v>55</v>
      </c>
      <c r="H84" s="17">
        <v>5</v>
      </c>
      <c r="I84" s="37" t="e">
        <f>VLOOKUP($G84,#REF!,3,0)</f>
        <v>#REF!</v>
      </c>
      <c r="J84" s="37" t="e">
        <f>VLOOKUP($G84,#REF!,5,0)</f>
        <v>#REF!</v>
      </c>
      <c r="K84" s="37" t="e">
        <f>VLOOKUP($G84,#REF!,12,0)</f>
        <v>#REF!</v>
      </c>
      <c r="L84" s="37" t="e">
        <f>VLOOKUP($G84,#REF!,8,0)</f>
        <v>#REF!</v>
      </c>
    </row>
    <row r="85" spans="1:12" ht="21" customHeight="1">
      <c r="A85" s="101" t="s">
        <v>84</v>
      </c>
      <c r="B85" s="180" t="s">
        <v>85</v>
      </c>
      <c r="C85" s="79" t="e">
        <f t="shared" si="4"/>
        <v>#REF!</v>
      </c>
      <c r="D85" s="79" t="e">
        <f t="shared" si="5"/>
        <v>#REF!</v>
      </c>
      <c r="E85" s="79" t="e">
        <f t="shared" si="6"/>
        <v>#REF!</v>
      </c>
      <c r="F85" s="79" t="e">
        <f t="shared" si="7"/>
        <v>#REF!</v>
      </c>
      <c r="G85" s="20" t="s">
        <v>28</v>
      </c>
      <c r="H85" s="42">
        <v>80</v>
      </c>
      <c r="I85" s="37" t="e">
        <f>VLOOKUP($G85,#REF!,3,0)</f>
        <v>#REF!</v>
      </c>
      <c r="J85" s="37" t="e">
        <f>VLOOKUP($G85,#REF!,5,0)</f>
        <v>#REF!</v>
      </c>
      <c r="K85" s="37" t="e">
        <f>VLOOKUP($G85,#REF!,12,0)</f>
        <v>#REF!</v>
      </c>
      <c r="L85" s="37" t="e">
        <f>VLOOKUP($G85,#REF!,8,0)</f>
        <v>#REF!</v>
      </c>
    </row>
    <row r="86" spans="1:12" ht="22">
      <c r="A86" s="101"/>
      <c r="B86" s="180"/>
      <c r="C86" s="79" t="e">
        <f t="shared" si="4"/>
        <v>#REF!</v>
      </c>
      <c r="D86" s="79" t="e">
        <f t="shared" si="5"/>
        <v>#REF!</v>
      </c>
      <c r="E86" s="79" t="e">
        <f t="shared" si="6"/>
        <v>#REF!</v>
      </c>
      <c r="F86" s="79" t="e">
        <f t="shared" si="7"/>
        <v>#REF!</v>
      </c>
      <c r="G86" s="20" t="s">
        <v>50</v>
      </c>
      <c r="H86" s="42">
        <v>50</v>
      </c>
      <c r="I86" s="37" t="e">
        <f>VLOOKUP($G86,#REF!,3,0)</f>
        <v>#REF!</v>
      </c>
      <c r="J86" s="37" t="e">
        <f>VLOOKUP($G86,#REF!,5,0)</f>
        <v>#REF!</v>
      </c>
      <c r="K86" s="37" t="e">
        <f>VLOOKUP($G86,#REF!,12,0)</f>
        <v>#REF!</v>
      </c>
      <c r="L86" s="37" t="e">
        <f>VLOOKUP($G86,#REF!,8,0)</f>
        <v>#REF!</v>
      </c>
    </row>
    <row r="87" spans="1:12" ht="22">
      <c r="A87" s="101"/>
      <c r="B87" s="180"/>
      <c r="C87" s="79" t="e">
        <f t="shared" si="4"/>
        <v>#REF!</v>
      </c>
      <c r="D87" s="79" t="e">
        <f t="shared" si="5"/>
        <v>#REF!</v>
      </c>
      <c r="E87" s="79" t="e">
        <f t="shared" si="6"/>
        <v>#REF!</v>
      </c>
      <c r="F87" s="79" t="e">
        <f t="shared" si="7"/>
        <v>#REF!</v>
      </c>
      <c r="G87" s="20" t="s">
        <v>33</v>
      </c>
      <c r="H87" s="42">
        <v>25</v>
      </c>
      <c r="I87" s="37" t="e">
        <f>VLOOKUP($G87,#REF!,3,0)</f>
        <v>#REF!</v>
      </c>
      <c r="J87" s="37" t="e">
        <f>VLOOKUP($G87,#REF!,5,0)</f>
        <v>#REF!</v>
      </c>
      <c r="K87" s="37" t="e">
        <f>VLOOKUP($G87,#REF!,12,0)</f>
        <v>#REF!</v>
      </c>
      <c r="L87" s="37" t="e">
        <f>VLOOKUP($G87,#REF!,8,0)</f>
        <v>#REF!</v>
      </c>
    </row>
    <row r="88" spans="1:12" ht="22">
      <c r="A88" s="101"/>
      <c r="B88" s="180"/>
      <c r="C88" s="79" t="e">
        <f t="shared" si="4"/>
        <v>#REF!</v>
      </c>
      <c r="D88" s="79" t="e">
        <f t="shared" si="5"/>
        <v>#REF!</v>
      </c>
      <c r="E88" s="79" t="e">
        <f t="shared" si="6"/>
        <v>#REF!</v>
      </c>
      <c r="F88" s="79" t="e">
        <f t="shared" si="7"/>
        <v>#REF!</v>
      </c>
      <c r="G88" s="20" t="s">
        <v>52</v>
      </c>
      <c r="H88" s="42">
        <v>10</v>
      </c>
      <c r="I88" s="37" t="e">
        <f>VLOOKUP($G88,#REF!,3,0)</f>
        <v>#REF!</v>
      </c>
      <c r="J88" s="37" t="e">
        <f>VLOOKUP($G88,#REF!,5,0)</f>
        <v>#REF!</v>
      </c>
      <c r="K88" s="37" t="e">
        <f>VLOOKUP($G88,#REF!,12,0)</f>
        <v>#REF!</v>
      </c>
      <c r="L88" s="37" t="e">
        <f>VLOOKUP($G88,#REF!,8,0)</f>
        <v>#REF!</v>
      </c>
    </row>
    <row r="89" spans="1:12" ht="22">
      <c r="A89" s="101"/>
      <c r="B89" s="180"/>
      <c r="C89" s="79" t="e">
        <f t="shared" si="4"/>
        <v>#REF!</v>
      </c>
      <c r="D89" s="79" t="e">
        <f t="shared" si="5"/>
        <v>#REF!</v>
      </c>
      <c r="E89" s="79" t="e">
        <f t="shared" si="6"/>
        <v>#REF!</v>
      </c>
      <c r="F89" s="79" t="e">
        <f t="shared" si="7"/>
        <v>#REF!</v>
      </c>
      <c r="G89" s="20" t="s">
        <v>21</v>
      </c>
      <c r="H89" s="17">
        <v>13</v>
      </c>
      <c r="I89" s="37" t="e">
        <f>VLOOKUP($G89,#REF!,3,0)</f>
        <v>#REF!</v>
      </c>
      <c r="J89" s="37" t="e">
        <f>VLOOKUP($G89,#REF!,5,0)</f>
        <v>#REF!</v>
      </c>
      <c r="K89" s="37" t="e">
        <f>VLOOKUP($G89,#REF!,12,0)</f>
        <v>#REF!</v>
      </c>
      <c r="L89" s="37" t="e">
        <f>VLOOKUP($G89,#REF!,8,0)</f>
        <v>#REF!</v>
      </c>
    </row>
    <row r="90" spans="1:12" ht="21" customHeight="1">
      <c r="A90" s="101" t="s">
        <v>86</v>
      </c>
      <c r="B90" s="180" t="s">
        <v>87</v>
      </c>
      <c r="C90" s="79" t="e">
        <f t="shared" ref="C90:C153" si="8">H90*I90/100</f>
        <v>#REF!</v>
      </c>
      <c r="D90" s="79" t="e">
        <f t="shared" ref="D90:D153" si="9">H90*J90/100</f>
        <v>#REF!</v>
      </c>
      <c r="E90" s="79" t="e">
        <f t="shared" ref="E90:E153" si="10">H90*K90/100</f>
        <v>#REF!</v>
      </c>
      <c r="F90" s="79" t="e">
        <f t="shared" ref="F90:F153" si="11">H90*L90/100</f>
        <v>#REF!</v>
      </c>
      <c r="G90" s="39" t="s">
        <v>88</v>
      </c>
      <c r="H90" s="42">
        <v>50</v>
      </c>
      <c r="I90" s="37" t="e">
        <f>VLOOKUP($G90,#REF!,3,0)</f>
        <v>#REF!</v>
      </c>
      <c r="J90" s="37" t="e">
        <f>VLOOKUP($G90,#REF!,5,0)</f>
        <v>#REF!</v>
      </c>
      <c r="K90" s="37" t="e">
        <f>VLOOKUP($G90,#REF!,12,0)</f>
        <v>#REF!</v>
      </c>
      <c r="L90" s="37" t="e">
        <f>VLOOKUP($G90,#REF!,8,0)</f>
        <v>#REF!</v>
      </c>
    </row>
    <row r="91" spans="1:12" ht="22">
      <c r="A91" s="101"/>
      <c r="B91" s="180"/>
      <c r="C91" s="79" t="e">
        <f t="shared" si="8"/>
        <v>#REF!</v>
      </c>
      <c r="D91" s="79" t="e">
        <f t="shared" si="9"/>
        <v>#REF!</v>
      </c>
      <c r="E91" s="79" t="e">
        <f t="shared" si="10"/>
        <v>#REF!</v>
      </c>
      <c r="F91" s="79" t="e">
        <f t="shared" si="11"/>
        <v>#REF!</v>
      </c>
      <c r="G91" s="20" t="s">
        <v>72</v>
      </c>
      <c r="H91" s="42">
        <v>50</v>
      </c>
      <c r="I91" s="37" t="e">
        <f>VLOOKUP($G91,#REF!,3,0)</f>
        <v>#REF!</v>
      </c>
      <c r="J91" s="37" t="e">
        <f>VLOOKUP($G91,#REF!,5,0)</f>
        <v>#REF!</v>
      </c>
      <c r="K91" s="37" t="e">
        <f>VLOOKUP($G91,#REF!,12,0)</f>
        <v>#REF!</v>
      </c>
      <c r="L91" s="37" t="e">
        <f>VLOOKUP($G91,#REF!,8,0)</f>
        <v>#REF!</v>
      </c>
    </row>
    <row r="92" spans="1:12" ht="22">
      <c r="A92" s="101"/>
      <c r="B92" s="180"/>
      <c r="C92" s="79" t="e">
        <f t="shared" si="8"/>
        <v>#REF!</v>
      </c>
      <c r="D92" s="79" t="e">
        <f t="shared" si="9"/>
        <v>#REF!</v>
      </c>
      <c r="E92" s="79" t="e">
        <f t="shared" si="10"/>
        <v>#REF!</v>
      </c>
      <c r="F92" s="79" t="e">
        <f t="shared" si="11"/>
        <v>#REF!</v>
      </c>
      <c r="G92" s="20" t="s">
        <v>89</v>
      </c>
      <c r="H92" s="42"/>
      <c r="I92" s="37" t="e">
        <f>VLOOKUP($G92,#REF!,3,0)</f>
        <v>#REF!</v>
      </c>
      <c r="J92" s="37" t="e">
        <f>VLOOKUP($G92,#REF!,5,0)</f>
        <v>#REF!</v>
      </c>
      <c r="K92" s="37" t="e">
        <f>VLOOKUP($G92,#REF!,12,0)</f>
        <v>#REF!</v>
      </c>
      <c r="L92" s="37" t="e">
        <f>VLOOKUP($G92,#REF!,8,0)</f>
        <v>#REF!</v>
      </c>
    </row>
    <row r="93" spans="1:12" ht="22">
      <c r="A93" s="101"/>
      <c r="B93" s="180"/>
      <c r="C93" s="79" t="e">
        <f t="shared" si="8"/>
        <v>#REF!</v>
      </c>
      <c r="D93" s="79" t="e">
        <f t="shared" si="9"/>
        <v>#REF!</v>
      </c>
      <c r="E93" s="79" t="e">
        <f t="shared" si="10"/>
        <v>#REF!</v>
      </c>
      <c r="F93" s="79" t="e">
        <f t="shared" si="11"/>
        <v>#REF!</v>
      </c>
      <c r="G93" s="20" t="s">
        <v>90</v>
      </c>
      <c r="H93" s="17">
        <v>5</v>
      </c>
      <c r="I93" s="37" t="e">
        <f>VLOOKUP($G93,#REF!,3,0)</f>
        <v>#REF!</v>
      </c>
      <c r="J93" s="37" t="e">
        <f>VLOOKUP($G93,#REF!,5,0)</f>
        <v>#REF!</v>
      </c>
      <c r="K93" s="37" t="e">
        <f>VLOOKUP($G93,#REF!,12,0)</f>
        <v>#REF!</v>
      </c>
      <c r="L93" s="37" t="e">
        <f>VLOOKUP($G93,#REF!,8,0)</f>
        <v>#REF!</v>
      </c>
    </row>
    <row r="94" spans="1:12" ht="22">
      <c r="A94" s="101"/>
      <c r="B94" s="180"/>
      <c r="C94" s="79" t="e">
        <f t="shared" si="8"/>
        <v>#REF!</v>
      </c>
      <c r="D94" s="79" t="e">
        <f t="shared" si="9"/>
        <v>#REF!</v>
      </c>
      <c r="E94" s="79" t="e">
        <f t="shared" si="10"/>
        <v>#REF!</v>
      </c>
      <c r="F94" s="79" t="e">
        <f t="shared" si="11"/>
        <v>#REF!</v>
      </c>
      <c r="G94" s="39" t="s">
        <v>91</v>
      </c>
      <c r="H94" s="42">
        <v>5</v>
      </c>
      <c r="I94" s="37" t="e">
        <f>VLOOKUP($G94,#REF!,3,0)</f>
        <v>#REF!</v>
      </c>
      <c r="J94" s="37" t="e">
        <f>VLOOKUP($G94,#REF!,5,0)</f>
        <v>#REF!</v>
      </c>
      <c r="K94" s="37" t="e">
        <f>VLOOKUP($G94,#REF!,12,0)</f>
        <v>#REF!</v>
      </c>
      <c r="L94" s="37" t="e">
        <f>VLOOKUP($G94,#REF!,8,0)</f>
        <v>#REF!</v>
      </c>
    </row>
    <row r="95" spans="1:12" ht="22">
      <c r="A95" s="101"/>
      <c r="B95" s="180"/>
      <c r="C95" s="79">
        <f t="shared" si="8"/>
        <v>0</v>
      </c>
      <c r="D95" s="79">
        <f t="shared" si="9"/>
        <v>0</v>
      </c>
      <c r="E95" s="79">
        <f t="shared" si="10"/>
        <v>0</v>
      </c>
      <c r="F95" s="79">
        <f t="shared" si="11"/>
        <v>0</v>
      </c>
      <c r="G95" s="20" t="s">
        <v>92</v>
      </c>
      <c r="H95" s="42"/>
      <c r="I95" s="37"/>
      <c r="J95" s="37"/>
      <c r="K95" s="37"/>
      <c r="L95" s="37"/>
    </row>
    <row r="96" spans="1:12" ht="21" customHeight="1">
      <c r="A96" s="101" t="s">
        <v>93</v>
      </c>
      <c r="B96" s="180" t="s">
        <v>94</v>
      </c>
      <c r="C96" s="79" t="e">
        <f t="shared" si="8"/>
        <v>#REF!</v>
      </c>
      <c r="D96" s="79" t="e">
        <f t="shared" si="9"/>
        <v>#REF!</v>
      </c>
      <c r="E96" s="79" t="e">
        <f t="shared" si="10"/>
        <v>#REF!</v>
      </c>
      <c r="F96" s="79" t="e">
        <f t="shared" si="11"/>
        <v>#REF!</v>
      </c>
      <c r="G96" s="20" t="s">
        <v>28</v>
      </c>
      <c r="H96" s="42">
        <v>60</v>
      </c>
      <c r="I96" s="37" t="e">
        <f>VLOOKUP($G96,#REF!,3,0)</f>
        <v>#REF!</v>
      </c>
      <c r="J96" s="37" t="e">
        <f>VLOOKUP($G96,#REF!,5,0)</f>
        <v>#REF!</v>
      </c>
      <c r="K96" s="37" t="e">
        <f>VLOOKUP($G96,#REF!,12,0)</f>
        <v>#REF!</v>
      </c>
      <c r="L96" s="37" t="e">
        <f>VLOOKUP($G96,#REF!,8,0)</f>
        <v>#REF!</v>
      </c>
    </row>
    <row r="97" spans="1:12" ht="22">
      <c r="A97" s="101"/>
      <c r="B97" s="180"/>
      <c r="C97" s="79" t="e">
        <f t="shared" si="8"/>
        <v>#REF!</v>
      </c>
      <c r="D97" s="79" t="e">
        <f t="shared" si="9"/>
        <v>#REF!</v>
      </c>
      <c r="E97" s="79" t="e">
        <f t="shared" si="10"/>
        <v>#REF!</v>
      </c>
      <c r="F97" s="79" t="e">
        <f t="shared" si="11"/>
        <v>#REF!</v>
      </c>
      <c r="G97" s="20" t="s">
        <v>14</v>
      </c>
      <c r="H97" s="42">
        <v>20</v>
      </c>
      <c r="I97" s="37" t="e">
        <f>VLOOKUP($G97,#REF!,3,0)</f>
        <v>#REF!</v>
      </c>
      <c r="J97" s="37" t="e">
        <f>VLOOKUP($G97,#REF!,5,0)</f>
        <v>#REF!</v>
      </c>
      <c r="K97" s="37" t="e">
        <f>VLOOKUP($G97,#REF!,12,0)</f>
        <v>#REF!</v>
      </c>
      <c r="L97" s="37" t="e">
        <f>VLOOKUP($G97,#REF!,8,0)</f>
        <v>#REF!</v>
      </c>
    </row>
    <row r="98" spans="1:12" ht="22">
      <c r="A98" s="101"/>
      <c r="B98" s="180"/>
      <c r="C98" s="79" t="e">
        <f t="shared" si="8"/>
        <v>#REF!</v>
      </c>
      <c r="D98" s="79" t="e">
        <f t="shared" si="9"/>
        <v>#REF!</v>
      </c>
      <c r="E98" s="79" t="e">
        <f t="shared" si="10"/>
        <v>#REF!</v>
      </c>
      <c r="F98" s="79" t="e">
        <f t="shared" si="11"/>
        <v>#REF!</v>
      </c>
      <c r="G98" s="20" t="s">
        <v>21</v>
      </c>
      <c r="H98" s="17">
        <v>10</v>
      </c>
      <c r="I98" s="37" t="e">
        <f>VLOOKUP($G98,#REF!,3,0)</f>
        <v>#REF!</v>
      </c>
      <c r="J98" s="37" t="e">
        <f>VLOOKUP($G98,#REF!,5,0)</f>
        <v>#REF!</v>
      </c>
      <c r="K98" s="37" t="e">
        <f>VLOOKUP($G98,#REF!,12,0)</f>
        <v>#REF!</v>
      </c>
      <c r="L98" s="37" t="e">
        <f>VLOOKUP($G98,#REF!,8,0)</f>
        <v>#REF!</v>
      </c>
    </row>
    <row r="99" spans="1:12" ht="22">
      <c r="A99" s="101"/>
      <c r="B99" s="180"/>
      <c r="C99" s="79" t="e">
        <f t="shared" si="8"/>
        <v>#REF!</v>
      </c>
      <c r="D99" s="79" t="e">
        <f t="shared" si="9"/>
        <v>#REF!</v>
      </c>
      <c r="E99" s="79" t="e">
        <f t="shared" si="10"/>
        <v>#REF!</v>
      </c>
      <c r="F99" s="79" t="e">
        <f t="shared" si="11"/>
        <v>#REF!</v>
      </c>
      <c r="G99" s="39" t="s">
        <v>95</v>
      </c>
      <c r="H99" s="42">
        <v>10</v>
      </c>
      <c r="I99" s="37" t="e">
        <f>VLOOKUP($G99,#REF!,3,0)</f>
        <v>#REF!</v>
      </c>
      <c r="J99" s="37" t="e">
        <f>VLOOKUP($G99,#REF!,5,0)</f>
        <v>#REF!</v>
      </c>
      <c r="K99" s="37" t="e">
        <f>VLOOKUP($G99,#REF!,12,0)</f>
        <v>#REF!</v>
      </c>
      <c r="L99" s="37" t="e">
        <f>VLOOKUP($G99,#REF!,8,0)</f>
        <v>#REF!</v>
      </c>
    </row>
    <row r="100" spans="1:12" ht="21" customHeight="1">
      <c r="A100" s="101" t="s">
        <v>96</v>
      </c>
      <c r="B100" s="180" t="s">
        <v>97</v>
      </c>
      <c r="C100" s="79" t="e">
        <f t="shared" si="8"/>
        <v>#REF!</v>
      </c>
      <c r="D100" s="79" t="e">
        <f t="shared" si="9"/>
        <v>#REF!</v>
      </c>
      <c r="E100" s="79" t="e">
        <f t="shared" si="10"/>
        <v>#REF!</v>
      </c>
      <c r="F100" s="79" t="e">
        <f t="shared" si="11"/>
        <v>#REF!</v>
      </c>
      <c r="G100" s="20" t="s">
        <v>60</v>
      </c>
      <c r="H100" s="42">
        <v>100</v>
      </c>
      <c r="I100" s="37" t="e">
        <f>VLOOKUP($G100,#REF!,3,0)</f>
        <v>#REF!</v>
      </c>
      <c r="J100" s="37" t="e">
        <f>VLOOKUP($G100,#REF!,5,0)</f>
        <v>#REF!</v>
      </c>
      <c r="K100" s="37" t="e">
        <f>VLOOKUP($G100,#REF!,12,0)</f>
        <v>#REF!</v>
      </c>
      <c r="L100" s="37" t="e">
        <f>VLOOKUP($G100,#REF!,8,0)</f>
        <v>#REF!</v>
      </c>
    </row>
    <row r="101" spans="1:12" ht="22">
      <c r="A101" s="101"/>
      <c r="B101" s="180"/>
      <c r="C101" s="79" t="e">
        <f t="shared" si="8"/>
        <v>#REF!</v>
      </c>
      <c r="D101" s="79" t="e">
        <f t="shared" si="9"/>
        <v>#REF!</v>
      </c>
      <c r="E101" s="79" t="e">
        <f t="shared" si="10"/>
        <v>#REF!</v>
      </c>
      <c r="F101" s="79" t="e">
        <f t="shared" si="11"/>
        <v>#REF!</v>
      </c>
      <c r="G101" s="20" t="s">
        <v>40</v>
      </c>
      <c r="H101" s="17">
        <v>20</v>
      </c>
      <c r="I101" s="37" t="e">
        <f>VLOOKUP($G101,#REF!,3,0)</f>
        <v>#REF!</v>
      </c>
      <c r="J101" s="37" t="e">
        <f>VLOOKUP($G101,#REF!,5,0)</f>
        <v>#REF!</v>
      </c>
      <c r="K101" s="37" t="e">
        <f>VLOOKUP($G101,#REF!,12,0)</f>
        <v>#REF!</v>
      </c>
      <c r="L101" s="37" t="e">
        <f>VLOOKUP($G101,#REF!,8,0)</f>
        <v>#REF!</v>
      </c>
    </row>
    <row r="102" spans="1:12" ht="22">
      <c r="A102" s="101"/>
      <c r="B102" s="180"/>
      <c r="C102" s="79" t="e">
        <f t="shared" si="8"/>
        <v>#REF!</v>
      </c>
      <c r="D102" s="79" t="e">
        <f t="shared" si="9"/>
        <v>#REF!</v>
      </c>
      <c r="E102" s="79" t="e">
        <f t="shared" si="10"/>
        <v>#REF!</v>
      </c>
      <c r="F102" s="79" t="e">
        <f t="shared" si="11"/>
        <v>#REF!</v>
      </c>
      <c r="G102" s="20" t="s">
        <v>98</v>
      </c>
      <c r="H102" s="42">
        <v>5</v>
      </c>
      <c r="I102" s="37" t="e">
        <f>VLOOKUP($G102,#REF!,3,0)</f>
        <v>#REF!</v>
      </c>
      <c r="J102" s="37" t="e">
        <f>VLOOKUP($G102,#REF!,5,0)</f>
        <v>#REF!</v>
      </c>
      <c r="K102" s="37" t="e">
        <f>VLOOKUP($G102,#REF!,12,0)</f>
        <v>#REF!</v>
      </c>
      <c r="L102" s="37" t="e">
        <f>VLOOKUP($G102,#REF!,8,0)</f>
        <v>#REF!</v>
      </c>
    </row>
    <row r="103" spans="1:12" ht="22">
      <c r="A103" s="101"/>
      <c r="B103" s="180"/>
      <c r="C103" s="79" t="e">
        <f t="shared" si="8"/>
        <v>#REF!</v>
      </c>
      <c r="D103" s="79" t="e">
        <f t="shared" si="9"/>
        <v>#REF!</v>
      </c>
      <c r="E103" s="79" t="e">
        <f t="shared" si="10"/>
        <v>#REF!</v>
      </c>
      <c r="F103" s="79" t="e">
        <f t="shared" si="11"/>
        <v>#REF!</v>
      </c>
      <c r="G103" s="20" t="s">
        <v>33</v>
      </c>
      <c r="H103" s="42">
        <v>100</v>
      </c>
      <c r="I103" s="37" t="e">
        <f>VLOOKUP($G103,#REF!,3,0)</f>
        <v>#REF!</v>
      </c>
      <c r="J103" s="37" t="e">
        <f>VLOOKUP($G103,#REF!,5,0)</f>
        <v>#REF!</v>
      </c>
      <c r="K103" s="37" t="e">
        <f>VLOOKUP($G103,#REF!,12,0)</f>
        <v>#REF!</v>
      </c>
      <c r="L103" s="37" t="e">
        <f>VLOOKUP($G103,#REF!,8,0)</f>
        <v>#REF!</v>
      </c>
    </row>
    <row r="104" spans="1:12" ht="21" customHeight="1">
      <c r="A104" s="101" t="s">
        <v>99</v>
      </c>
      <c r="B104" s="180" t="s">
        <v>100</v>
      </c>
      <c r="C104" s="79" t="e">
        <f t="shared" si="8"/>
        <v>#REF!</v>
      </c>
      <c r="D104" s="79" t="e">
        <f t="shared" si="9"/>
        <v>#REF!</v>
      </c>
      <c r="E104" s="79" t="e">
        <f t="shared" si="10"/>
        <v>#REF!</v>
      </c>
      <c r="F104" s="79" t="e">
        <f t="shared" si="11"/>
        <v>#REF!</v>
      </c>
      <c r="G104" s="20" t="s">
        <v>39</v>
      </c>
      <c r="H104" s="17">
        <v>35</v>
      </c>
      <c r="I104" s="37" t="e">
        <f>VLOOKUP($G104,#REF!,3,0)</f>
        <v>#REF!</v>
      </c>
      <c r="J104" s="37" t="e">
        <f>VLOOKUP($G104,#REF!,5,0)</f>
        <v>#REF!</v>
      </c>
      <c r="K104" s="37" t="e">
        <f>VLOOKUP($G104,#REF!,12,0)</f>
        <v>#REF!</v>
      </c>
      <c r="L104" s="37" t="e">
        <f>VLOOKUP($G104,#REF!,8,0)</f>
        <v>#REF!</v>
      </c>
    </row>
    <row r="105" spans="1:12" ht="22">
      <c r="A105" s="101"/>
      <c r="B105" s="180"/>
      <c r="C105" s="79" t="e">
        <f t="shared" si="8"/>
        <v>#REF!</v>
      </c>
      <c r="D105" s="79" t="e">
        <f t="shared" si="9"/>
        <v>#REF!</v>
      </c>
      <c r="E105" s="79" t="e">
        <f t="shared" si="10"/>
        <v>#REF!</v>
      </c>
      <c r="F105" s="79" t="e">
        <f t="shared" si="11"/>
        <v>#REF!</v>
      </c>
      <c r="G105" s="20" t="s">
        <v>27</v>
      </c>
      <c r="H105" s="42">
        <v>35</v>
      </c>
      <c r="I105" s="37" t="e">
        <f>VLOOKUP($G105,#REF!,3,0)</f>
        <v>#REF!</v>
      </c>
      <c r="J105" s="37" t="e">
        <f>VLOOKUP($G105,#REF!,5,0)</f>
        <v>#REF!</v>
      </c>
      <c r="K105" s="37" t="e">
        <f>VLOOKUP($G105,#REF!,12,0)</f>
        <v>#REF!</v>
      </c>
      <c r="L105" s="37" t="e">
        <f>VLOOKUP($G105,#REF!,8,0)</f>
        <v>#REF!</v>
      </c>
    </row>
    <row r="106" spans="1:12" ht="22">
      <c r="A106" s="101"/>
      <c r="B106" s="180"/>
      <c r="C106" s="79">
        <f t="shared" si="8"/>
        <v>0</v>
      </c>
      <c r="D106" s="79">
        <f t="shared" si="9"/>
        <v>0</v>
      </c>
      <c r="E106" s="79">
        <f t="shared" si="10"/>
        <v>0</v>
      </c>
      <c r="F106" s="79">
        <f t="shared" si="11"/>
        <v>0</v>
      </c>
      <c r="G106" s="20" t="s">
        <v>101</v>
      </c>
      <c r="H106" s="42"/>
      <c r="I106" s="37"/>
      <c r="J106" s="37"/>
      <c r="K106" s="37"/>
      <c r="L106" s="37"/>
    </row>
    <row r="107" spans="1:12" ht="21" customHeight="1">
      <c r="A107" s="101" t="s">
        <v>102</v>
      </c>
      <c r="B107" s="180" t="s">
        <v>103</v>
      </c>
      <c r="C107" s="79" t="e">
        <f t="shared" si="8"/>
        <v>#REF!</v>
      </c>
      <c r="D107" s="79" t="e">
        <f t="shared" si="9"/>
        <v>#REF!</v>
      </c>
      <c r="E107" s="79" t="e">
        <f t="shared" si="10"/>
        <v>#REF!</v>
      </c>
      <c r="F107" s="79" t="e">
        <f t="shared" si="11"/>
        <v>#REF!</v>
      </c>
      <c r="G107" s="20" t="s">
        <v>32</v>
      </c>
      <c r="H107" s="42">
        <v>70</v>
      </c>
      <c r="I107" s="37" t="e">
        <f>VLOOKUP($G107,#REF!,3,0)</f>
        <v>#REF!</v>
      </c>
      <c r="J107" s="37" t="e">
        <f>VLOOKUP($G107,#REF!,5,0)</f>
        <v>#REF!</v>
      </c>
      <c r="K107" s="37" t="e">
        <f>VLOOKUP($G107,#REF!,12,0)</f>
        <v>#REF!</v>
      </c>
      <c r="L107" s="37" t="e">
        <f>VLOOKUP($G107,#REF!,8,0)</f>
        <v>#REF!</v>
      </c>
    </row>
    <row r="108" spans="1:12" ht="22">
      <c r="A108" s="101"/>
      <c r="B108" s="180"/>
      <c r="C108" s="79" t="e">
        <f t="shared" si="8"/>
        <v>#REF!</v>
      </c>
      <c r="D108" s="79" t="e">
        <f t="shared" si="9"/>
        <v>#REF!</v>
      </c>
      <c r="E108" s="79" t="e">
        <f t="shared" si="10"/>
        <v>#REF!</v>
      </c>
      <c r="F108" s="79" t="e">
        <f t="shared" si="11"/>
        <v>#REF!</v>
      </c>
      <c r="G108" s="20" t="s">
        <v>104</v>
      </c>
      <c r="H108" s="17">
        <v>50</v>
      </c>
      <c r="I108" s="37" t="e">
        <f>VLOOKUP($G108,#REF!,3,0)</f>
        <v>#REF!</v>
      </c>
      <c r="J108" s="37" t="e">
        <f>VLOOKUP($G108,#REF!,5,0)</f>
        <v>#REF!</v>
      </c>
      <c r="K108" s="37" t="e">
        <f>VLOOKUP($G108,#REF!,12,0)</f>
        <v>#REF!</v>
      </c>
      <c r="L108" s="37" t="e">
        <f>VLOOKUP($G108,#REF!,8,0)</f>
        <v>#REF!</v>
      </c>
    </row>
    <row r="109" spans="1:12" ht="21" customHeight="1">
      <c r="A109" s="101" t="s">
        <v>105</v>
      </c>
      <c r="B109" s="180" t="s">
        <v>106</v>
      </c>
      <c r="C109" s="79" t="e">
        <f t="shared" si="8"/>
        <v>#REF!</v>
      </c>
      <c r="D109" s="79" t="e">
        <f t="shared" si="9"/>
        <v>#REF!</v>
      </c>
      <c r="E109" s="79" t="e">
        <f t="shared" si="10"/>
        <v>#REF!</v>
      </c>
      <c r="F109" s="79" t="e">
        <f t="shared" si="11"/>
        <v>#REF!</v>
      </c>
      <c r="G109" s="20" t="s">
        <v>107</v>
      </c>
      <c r="H109" s="42">
        <v>100</v>
      </c>
      <c r="I109" s="37" t="e">
        <f>VLOOKUP($G109,#REF!,3,0)</f>
        <v>#REF!</v>
      </c>
      <c r="J109" s="37" t="e">
        <f>VLOOKUP($G109,#REF!,5,0)</f>
        <v>#REF!</v>
      </c>
      <c r="K109" s="37" t="e">
        <f>VLOOKUP($G109,#REF!,12,0)</f>
        <v>#REF!</v>
      </c>
      <c r="L109" s="37" t="e">
        <f>VLOOKUP($G109,#REF!,8,0)</f>
        <v>#REF!</v>
      </c>
    </row>
    <row r="110" spans="1:12" ht="22">
      <c r="A110" s="101"/>
      <c r="B110" s="180"/>
      <c r="C110" s="79" t="e">
        <f t="shared" si="8"/>
        <v>#REF!</v>
      </c>
      <c r="D110" s="79" t="e">
        <f t="shared" si="9"/>
        <v>#REF!</v>
      </c>
      <c r="E110" s="79" t="e">
        <f t="shared" si="10"/>
        <v>#REF!</v>
      </c>
      <c r="F110" s="79" t="e">
        <f t="shared" si="11"/>
        <v>#REF!</v>
      </c>
      <c r="G110" s="20" t="s">
        <v>31</v>
      </c>
      <c r="H110" s="17">
        <v>150</v>
      </c>
      <c r="I110" s="37" t="e">
        <f>VLOOKUP($G110,#REF!,3,0)</f>
        <v>#REF!</v>
      </c>
      <c r="J110" s="37" t="e">
        <f>VLOOKUP($G110,#REF!,5,0)</f>
        <v>#REF!</v>
      </c>
      <c r="K110" s="37" t="e">
        <f>VLOOKUP($G110,#REF!,12,0)</f>
        <v>#REF!</v>
      </c>
      <c r="L110" s="37" t="e">
        <f>VLOOKUP($G110,#REF!,8,0)</f>
        <v>#REF!</v>
      </c>
    </row>
    <row r="111" spans="1:12" ht="22">
      <c r="A111" s="101"/>
      <c r="B111" s="180"/>
      <c r="C111" s="79" t="e">
        <f t="shared" si="8"/>
        <v>#REF!</v>
      </c>
      <c r="D111" s="79" t="e">
        <f t="shared" si="9"/>
        <v>#REF!</v>
      </c>
      <c r="E111" s="79" t="e">
        <f t="shared" si="10"/>
        <v>#REF!</v>
      </c>
      <c r="F111" s="79" t="e">
        <f t="shared" si="11"/>
        <v>#REF!</v>
      </c>
      <c r="G111" s="20" t="s">
        <v>91</v>
      </c>
      <c r="H111" s="42">
        <v>5</v>
      </c>
      <c r="I111" s="37" t="e">
        <f>VLOOKUP($G111,#REF!,3,0)</f>
        <v>#REF!</v>
      </c>
      <c r="J111" s="37" t="e">
        <f>VLOOKUP($G111,#REF!,5,0)</f>
        <v>#REF!</v>
      </c>
      <c r="K111" s="37" t="e">
        <f>VLOOKUP($G111,#REF!,12,0)</f>
        <v>#REF!</v>
      </c>
      <c r="L111" s="37" t="e">
        <f>VLOOKUP($G111,#REF!,8,0)</f>
        <v>#REF!</v>
      </c>
    </row>
    <row r="112" spans="1:12" ht="22">
      <c r="A112" s="101"/>
      <c r="B112" s="180"/>
      <c r="C112" s="79" t="e">
        <f t="shared" si="8"/>
        <v>#REF!</v>
      </c>
      <c r="D112" s="79" t="e">
        <f t="shared" si="9"/>
        <v>#REF!</v>
      </c>
      <c r="E112" s="79" t="e">
        <f t="shared" si="10"/>
        <v>#REF!</v>
      </c>
      <c r="F112" s="79" t="e">
        <f t="shared" si="11"/>
        <v>#REF!</v>
      </c>
      <c r="G112" s="39" t="s">
        <v>108</v>
      </c>
      <c r="H112" s="42">
        <v>5</v>
      </c>
      <c r="I112" s="37" t="e">
        <f>VLOOKUP($G112,#REF!,3,0)</f>
        <v>#REF!</v>
      </c>
      <c r="J112" s="37" t="e">
        <f>VLOOKUP($G112,#REF!,5,0)</f>
        <v>#REF!</v>
      </c>
      <c r="K112" s="37" t="e">
        <f>VLOOKUP($G112,#REF!,12,0)</f>
        <v>#REF!</v>
      </c>
      <c r="L112" s="37" t="e">
        <f>VLOOKUP($G112,#REF!,8,0)</f>
        <v>#REF!</v>
      </c>
    </row>
    <row r="113" spans="1:12" ht="22">
      <c r="A113" s="101"/>
      <c r="B113" s="180"/>
      <c r="C113" s="79" t="e">
        <f t="shared" si="8"/>
        <v>#REF!</v>
      </c>
      <c r="D113" s="79" t="e">
        <f t="shared" si="9"/>
        <v>#REF!</v>
      </c>
      <c r="E113" s="79" t="e">
        <f t="shared" si="10"/>
        <v>#REF!</v>
      </c>
      <c r="F113" s="79" t="e">
        <f t="shared" si="11"/>
        <v>#REF!</v>
      </c>
      <c r="G113" s="39" t="s">
        <v>109</v>
      </c>
      <c r="H113" s="42">
        <v>5</v>
      </c>
      <c r="I113" s="37" t="e">
        <f>VLOOKUP($G113,#REF!,3,0)</f>
        <v>#REF!</v>
      </c>
      <c r="J113" s="37" t="e">
        <f>VLOOKUP($G113,#REF!,5,0)</f>
        <v>#REF!</v>
      </c>
      <c r="K113" s="37" t="e">
        <f>VLOOKUP($G113,#REF!,12,0)</f>
        <v>#REF!</v>
      </c>
      <c r="L113" s="37" t="e">
        <f>VLOOKUP($G113,#REF!,8,0)</f>
        <v>#REF!</v>
      </c>
    </row>
    <row r="114" spans="1:12" ht="22">
      <c r="A114" s="101"/>
      <c r="B114" s="180"/>
      <c r="C114" s="79" t="e">
        <f t="shared" si="8"/>
        <v>#REF!</v>
      </c>
      <c r="D114" s="79" t="e">
        <f t="shared" si="9"/>
        <v>#REF!</v>
      </c>
      <c r="E114" s="79" t="e">
        <f t="shared" si="10"/>
        <v>#REF!</v>
      </c>
      <c r="F114" s="79" t="e">
        <f t="shared" si="11"/>
        <v>#REF!</v>
      </c>
      <c r="G114" s="39" t="s">
        <v>21</v>
      </c>
      <c r="H114" s="42">
        <v>5</v>
      </c>
      <c r="I114" s="37" t="e">
        <f>VLOOKUP($G114,#REF!,3,0)</f>
        <v>#REF!</v>
      </c>
      <c r="J114" s="37" t="e">
        <f>VLOOKUP($G114,#REF!,5,0)</f>
        <v>#REF!</v>
      </c>
      <c r="K114" s="37" t="e">
        <f>VLOOKUP($G114,#REF!,12,0)</f>
        <v>#REF!</v>
      </c>
      <c r="L114" s="37" t="e">
        <f>VLOOKUP($G114,#REF!,8,0)</f>
        <v>#REF!</v>
      </c>
    </row>
    <row r="115" spans="1:12" ht="22">
      <c r="A115" s="101"/>
      <c r="B115" s="180"/>
      <c r="C115" s="79" t="e">
        <f t="shared" si="8"/>
        <v>#REF!</v>
      </c>
      <c r="D115" s="79" t="e">
        <f t="shared" si="9"/>
        <v>#REF!</v>
      </c>
      <c r="E115" s="79" t="e">
        <f t="shared" si="10"/>
        <v>#REF!</v>
      </c>
      <c r="F115" s="79" t="e">
        <f t="shared" si="11"/>
        <v>#REF!</v>
      </c>
      <c r="G115" s="39" t="s">
        <v>110</v>
      </c>
      <c r="H115" s="42">
        <v>5</v>
      </c>
      <c r="I115" s="37" t="e">
        <f>VLOOKUP($G115,#REF!,3,0)</f>
        <v>#REF!</v>
      </c>
      <c r="J115" s="37" t="e">
        <f>VLOOKUP($G115,#REF!,5,0)</f>
        <v>#REF!</v>
      </c>
      <c r="K115" s="37" t="e">
        <f>VLOOKUP($G115,#REF!,12,0)</f>
        <v>#REF!</v>
      </c>
      <c r="L115" s="37" t="e">
        <f>VLOOKUP($G115,#REF!,8,0)</f>
        <v>#REF!</v>
      </c>
    </row>
    <row r="116" spans="1:12" ht="21" customHeight="1">
      <c r="A116" s="101" t="s">
        <v>111</v>
      </c>
      <c r="B116" s="180" t="s">
        <v>112</v>
      </c>
      <c r="C116" s="79" t="e">
        <f t="shared" si="8"/>
        <v>#REF!</v>
      </c>
      <c r="D116" s="79" t="e">
        <f t="shared" si="9"/>
        <v>#REF!</v>
      </c>
      <c r="E116" s="79" t="e">
        <f t="shared" si="10"/>
        <v>#REF!</v>
      </c>
      <c r="F116" s="79" t="e">
        <f t="shared" si="11"/>
        <v>#REF!</v>
      </c>
      <c r="G116" s="39" t="s">
        <v>113</v>
      </c>
      <c r="H116" s="42">
        <v>75</v>
      </c>
      <c r="I116" s="37" t="e">
        <f>VLOOKUP($G116,#REF!,3,0)</f>
        <v>#REF!</v>
      </c>
      <c r="J116" s="37" t="e">
        <f>VLOOKUP($G116,#REF!,5,0)</f>
        <v>#REF!</v>
      </c>
      <c r="K116" s="37" t="e">
        <f>VLOOKUP($G116,#REF!,12,0)</f>
        <v>#REF!</v>
      </c>
      <c r="L116" s="37" t="e">
        <f>VLOOKUP($G116,#REF!,8,0)</f>
        <v>#REF!</v>
      </c>
    </row>
    <row r="117" spans="1:12" ht="22">
      <c r="A117" s="101"/>
      <c r="B117" s="180"/>
      <c r="C117" s="79" t="e">
        <f t="shared" si="8"/>
        <v>#REF!</v>
      </c>
      <c r="D117" s="79" t="e">
        <f t="shared" si="9"/>
        <v>#REF!</v>
      </c>
      <c r="E117" s="79" t="e">
        <f t="shared" si="10"/>
        <v>#REF!</v>
      </c>
      <c r="F117" s="79" t="e">
        <f t="shared" si="11"/>
        <v>#REF!</v>
      </c>
      <c r="G117" s="39" t="s">
        <v>40</v>
      </c>
      <c r="H117" s="42">
        <v>15</v>
      </c>
      <c r="I117" s="37" t="e">
        <f>VLOOKUP($G117,#REF!,3,0)</f>
        <v>#REF!</v>
      </c>
      <c r="J117" s="37" t="e">
        <f>VLOOKUP($G117,#REF!,5,0)</f>
        <v>#REF!</v>
      </c>
      <c r="K117" s="37" t="e">
        <f>VLOOKUP($G117,#REF!,12,0)</f>
        <v>#REF!</v>
      </c>
      <c r="L117" s="37" t="e">
        <f>VLOOKUP($G117,#REF!,8,0)</f>
        <v>#REF!</v>
      </c>
    </row>
    <row r="118" spans="1:12" ht="22">
      <c r="A118" s="101"/>
      <c r="B118" s="180"/>
      <c r="C118" s="79" t="e">
        <f t="shared" si="8"/>
        <v>#REF!</v>
      </c>
      <c r="D118" s="79" t="e">
        <f t="shared" si="9"/>
        <v>#REF!</v>
      </c>
      <c r="E118" s="79" t="e">
        <f t="shared" si="10"/>
        <v>#REF!</v>
      </c>
      <c r="F118" s="79" t="e">
        <f t="shared" si="11"/>
        <v>#REF!</v>
      </c>
      <c r="G118" s="39" t="s">
        <v>108</v>
      </c>
      <c r="H118" s="42">
        <v>5</v>
      </c>
      <c r="I118" s="37" t="e">
        <f>VLOOKUP($G118,#REF!,3,0)</f>
        <v>#REF!</v>
      </c>
      <c r="J118" s="37" t="e">
        <f>VLOOKUP($G118,#REF!,5,0)</f>
        <v>#REF!</v>
      </c>
      <c r="K118" s="37" t="e">
        <f>VLOOKUP($G118,#REF!,12,0)</f>
        <v>#REF!</v>
      </c>
      <c r="L118" s="37" t="e">
        <f>VLOOKUP($G118,#REF!,8,0)</f>
        <v>#REF!</v>
      </c>
    </row>
    <row r="119" spans="1:12" ht="22">
      <c r="A119" s="101"/>
      <c r="B119" s="180"/>
      <c r="C119" s="79" t="e">
        <f t="shared" si="8"/>
        <v>#REF!</v>
      </c>
      <c r="D119" s="79" t="e">
        <f t="shared" si="9"/>
        <v>#REF!</v>
      </c>
      <c r="E119" s="79" t="e">
        <f t="shared" si="10"/>
        <v>#REF!</v>
      </c>
      <c r="F119" s="79" t="e">
        <f t="shared" si="11"/>
        <v>#REF!</v>
      </c>
      <c r="G119" s="39" t="s">
        <v>114</v>
      </c>
      <c r="H119" s="42">
        <v>25</v>
      </c>
      <c r="I119" s="37" t="e">
        <f>VLOOKUP($G119,#REF!,3,0)</f>
        <v>#REF!</v>
      </c>
      <c r="J119" s="37" t="e">
        <f>VLOOKUP($G119,#REF!,5,0)</f>
        <v>#REF!</v>
      </c>
      <c r="K119" s="37" t="e">
        <f>VLOOKUP($G119,#REF!,12,0)</f>
        <v>#REF!</v>
      </c>
      <c r="L119" s="37" t="e">
        <f>VLOOKUP($G119,#REF!,8,0)</f>
        <v>#REF!</v>
      </c>
    </row>
    <row r="120" spans="1:12" ht="22">
      <c r="A120" s="101"/>
      <c r="B120" s="180"/>
      <c r="C120" s="79" t="e">
        <f t="shared" si="8"/>
        <v>#REF!</v>
      </c>
      <c r="D120" s="79" t="e">
        <f t="shared" si="9"/>
        <v>#REF!</v>
      </c>
      <c r="E120" s="79" t="e">
        <f t="shared" si="10"/>
        <v>#REF!</v>
      </c>
      <c r="F120" s="79" t="e">
        <f t="shared" si="11"/>
        <v>#REF!</v>
      </c>
      <c r="G120" s="39" t="s">
        <v>19</v>
      </c>
      <c r="H120" s="17">
        <v>10</v>
      </c>
      <c r="I120" s="37" t="e">
        <f>VLOOKUP($G120,#REF!,3,0)</f>
        <v>#REF!</v>
      </c>
      <c r="J120" s="37" t="e">
        <f>VLOOKUP($G120,#REF!,5,0)</f>
        <v>#REF!</v>
      </c>
      <c r="K120" s="37" t="e">
        <f>VLOOKUP($G120,#REF!,12,0)</f>
        <v>#REF!</v>
      </c>
      <c r="L120" s="37" t="e">
        <f>VLOOKUP($G120,#REF!,8,0)</f>
        <v>#REF!</v>
      </c>
    </row>
    <row r="121" spans="1:12" ht="21" customHeight="1">
      <c r="A121" s="101" t="s">
        <v>115</v>
      </c>
      <c r="B121" s="180" t="s">
        <v>116</v>
      </c>
      <c r="C121" s="79" t="e">
        <f t="shared" si="8"/>
        <v>#REF!</v>
      </c>
      <c r="D121" s="79" t="e">
        <f t="shared" si="9"/>
        <v>#REF!</v>
      </c>
      <c r="E121" s="79" t="e">
        <f t="shared" si="10"/>
        <v>#REF!</v>
      </c>
      <c r="F121" s="79" t="e">
        <f t="shared" si="11"/>
        <v>#REF!</v>
      </c>
      <c r="G121" s="39" t="s">
        <v>60</v>
      </c>
      <c r="H121" s="42">
        <v>100</v>
      </c>
      <c r="I121" s="37" t="e">
        <f>VLOOKUP($G121,#REF!,3,0)</f>
        <v>#REF!</v>
      </c>
      <c r="J121" s="37" t="e">
        <f>VLOOKUP($G121,#REF!,5,0)</f>
        <v>#REF!</v>
      </c>
      <c r="K121" s="37" t="e">
        <f>VLOOKUP($G121,#REF!,12,0)</f>
        <v>#REF!</v>
      </c>
      <c r="L121" s="37" t="e">
        <f>VLOOKUP($G121,#REF!,8,0)</f>
        <v>#REF!</v>
      </c>
    </row>
    <row r="122" spans="1:12" ht="22">
      <c r="A122" s="101"/>
      <c r="B122" s="180"/>
      <c r="C122" s="79" t="e">
        <f t="shared" si="8"/>
        <v>#REF!</v>
      </c>
      <c r="D122" s="79" t="e">
        <f t="shared" si="9"/>
        <v>#REF!</v>
      </c>
      <c r="E122" s="79" t="e">
        <f t="shared" si="10"/>
        <v>#REF!</v>
      </c>
      <c r="F122" s="79" t="e">
        <f t="shared" si="11"/>
        <v>#REF!</v>
      </c>
      <c r="G122" s="39" t="s">
        <v>21</v>
      </c>
      <c r="H122" s="42">
        <v>30</v>
      </c>
      <c r="I122" s="37" t="e">
        <f>VLOOKUP($G122,#REF!,3,0)</f>
        <v>#REF!</v>
      </c>
      <c r="J122" s="37" t="e">
        <f>VLOOKUP($G122,#REF!,5,0)</f>
        <v>#REF!</v>
      </c>
      <c r="K122" s="37" t="e">
        <f>VLOOKUP($G122,#REF!,12,0)</f>
        <v>#REF!</v>
      </c>
      <c r="L122" s="37" t="e">
        <f>VLOOKUP($G122,#REF!,8,0)</f>
        <v>#REF!</v>
      </c>
    </row>
    <row r="123" spans="1:12" ht="22">
      <c r="A123" s="101"/>
      <c r="B123" s="180"/>
      <c r="C123" s="79" t="e">
        <f t="shared" si="8"/>
        <v>#REF!</v>
      </c>
      <c r="D123" s="79" t="e">
        <f t="shared" si="9"/>
        <v>#REF!</v>
      </c>
      <c r="E123" s="79" t="e">
        <f t="shared" si="10"/>
        <v>#REF!</v>
      </c>
      <c r="F123" s="79" t="e">
        <f t="shared" si="11"/>
        <v>#REF!</v>
      </c>
      <c r="G123" s="39" t="s">
        <v>40</v>
      </c>
      <c r="H123" s="42">
        <v>10</v>
      </c>
      <c r="I123" s="37" t="e">
        <f>VLOOKUP($G123,#REF!,3,0)</f>
        <v>#REF!</v>
      </c>
      <c r="J123" s="37" t="e">
        <f>VLOOKUP($G123,#REF!,5,0)</f>
        <v>#REF!</v>
      </c>
      <c r="K123" s="37" t="e">
        <f>VLOOKUP($G123,#REF!,12,0)</f>
        <v>#REF!</v>
      </c>
      <c r="L123" s="37" t="e">
        <f>VLOOKUP($G123,#REF!,8,0)</f>
        <v>#REF!</v>
      </c>
    </row>
    <row r="124" spans="1:12" ht="22">
      <c r="A124" s="101"/>
      <c r="B124" s="180"/>
      <c r="C124" s="79" t="e">
        <f t="shared" si="8"/>
        <v>#REF!</v>
      </c>
      <c r="D124" s="79" t="e">
        <f t="shared" si="9"/>
        <v>#REF!</v>
      </c>
      <c r="E124" s="79" t="e">
        <f t="shared" si="10"/>
        <v>#REF!</v>
      </c>
      <c r="F124" s="79" t="e">
        <f t="shared" si="11"/>
        <v>#REF!</v>
      </c>
      <c r="G124" s="39" t="s">
        <v>55</v>
      </c>
      <c r="H124" s="42">
        <v>5</v>
      </c>
      <c r="I124" s="37" t="e">
        <f>VLOOKUP($G124,#REF!,3,0)</f>
        <v>#REF!</v>
      </c>
      <c r="J124" s="37" t="e">
        <f>VLOOKUP($G124,#REF!,5,0)</f>
        <v>#REF!</v>
      </c>
      <c r="K124" s="37" t="e">
        <f>VLOOKUP($G124,#REF!,12,0)</f>
        <v>#REF!</v>
      </c>
      <c r="L124" s="37" t="e">
        <f>VLOOKUP($G124,#REF!,8,0)</f>
        <v>#REF!</v>
      </c>
    </row>
    <row r="125" spans="1:12" ht="22">
      <c r="A125" s="101"/>
      <c r="B125" s="180"/>
      <c r="C125" s="79">
        <f t="shared" si="8"/>
        <v>0</v>
      </c>
      <c r="D125" s="79">
        <f t="shared" si="9"/>
        <v>0</v>
      </c>
      <c r="E125" s="79">
        <f t="shared" si="10"/>
        <v>0</v>
      </c>
      <c r="F125" s="79">
        <f t="shared" si="11"/>
        <v>0</v>
      </c>
      <c r="G125" s="39" t="s">
        <v>117</v>
      </c>
      <c r="H125" s="42"/>
      <c r="I125" s="37"/>
      <c r="J125" s="37"/>
      <c r="K125" s="37"/>
      <c r="L125" s="37"/>
    </row>
    <row r="126" spans="1:12" ht="21" customHeight="1">
      <c r="A126" s="102" t="s">
        <v>118</v>
      </c>
      <c r="B126" s="180" t="s">
        <v>116</v>
      </c>
      <c r="C126" s="79" t="e">
        <f t="shared" si="8"/>
        <v>#REF!</v>
      </c>
      <c r="D126" s="79" t="e">
        <f t="shared" si="9"/>
        <v>#REF!</v>
      </c>
      <c r="E126" s="79" t="e">
        <f t="shared" si="10"/>
        <v>#REF!</v>
      </c>
      <c r="F126" s="79" t="e">
        <f t="shared" si="11"/>
        <v>#REF!</v>
      </c>
      <c r="G126" s="39" t="s">
        <v>60</v>
      </c>
      <c r="H126" s="42">
        <v>100</v>
      </c>
      <c r="I126" s="37" t="e">
        <f>VLOOKUP($G126,#REF!,3,0)</f>
        <v>#REF!</v>
      </c>
      <c r="J126" s="37" t="e">
        <f>VLOOKUP($G126,#REF!,5,0)</f>
        <v>#REF!</v>
      </c>
      <c r="K126" s="37" t="e">
        <f>VLOOKUP($G126,#REF!,12,0)</f>
        <v>#REF!</v>
      </c>
      <c r="L126" s="37" t="e">
        <f>VLOOKUP($G126,#REF!,8,0)</f>
        <v>#REF!</v>
      </c>
    </row>
    <row r="127" spans="1:12" ht="22">
      <c r="A127" s="102"/>
      <c r="B127" s="180"/>
      <c r="C127" s="79" t="e">
        <f t="shared" si="8"/>
        <v>#REF!</v>
      </c>
      <c r="D127" s="79" t="e">
        <f t="shared" si="9"/>
        <v>#REF!</v>
      </c>
      <c r="E127" s="79" t="e">
        <f t="shared" si="10"/>
        <v>#REF!</v>
      </c>
      <c r="F127" s="79" t="e">
        <f t="shared" si="11"/>
        <v>#REF!</v>
      </c>
      <c r="G127" s="39" t="s">
        <v>39</v>
      </c>
      <c r="H127" s="42">
        <v>60</v>
      </c>
      <c r="I127" s="37" t="e">
        <f>VLOOKUP($G127,#REF!,3,0)</f>
        <v>#REF!</v>
      </c>
      <c r="J127" s="37" t="e">
        <f>VLOOKUP($G127,#REF!,5,0)</f>
        <v>#REF!</v>
      </c>
      <c r="K127" s="37" t="e">
        <f>VLOOKUP($G127,#REF!,12,0)</f>
        <v>#REF!</v>
      </c>
      <c r="L127" s="37" t="e">
        <f>VLOOKUP($G127,#REF!,8,0)</f>
        <v>#REF!</v>
      </c>
    </row>
    <row r="128" spans="1:12" ht="22">
      <c r="A128" s="102"/>
      <c r="B128" s="180"/>
      <c r="C128" s="79" t="e">
        <f t="shared" si="8"/>
        <v>#REF!</v>
      </c>
      <c r="D128" s="79" t="e">
        <f t="shared" si="9"/>
        <v>#REF!</v>
      </c>
      <c r="E128" s="79" t="e">
        <f t="shared" si="10"/>
        <v>#REF!</v>
      </c>
      <c r="F128" s="79" t="e">
        <f t="shared" si="11"/>
        <v>#REF!</v>
      </c>
      <c r="G128" s="39" t="s">
        <v>50</v>
      </c>
      <c r="H128" s="42">
        <v>50</v>
      </c>
      <c r="I128" s="37" t="e">
        <f>VLOOKUP($G128,#REF!,3,0)</f>
        <v>#REF!</v>
      </c>
      <c r="J128" s="37" t="e">
        <f>VLOOKUP($G128,#REF!,5,0)</f>
        <v>#REF!</v>
      </c>
      <c r="K128" s="37" t="e">
        <f>VLOOKUP($G128,#REF!,12,0)</f>
        <v>#REF!</v>
      </c>
      <c r="L128" s="37" t="e">
        <f>VLOOKUP($G128,#REF!,8,0)</f>
        <v>#REF!</v>
      </c>
    </row>
    <row r="129" spans="1:12" ht="22">
      <c r="A129" s="102"/>
      <c r="B129" s="180"/>
      <c r="C129" s="79" t="e">
        <f t="shared" si="8"/>
        <v>#REF!</v>
      </c>
      <c r="D129" s="79" t="e">
        <f t="shared" si="9"/>
        <v>#REF!</v>
      </c>
      <c r="E129" s="79" t="e">
        <f t="shared" si="10"/>
        <v>#REF!</v>
      </c>
      <c r="F129" s="79" t="e">
        <f t="shared" si="11"/>
        <v>#REF!</v>
      </c>
      <c r="G129" s="39" t="s">
        <v>14</v>
      </c>
      <c r="H129" s="42">
        <v>30</v>
      </c>
      <c r="I129" s="37" t="e">
        <f>VLOOKUP($G129,#REF!,3,0)</f>
        <v>#REF!</v>
      </c>
      <c r="J129" s="37" t="e">
        <f>VLOOKUP($G129,#REF!,5,0)</f>
        <v>#REF!</v>
      </c>
      <c r="K129" s="37" t="e">
        <f>VLOOKUP($G129,#REF!,12,0)</f>
        <v>#REF!</v>
      </c>
      <c r="L129" s="37" t="e">
        <f>VLOOKUP($G129,#REF!,8,0)</f>
        <v>#REF!</v>
      </c>
    </row>
    <row r="130" spans="1:12" ht="22">
      <c r="A130" s="102"/>
      <c r="B130" s="180"/>
      <c r="C130" s="79" t="e">
        <f t="shared" si="8"/>
        <v>#REF!</v>
      </c>
      <c r="D130" s="79" t="e">
        <f t="shared" si="9"/>
        <v>#REF!</v>
      </c>
      <c r="E130" s="79" t="e">
        <f t="shared" si="10"/>
        <v>#REF!</v>
      </c>
      <c r="F130" s="79" t="e">
        <f t="shared" si="11"/>
        <v>#REF!</v>
      </c>
      <c r="G130" s="39" t="s">
        <v>19</v>
      </c>
      <c r="H130" s="42">
        <v>10</v>
      </c>
      <c r="I130" s="37" t="e">
        <f>VLOOKUP($G130,#REF!,3,0)</f>
        <v>#REF!</v>
      </c>
      <c r="J130" s="37" t="e">
        <f>VLOOKUP($G130,#REF!,5,0)</f>
        <v>#REF!</v>
      </c>
      <c r="K130" s="37" t="e">
        <f>VLOOKUP($G130,#REF!,12,0)</f>
        <v>#REF!</v>
      </c>
      <c r="L130" s="37" t="e">
        <f>VLOOKUP($G130,#REF!,8,0)</f>
        <v>#REF!</v>
      </c>
    </row>
    <row r="131" spans="1:12" ht="22">
      <c r="A131" s="102"/>
      <c r="B131" s="180"/>
      <c r="C131" s="79" t="e">
        <f t="shared" si="8"/>
        <v>#REF!</v>
      </c>
      <c r="D131" s="79" t="e">
        <f t="shared" si="9"/>
        <v>#REF!</v>
      </c>
      <c r="E131" s="79" t="e">
        <f t="shared" si="10"/>
        <v>#REF!</v>
      </c>
      <c r="F131" s="79" t="e">
        <f t="shared" si="11"/>
        <v>#REF!</v>
      </c>
      <c r="G131" s="39" t="s">
        <v>55</v>
      </c>
      <c r="H131" s="42">
        <v>5</v>
      </c>
      <c r="I131" s="37" t="e">
        <f>VLOOKUP($G131,#REF!,3,0)</f>
        <v>#REF!</v>
      </c>
      <c r="J131" s="37" t="e">
        <f>VLOOKUP($G131,#REF!,5,0)</f>
        <v>#REF!</v>
      </c>
      <c r="K131" s="37" t="e">
        <f>VLOOKUP($G131,#REF!,12,0)</f>
        <v>#REF!</v>
      </c>
      <c r="L131" s="37" t="e">
        <f>VLOOKUP($G131,#REF!,8,0)</f>
        <v>#REF!</v>
      </c>
    </row>
    <row r="132" spans="1:12" ht="22">
      <c r="A132" s="102"/>
      <c r="B132" s="180"/>
      <c r="C132" s="79">
        <f t="shared" si="8"/>
        <v>0</v>
      </c>
      <c r="D132" s="79">
        <f t="shared" si="9"/>
        <v>0</v>
      </c>
      <c r="E132" s="79">
        <f t="shared" si="10"/>
        <v>0</v>
      </c>
      <c r="F132" s="79">
        <f t="shared" si="11"/>
        <v>0</v>
      </c>
      <c r="G132" s="39" t="s">
        <v>117</v>
      </c>
      <c r="H132" s="42"/>
      <c r="I132" s="37"/>
      <c r="J132" s="37"/>
      <c r="K132" s="37"/>
      <c r="L132" s="37"/>
    </row>
    <row r="133" spans="1:12" ht="21" customHeight="1">
      <c r="A133" s="101" t="s">
        <v>119</v>
      </c>
      <c r="B133" s="180" t="s">
        <v>120</v>
      </c>
      <c r="C133" s="79" t="e">
        <f t="shared" si="8"/>
        <v>#REF!</v>
      </c>
      <c r="D133" s="79" t="e">
        <f t="shared" si="9"/>
        <v>#REF!</v>
      </c>
      <c r="E133" s="79" t="e">
        <f t="shared" si="10"/>
        <v>#REF!</v>
      </c>
      <c r="F133" s="79" t="e">
        <f t="shared" si="11"/>
        <v>#REF!</v>
      </c>
      <c r="G133" s="39" t="s">
        <v>32</v>
      </c>
      <c r="H133" s="42">
        <v>125</v>
      </c>
      <c r="I133" s="37" t="e">
        <f>VLOOKUP($G133,#REF!,3,0)</f>
        <v>#REF!</v>
      </c>
      <c r="J133" s="37" t="e">
        <f>VLOOKUP($G133,#REF!,5,0)</f>
        <v>#REF!</v>
      </c>
      <c r="K133" s="37" t="e">
        <f>VLOOKUP($G133,#REF!,12,0)</f>
        <v>#REF!</v>
      </c>
      <c r="L133" s="37" t="e">
        <f>VLOOKUP($G133,#REF!,8,0)</f>
        <v>#REF!</v>
      </c>
    </row>
    <row r="134" spans="1:12" ht="22">
      <c r="A134" s="101"/>
      <c r="B134" s="180"/>
      <c r="C134" s="79" t="e">
        <f t="shared" si="8"/>
        <v>#REF!</v>
      </c>
      <c r="D134" s="79" t="e">
        <f t="shared" si="9"/>
        <v>#REF!</v>
      </c>
      <c r="E134" s="79" t="e">
        <f t="shared" si="10"/>
        <v>#REF!</v>
      </c>
      <c r="F134" s="79" t="e">
        <f t="shared" si="11"/>
        <v>#REF!</v>
      </c>
      <c r="G134" s="39" t="s">
        <v>31</v>
      </c>
      <c r="H134" s="42">
        <v>50</v>
      </c>
      <c r="I134" s="37" t="e">
        <f>VLOOKUP($G134,#REF!,3,0)</f>
        <v>#REF!</v>
      </c>
      <c r="J134" s="37" t="e">
        <f>VLOOKUP($G134,#REF!,5,0)</f>
        <v>#REF!</v>
      </c>
      <c r="K134" s="37" t="e">
        <f>VLOOKUP($G134,#REF!,12,0)</f>
        <v>#REF!</v>
      </c>
      <c r="L134" s="37" t="e">
        <f>VLOOKUP($G134,#REF!,8,0)</f>
        <v>#REF!</v>
      </c>
    </row>
    <row r="135" spans="1:12" ht="22">
      <c r="A135" s="101"/>
      <c r="B135" s="180"/>
      <c r="C135" s="79" t="e">
        <f t="shared" si="8"/>
        <v>#REF!</v>
      </c>
      <c r="D135" s="79" t="e">
        <f t="shared" si="9"/>
        <v>#REF!</v>
      </c>
      <c r="E135" s="79" t="e">
        <f t="shared" si="10"/>
        <v>#REF!</v>
      </c>
      <c r="F135" s="79" t="e">
        <f t="shared" si="11"/>
        <v>#REF!</v>
      </c>
      <c r="G135" s="39" t="s">
        <v>50</v>
      </c>
      <c r="H135" s="42">
        <v>50</v>
      </c>
      <c r="I135" s="37" t="e">
        <f>VLOOKUP($G135,#REF!,3,0)</f>
        <v>#REF!</v>
      </c>
      <c r="J135" s="37" t="e">
        <f>VLOOKUP($G135,#REF!,5,0)</f>
        <v>#REF!</v>
      </c>
      <c r="K135" s="37" t="e">
        <f>VLOOKUP($G135,#REF!,12,0)</f>
        <v>#REF!</v>
      </c>
      <c r="L135" s="37" t="e">
        <f>VLOOKUP($G135,#REF!,8,0)</f>
        <v>#REF!</v>
      </c>
    </row>
    <row r="136" spans="1:12" ht="22">
      <c r="A136" s="101"/>
      <c r="B136" s="180"/>
      <c r="C136" s="79" t="e">
        <f t="shared" si="8"/>
        <v>#REF!</v>
      </c>
      <c r="D136" s="79" t="e">
        <f t="shared" si="9"/>
        <v>#REF!</v>
      </c>
      <c r="E136" s="79" t="e">
        <f t="shared" si="10"/>
        <v>#REF!</v>
      </c>
      <c r="F136" s="79" t="e">
        <f t="shared" si="11"/>
        <v>#REF!</v>
      </c>
      <c r="G136" s="39" t="s">
        <v>14</v>
      </c>
      <c r="H136" s="42">
        <v>30</v>
      </c>
      <c r="I136" s="37" t="e">
        <f>VLOOKUP($G136,#REF!,3,0)</f>
        <v>#REF!</v>
      </c>
      <c r="J136" s="37" t="e">
        <f>VLOOKUP($G136,#REF!,5,0)</f>
        <v>#REF!</v>
      </c>
      <c r="K136" s="37" t="e">
        <f>VLOOKUP($G136,#REF!,12,0)</f>
        <v>#REF!</v>
      </c>
      <c r="L136" s="37" t="e">
        <f>VLOOKUP($G136,#REF!,8,0)</f>
        <v>#REF!</v>
      </c>
    </row>
    <row r="137" spans="1:12" ht="22">
      <c r="A137" s="101"/>
      <c r="B137" s="180"/>
      <c r="C137" s="79" t="e">
        <f t="shared" si="8"/>
        <v>#REF!</v>
      </c>
      <c r="D137" s="79" t="e">
        <f t="shared" si="9"/>
        <v>#REF!</v>
      </c>
      <c r="E137" s="79" t="e">
        <f t="shared" si="10"/>
        <v>#REF!</v>
      </c>
      <c r="F137" s="79" t="e">
        <f t="shared" si="11"/>
        <v>#REF!</v>
      </c>
      <c r="G137" s="39" t="s">
        <v>19</v>
      </c>
      <c r="H137" s="42">
        <v>10</v>
      </c>
      <c r="I137" s="37" t="e">
        <f>VLOOKUP($G137,#REF!,3,0)</f>
        <v>#REF!</v>
      </c>
      <c r="J137" s="37" t="e">
        <f>VLOOKUP($G137,#REF!,5,0)</f>
        <v>#REF!</v>
      </c>
      <c r="K137" s="37" t="e">
        <f>VLOOKUP($G137,#REF!,12,0)</f>
        <v>#REF!</v>
      </c>
      <c r="L137" s="37" t="e">
        <f>VLOOKUP($G137,#REF!,8,0)</f>
        <v>#REF!</v>
      </c>
    </row>
    <row r="138" spans="1:12" ht="22">
      <c r="A138" s="101"/>
      <c r="B138" s="180"/>
      <c r="C138" s="79" t="e">
        <f t="shared" si="8"/>
        <v>#REF!</v>
      </c>
      <c r="D138" s="79" t="e">
        <f t="shared" si="9"/>
        <v>#REF!</v>
      </c>
      <c r="E138" s="79" t="e">
        <f t="shared" si="10"/>
        <v>#REF!</v>
      </c>
      <c r="F138" s="79" t="e">
        <f t="shared" si="11"/>
        <v>#REF!</v>
      </c>
      <c r="G138" s="39" t="s">
        <v>55</v>
      </c>
      <c r="H138" s="42">
        <v>5</v>
      </c>
      <c r="I138" s="37" t="e">
        <f>VLOOKUP($G138,#REF!,3,0)</f>
        <v>#REF!</v>
      </c>
      <c r="J138" s="37" t="e">
        <f>VLOOKUP($G138,#REF!,5,0)</f>
        <v>#REF!</v>
      </c>
      <c r="K138" s="37" t="e">
        <f>VLOOKUP($G138,#REF!,12,0)</f>
        <v>#REF!</v>
      </c>
      <c r="L138" s="37" t="e">
        <f>VLOOKUP($G138,#REF!,8,0)</f>
        <v>#REF!</v>
      </c>
    </row>
    <row r="139" spans="1:12" ht="22">
      <c r="A139" s="101"/>
      <c r="B139" s="180"/>
      <c r="C139" s="79">
        <f t="shared" si="8"/>
        <v>0</v>
      </c>
      <c r="D139" s="79">
        <f t="shared" si="9"/>
        <v>0</v>
      </c>
      <c r="E139" s="79">
        <f t="shared" si="10"/>
        <v>0</v>
      </c>
      <c r="F139" s="79">
        <f t="shared" si="11"/>
        <v>0</v>
      </c>
      <c r="G139" s="39" t="s">
        <v>117</v>
      </c>
      <c r="H139" s="42"/>
      <c r="I139" s="37"/>
      <c r="J139" s="37"/>
      <c r="K139" s="37"/>
      <c r="L139" s="37"/>
    </row>
    <row r="140" spans="1:12" ht="21" customHeight="1">
      <c r="A140" s="101" t="s">
        <v>121</v>
      </c>
      <c r="B140" s="182" t="s">
        <v>122</v>
      </c>
      <c r="C140" s="79" t="e">
        <f t="shared" si="8"/>
        <v>#REF!</v>
      </c>
      <c r="D140" s="79" t="e">
        <f t="shared" si="9"/>
        <v>#REF!</v>
      </c>
      <c r="E140" s="79" t="e">
        <f t="shared" si="10"/>
        <v>#REF!</v>
      </c>
      <c r="F140" s="79" t="e">
        <f t="shared" si="11"/>
        <v>#REF!</v>
      </c>
      <c r="G140" s="39" t="s">
        <v>88</v>
      </c>
      <c r="H140" s="42">
        <v>100</v>
      </c>
      <c r="I140" s="37" t="e">
        <f>VLOOKUP($G140,#REF!,3,0)</f>
        <v>#REF!</v>
      </c>
      <c r="J140" s="37" t="e">
        <f>VLOOKUP($G140,#REF!,5,0)</f>
        <v>#REF!</v>
      </c>
      <c r="K140" s="37" t="e">
        <f>VLOOKUP($G140,#REF!,12,0)</f>
        <v>#REF!</v>
      </c>
      <c r="L140" s="37" t="e">
        <f>VLOOKUP($G140,#REF!,8,0)</f>
        <v>#REF!</v>
      </c>
    </row>
    <row r="141" spans="1:12" ht="22">
      <c r="A141" s="101"/>
      <c r="B141" s="182"/>
      <c r="C141" s="79" t="e">
        <f t="shared" si="8"/>
        <v>#REF!</v>
      </c>
      <c r="D141" s="79" t="e">
        <f t="shared" si="9"/>
        <v>#REF!</v>
      </c>
      <c r="E141" s="79" t="e">
        <f t="shared" si="10"/>
        <v>#REF!</v>
      </c>
      <c r="F141" s="79" t="e">
        <f t="shared" si="11"/>
        <v>#REF!</v>
      </c>
      <c r="G141" s="39" t="s">
        <v>40</v>
      </c>
      <c r="H141" s="17">
        <v>30</v>
      </c>
      <c r="I141" s="37" t="e">
        <f>VLOOKUP($G141,#REF!,3,0)</f>
        <v>#REF!</v>
      </c>
      <c r="J141" s="37" t="e">
        <f>VLOOKUP($G141,#REF!,5,0)</f>
        <v>#REF!</v>
      </c>
      <c r="K141" s="37" t="e">
        <f>VLOOKUP($G141,#REF!,12,0)</f>
        <v>#REF!</v>
      </c>
      <c r="L141" s="37" t="e">
        <f>VLOOKUP($G141,#REF!,8,0)</f>
        <v>#REF!</v>
      </c>
    </row>
    <row r="142" spans="1:12" ht="22">
      <c r="A142" s="101"/>
      <c r="B142" s="182"/>
      <c r="C142" s="79" t="e">
        <f t="shared" si="8"/>
        <v>#REF!</v>
      </c>
      <c r="D142" s="79" t="e">
        <f t="shared" si="9"/>
        <v>#REF!</v>
      </c>
      <c r="E142" s="79" t="e">
        <f t="shared" si="10"/>
        <v>#REF!</v>
      </c>
      <c r="F142" s="79" t="e">
        <f t="shared" si="11"/>
        <v>#REF!</v>
      </c>
      <c r="G142" s="39" t="s">
        <v>60</v>
      </c>
      <c r="H142" s="42">
        <v>100</v>
      </c>
      <c r="I142" s="37" t="e">
        <f>VLOOKUP($G142,#REF!,3,0)</f>
        <v>#REF!</v>
      </c>
      <c r="J142" s="37" t="e">
        <f>VLOOKUP($G142,#REF!,5,0)</f>
        <v>#REF!</v>
      </c>
      <c r="K142" s="37" t="e">
        <f>VLOOKUP($G142,#REF!,12,0)</f>
        <v>#REF!</v>
      </c>
      <c r="L142" s="37" t="e">
        <f>VLOOKUP($G142,#REF!,8,0)</f>
        <v>#REF!</v>
      </c>
    </row>
    <row r="143" spans="1:12" ht="21" customHeight="1">
      <c r="A143" s="101" t="s">
        <v>123</v>
      </c>
      <c r="B143" s="182" t="s">
        <v>124</v>
      </c>
      <c r="C143" s="79" t="e">
        <f t="shared" si="8"/>
        <v>#REF!</v>
      </c>
      <c r="D143" s="79" t="e">
        <f t="shared" si="9"/>
        <v>#REF!</v>
      </c>
      <c r="E143" s="79" t="e">
        <f t="shared" si="10"/>
        <v>#REF!</v>
      </c>
      <c r="F143" s="79" t="e">
        <f t="shared" si="11"/>
        <v>#REF!</v>
      </c>
      <c r="G143" s="39" t="s">
        <v>21</v>
      </c>
      <c r="H143" s="17">
        <v>50</v>
      </c>
      <c r="I143" s="37" t="e">
        <f>VLOOKUP($G143,#REF!,3,0)</f>
        <v>#REF!</v>
      </c>
      <c r="J143" s="37" t="e">
        <f>VLOOKUP($G143,#REF!,5,0)</f>
        <v>#REF!</v>
      </c>
      <c r="K143" s="37" t="e">
        <f>VLOOKUP($G143,#REF!,12,0)</f>
        <v>#REF!</v>
      </c>
      <c r="L143" s="37" t="e">
        <f>VLOOKUP($G143,#REF!,8,0)</f>
        <v>#REF!</v>
      </c>
    </row>
    <row r="144" spans="1:12" ht="22">
      <c r="A144" s="101"/>
      <c r="B144" s="182"/>
      <c r="C144" s="79" t="e">
        <f t="shared" si="8"/>
        <v>#REF!</v>
      </c>
      <c r="D144" s="79" t="e">
        <f t="shared" si="9"/>
        <v>#REF!</v>
      </c>
      <c r="E144" s="79" t="e">
        <f t="shared" si="10"/>
        <v>#REF!</v>
      </c>
      <c r="F144" s="79" t="e">
        <f t="shared" si="11"/>
        <v>#REF!</v>
      </c>
      <c r="G144" s="39" t="s">
        <v>50</v>
      </c>
      <c r="H144" s="42">
        <v>50</v>
      </c>
      <c r="I144" s="37" t="e">
        <f>VLOOKUP($G144,#REF!,3,0)</f>
        <v>#REF!</v>
      </c>
      <c r="J144" s="37" t="e">
        <f>VLOOKUP($G144,#REF!,5,0)</f>
        <v>#REF!</v>
      </c>
      <c r="K144" s="37" t="e">
        <f>VLOOKUP($G144,#REF!,12,0)</f>
        <v>#REF!</v>
      </c>
      <c r="L144" s="37" t="e">
        <f>VLOOKUP($G144,#REF!,8,0)</f>
        <v>#REF!</v>
      </c>
    </row>
    <row r="145" spans="1:12" ht="22">
      <c r="A145" s="101"/>
      <c r="B145" s="182"/>
      <c r="C145" s="79" t="e">
        <f t="shared" si="8"/>
        <v>#REF!</v>
      </c>
      <c r="D145" s="79" t="e">
        <f t="shared" si="9"/>
        <v>#REF!</v>
      </c>
      <c r="E145" s="79" t="e">
        <f t="shared" si="10"/>
        <v>#REF!</v>
      </c>
      <c r="F145" s="79" t="e">
        <f t="shared" si="11"/>
        <v>#REF!</v>
      </c>
      <c r="G145" s="39" t="s">
        <v>125</v>
      </c>
      <c r="H145" s="42">
        <v>20</v>
      </c>
      <c r="I145" s="37" t="e">
        <f>VLOOKUP($G145,#REF!,3,0)</f>
        <v>#REF!</v>
      </c>
      <c r="J145" s="37" t="e">
        <f>VLOOKUP($G145,#REF!,5,0)</f>
        <v>#REF!</v>
      </c>
      <c r="K145" s="37" t="e">
        <f>VLOOKUP($G145,#REF!,12,0)</f>
        <v>#REF!</v>
      </c>
      <c r="L145" s="37" t="e">
        <f>VLOOKUP($G145,#REF!,8,0)</f>
        <v>#REF!</v>
      </c>
    </row>
    <row r="146" spans="1:12" ht="22">
      <c r="A146" s="101"/>
      <c r="B146" s="182"/>
      <c r="C146" s="79" t="e">
        <f t="shared" si="8"/>
        <v>#REF!</v>
      </c>
      <c r="D146" s="79" t="e">
        <f t="shared" si="9"/>
        <v>#REF!</v>
      </c>
      <c r="E146" s="79" t="e">
        <f t="shared" si="10"/>
        <v>#REF!</v>
      </c>
      <c r="F146" s="79" t="e">
        <f t="shared" si="11"/>
        <v>#REF!</v>
      </c>
      <c r="G146" s="39" t="s">
        <v>114</v>
      </c>
      <c r="H146" s="42">
        <v>30</v>
      </c>
      <c r="I146" s="37" t="e">
        <f>VLOOKUP($G146,#REF!,3,0)</f>
        <v>#REF!</v>
      </c>
      <c r="J146" s="37" t="e">
        <f>VLOOKUP($G146,#REF!,5,0)</f>
        <v>#REF!</v>
      </c>
      <c r="K146" s="37" t="e">
        <f>VLOOKUP($G146,#REF!,12,0)</f>
        <v>#REF!</v>
      </c>
      <c r="L146" s="37" t="e">
        <f>VLOOKUP($G146,#REF!,8,0)</f>
        <v>#REF!</v>
      </c>
    </row>
    <row r="147" spans="1:12" ht="22">
      <c r="A147" s="101"/>
      <c r="B147" s="182"/>
      <c r="C147" s="79" t="e">
        <f t="shared" si="8"/>
        <v>#REF!</v>
      </c>
      <c r="D147" s="79" t="e">
        <f t="shared" si="9"/>
        <v>#REF!</v>
      </c>
      <c r="E147" s="79" t="e">
        <f t="shared" si="10"/>
        <v>#REF!</v>
      </c>
      <c r="F147" s="79" t="e">
        <f t="shared" si="11"/>
        <v>#REF!</v>
      </c>
      <c r="G147" s="39" t="s">
        <v>126</v>
      </c>
      <c r="H147" s="42">
        <v>15</v>
      </c>
      <c r="I147" s="37" t="e">
        <f>VLOOKUP($G147,#REF!,3,0)</f>
        <v>#REF!</v>
      </c>
      <c r="J147" s="37" t="e">
        <f>VLOOKUP($G147,#REF!,5,0)</f>
        <v>#REF!</v>
      </c>
      <c r="K147" s="37" t="e">
        <f>VLOOKUP($G147,#REF!,12,0)</f>
        <v>#REF!</v>
      </c>
      <c r="L147" s="37" t="e">
        <f>VLOOKUP($G147,#REF!,8,0)</f>
        <v>#REF!</v>
      </c>
    </row>
    <row r="148" spans="1:12" ht="22">
      <c r="A148" s="101"/>
      <c r="B148" s="182"/>
      <c r="C148" s="79" t="e">
        <f t="shared" si="8"/>
        <v>#REF!</v>
      </c>
      <c r="D148" s="79" t="e">
        <f t="shared" si="9"/>
        <v>#REF!</v>
      </c>
      <c r="E148" s="79" t="e">
        <f t="shared" si="10"/>
        <v>#REF!</v>
      </c>
      <c r="F148" s="79" t="e">
        <f t="shared" si="11"/>
        <v>#REF!</v>
      </c>
      <c r="G148" s="39" t="s">
        <v>108</v>
      </c>
      <c r="H148" s="42">
        <v>10</v>
      </c>
      <c r="I148" s="37" t="e">
        <f>VLOOKUP($G148,#REF!,3,0)</f>
        <v>#REF!</v>
      </c>
      <c r="J148" s="37" t="e">
        <f>VLOOKUP($G148,#REF!,5,0)</f>
        <v>#REF!</v>
      </c>
      <c r="K148" s="37" t="e">
        <f>VLOOKUP($G148,#REF!,12,0)</f>
        <v>#REF!</v>
      </c>
      <c r="L148" s="37" t="e">
        <f>VLOOKUP($G148,#REF!,8,0)</f>
        <v>#REF!</v>
      </c>
    </row>
    <row r="149" spans="1:12" ht="21" customHeight="1">
      <c r="A149" s="101" t="s">
        <v>127</v>
      </c>
      <c r="B149" s="180" t="s">
        <v>128</v>
      </c>
      <c r="C149" s="79" t="e">
        <f t="shared" si="8"/>
        <v>#REF!</v>
      </c>
      <c r="D149" s="79" t="e">
        <f t="shared" si="9"/>
        <v>#REF!</v>
      </c>
      <c r="E149" s="79" t="e">
        <f t="shared" si="10"/>
        <v>#REF!</v>
      </c>
      <c r="F149" s="79" t="e">
        <f t="shared" si="11"/>
        <v>#REF!</v>
      </c>
      <c r="G149" s="39" t="s">
        <v>60</v>
      </c>
      <c r="H149" s="42">
        <v>100</v>
      </c>
      <c r="I149" s="37" t="e">
        <f>VLOOKUP($G149,#REF!,3,0)</f>
        <v>#REF!</v>
      </c>
      <c r="J149" s="37" t="e">
        <f>VLOOKUP($G149,#REF!,5,0)</f>
        <v>#REF!</v>
      </c>
      <c r="K149" s="37" t="e">
        <f>VLOOKUP($G149,#REF!,12,0)</f>
        <v>#REF!</v>
      </c>
      <c r="L149" s="37" t="e">
        <f>VLOOKUP($G149,#REF!,8,0)</f>
        <v>#REF!</v>
      </c>
    </row>
    <row r="150" spans="1:12" ht="22">
      <c r="A150" s="101"/>
      <c r="B150" s="180"/>
      <c r="C150" s="79" t="e">
        <f t="shared" si="8"/>
        <v>#REF!</v>
      </c>
      <c r="D150" s="79" t="e">
        <f t="shared" si="9"/>
        <v>#REF!</v>
      </c>
      <c r="E150" s="79" t="e">
        <f t="shared" si="10"/>
        <v>#REF!</v>
      </c>
      <c r="F150" s="79" t="e">
        <f t="shared" si="11"/>
        <v>#REF!</v>
      </c>
      <c r="G150" s="39" t="s">
        <v>50</v>
      </c>
      <c r="H150" s="42">
        <v>100</v>
      </c>
      <c r="I150" s="37" t="e">
        <f>VLOOKUP($G150,#REF!,3,0)</f>
        <v>#REF!</v>
      </c>
      <c r="J150" s="37" t="e">
        <f>VLOOKUP($G150,#REF!,5,0)</f>
        <v>#REF!</v>
      </c>
      <c r="K150" s="37" t="e">
        <f>VLOOKUP($G150,#REF!,12,0)</f>
        <v>#REF!</v>
      </c>
      <c r="L150" s="37" t="e">
        <f>VLOOKUP($G150,#REF!,8,0)</f>
        <v>#REF!</v>
      </c>
    </row>
    <row r="151" spans="1:12" ht="22">
      <c r="A151" s="101"/>
      <c r="B151" s="180"/>
      <c r="C151" s="79" t="e">
        <f t="shared" si="8"/>
        <v>#REF!</v>
      </c>
      <c r="D151" s="79" t="e">
        <f t="shared" si="9"/>
        <v>#REF!</v>
      </c>
      <c r="E151" s="79" t="e">
        <f t="shared" si="10"/>
        <v>#REF!</v>
      </c>
      <c r="F151" s="79" t="e">
        <f t="shared" si="11"/>
        <v>#REF!</v>
      </c>
      <c r="G151" s="39" t="s">
        <v>14</v>
      </c>
      <c r="H151" s="42">
        <v>30</v>
      </c>
      <c r="I151" s="37" t="e">
        <f>VLOOKUP($G151,#REF!,3,0)</f>
        <v>#REF!</v>
      </c>
      <c r="J151" s="37" t="e">
        <f>VLOOKUP($G151,#REF!,5,0)</f>
        <v>#REF!</v>
      </c>
      <c r="K151" s="37" t="e">
        <f>VLOOKUP($G151,#REF!,12,0)</f>
        <v>#REF!</v>
      </c>
      <c r="L151" s="37" t="e">
        <f>VLOOKUP($G151,#REF!,8,0)</f>
        <v>#REF!</v>
      </c>
    </row>
    <row r="152" spans="1:12" ht="22">
      <c r="A152" s="101"/>
      <c r="B152" s="180"/>
      <c r="C152" s="79" t="e">
        <f t="shared" si="8"/>
        <v>#REF!</v>
      </c>
      <c r="D152" s="79" t="e">
        <f t="shared" si="9"/>
        <v>#REF!</v>
      </c>
      <c r="E152" s="79" t="e">
        <f t="shared" si="10"/>
        <v>#REF!</v>
      </c>
      <c r="F152" s="79" t="e">
        <f t="shared" si="11"/>
        <v>#REF!</v>
      </c>
      <c r="G152" s="39" t="s">
        <v>33</v>
      </c>
      <c r="H152" s="42">
        <v>100</v>
      </c>
      <c r="I152" s="37" t="e">
        <f>VLOOKUP($G152,#REF!,3,0)</f>
        <v>#REF!</v>
      </c>
      <c r="J152" s="37" t="e">
        <f>VLOOKUP($G152,#REF!,5,0)</f>
        <v>#REF!</v>
      </c>
      <c r="K152" s="37" t="e">
        <f>VLOOKUP($G152,#REF!,12,0)</f>
        <v>#REF!</v>
      </c>
      <c r="L152" s="37" t="e">
        <f>VLOOKUP($G152,#REF!,8,0)</f>
        <v>#REF!</v>
      </c>
    </row>
    <row r="153" spans="1:12" ht="22">
      <c r="A153" s="101"/>
      <c r="B153" s="180"/>
      <c r="C153" s="79">
        <f t="shared" si="8"/>
        <v>0</v>
      </c>
      <c r="D153" s="79">
        <f t="shared" si="9"/>
        <v>0</v>
      </c>
      <c r="E153" s="79">
        <f t="shared" si="10"/>
        <v>0</v>
      </c>
      <c r="F153" s="79">
        <f t="shared" si="11"/>
        <v>0</v>
      </c>
      <c r="G153" s="39" t="s">
        <v>117</v>
      </c>
      <c r="H153" s="42"/>
      <c r="I153" s="37"/>
      <c r="J153" s="37"/>
      <c r="K153" s="37"/>
      <c r="L153" s="37"/>
    </row>
    <row r="154" spans="1:12" ht="21" customHeight="1">
      <c r="A154" s="101" t="s">
        <v>129</v>
      </c>
      <c r="B154" s="180" t="s">
        <v>130</v>
      </c>
      <c r="C154" s="79" t="e">
        <f t="shared" ref="C154:C217" si="12">H154*I154/100</f>
        <v>#REF!</v>
      </c>
      <c r="D154" s="79" t="e">
        <f t="shared" ref="D154:D217" si="13">H154*J154/100</f>
        <v>#REF!</v>
      </c>
      <c r="E154" s="79" t="e">
        <f t="shared" ref="E154:E217" si="14">H154*K154/100</f>
        <v>#REF!</v>
      </c>
      <c r="F154" s="79" t="e">
        <f t="shared" ref="F154:F217" si="15">H154*L154/100</f>
        <v>#REF!</v>
      </c>
      <c r="G154" s="39" t="s">
        <v>50</v>
      </c>
      <c r="H154" s="42">
        <v>50</v>
      </c>
      <c r="I154" s="37" t="e">
        <f>VLOOKUP($G154,#REF!,3,0)</f>
        <v>#REF!</v>
      </c>
      <c r="J154" s="37" t="e">
        <f>VLOOKUP($G154,#REF!,5,0)</f>
        <v>#REF!</v>
      </c>
      <c r="K154" s="37" t="e">
        <f>VLOOKUP($G154,#REF!,12,0)</f>
        <v>#REF!</v>
      </c>
      <c r="L154" s="37" t="e">
        <f>VLOOKUP($G154,#REF!,8,0)</f>
        <v>#REF!</v>
      </c>
    </row>
    <row r="155" spans="1:12" ht="22">
      <c r="A155" s="101"/>
      <c r="B155" s="180"/>
      <c r="C155" s="79" t="e">
        <f t="shared" si="12"/>
        <v>#REF!</v>
      </c>
      <c r="D155" s="79" t="e">
        <f t="shared" si="13"/>
        <v>#REF!</v>
      </c>
      <c r="E155" s="79" t="e">
        <f t="shared" si="14"/>
        <v>#REF!</v>
      </c>
      <c r="F155" s="79" t="e">
        <f t="shared" si="15"/>
        <v>#REF!</v>
      </c>
      <c r="G155" s="39" t="s">
        <v>31</v>
      </c>
      <c r="H155" s="17">
        <v>50</v>
      </c>
      <c r="I155" s="37" t="e">
        <f>VLOOKUP($G155,#REF!,3,0)</f>
        <v>#REF!</v>
      </c>
      <c r="J155" s="37" t="e">
        <f>VLOOKUP($G155,#REF!,5,0)</f>
        <v>#REF!</v>
      </c>
      <c r="K155" s="37" t="e">
        <f>VLOOKUP($G155,#REF!,12,0)</f>
        <v>#REF!</v>
      </c>
      <c r="L155" s="37" t="e">
        <f>VLOOKUP($G155,#REF!,8,0)</f>
        <v>#REF!</v>
      </c>
    </row>
    <row r="156" spans="1:12" ht="22">
      <c r="A156" s="101"/>
      <c r="B156" s="180"/>
      <c r="C156" s="79" t="e">
        <f t="shared" si="12"/>
        <v>#REF!</v>
      </c>
      <c r="D156" s="79" t="e">
        <f t="shared" si="13"/>
        <v>#REF!</v>
      </c>
      <c r="E156" s="79" t="e">
        <f t="shared" si="14"/>
        <v>#REF!</v>
      </c>
      <c r="F156" s="79" t="e">
        <f t="shared" si="15"/>
        <v>#REF!</v>
      </c>
      <c r="G156" s="39" t="s">
        <v>39</v>
      </c>
      <c r="H156" s="42">
        <v>90</v>
      </c>
      <c r="I156" s="37" t="e">
        <f>VLOOKUP($G156,#REF!,3,0)</f>
        <v>#REF!</v>
      </c>
      <c r="J156" s="37" t="e">
        <f>VLOOKUP($G156,#REF!,5,0)</f>
        <v>#REF!</v>
      </c>
      <c r="K156" s="37" t="e">
        <f>VLOOKUP($G156,#REF!,12,0)</f>
        <v>#REF!</v>
      </c>
      <c r="L156" s="37" t="e">
        <f>VLOOKUP($G156,#REF!,8,0)</f>
        <v>#REF!</v>
      </c>
    </row>
    <row r="157" spans="1:12" ht="22">
      <c r="A157" s="101"/>
      <c r="B157" s="180"/>
      <c r="C157" s="79" t="e">
        <f t="shared" si="12"/>
        <v>#REF!</v>
      </c>
      <c r="D157" s="79" t="e">
        <f t="shared" si="13"/>
        <v>#REF!</v>
      </c>
      <c r="E157" s="79" t="e">
        <f t="shared" si="14"/>
        <v>#REF!</v>
      </c>
      <c r="F157" s="79" t="e">
        <f t="shared" si="15"/>
        <v>#REF!</v>
      </c>
      <c r="G157" s="39" t="s">
        <v>14</v>
      </c>
      <c r="H157" s="42">
        <v>30</v>
      </c>
      <c r="I157" s="37" t="e">
        <f>VLOOKUP($G157,#REF!,3,0)</f>
        <v>#REF!</v>
      </c>
      <c r="J157" s="37" t="e">
        <f>VLOOKUP($G157,#REF!,5,0)</f>
        <v>#REF!</v>
      </c>
      <c r="K157" s="37" t="e">
        <f>VLOOKUP($G157,#REF!,12,0)</f>
        <v>#REF!</v>
      </c>
      <c r="L157" s="37" t="e">
        <f>VLOOKUP($G157,#REF!,8,0)</f>
        <v>#REF!</v>
      </c>
    </row>
    <row r="158" spans="1:12" ht="22">
      <c r="A158" s="101"/>
      <c r="B158" s="180"/>
      <c r="C158" s="79" t="e">
        <f t="shared" si="12"/>
        <v>#REF!</v>
      </c>
      <c r="D158" s="79" t="e">
        <f t="shared" si="13"/>
        <v>#REF!</v>
      </c>
      <c r="E158" s="79" t="e">
        <f t="shared" si="14"/>
        <v>#REF!</v>
      </c>
      <c r="F158" s="79" t="e">
        <f t="shared" si="15"/>
        <v>#REF!</v>
      </c>
      <c r="G158" s="39" t="s">
        <v>55</v>
      </c>
      <c r="H158" s="42">
        <v>5</v>
      </c>
      <c r="I158" s="37" t="e">
        <f>VLOOKUP($G158,#REF!,3,0)</f>
        <v>#REF!</v>
      </c>
      <c r="J158" s="37" t="e">
        <f>VLOOKUP($G158,#REF!,5,0)</f>
        <v>#REF!</v>
      </c>
      <c r="K158" s="37" t="e">
        <f>VLOOKUP($G158,#REF!,12,0)</f>
        <v>#REF!</v>
      </c>
      <c r="L158" s="37" t="e">
        <f>VLOOKUP($G158,#REF!,8,0)</f>
        <v>#REF!</v>
      </c>
    </row>
    <row r="159" spans="1:12" ht="21" customHeight="1">
      <c r="A159" s="101" t="s">
        <v>131</v>
      </c>
      <c r="B159" s="180" t="s">
        <v>132</v>
      </c>
      <c r="C159" s="79" t="e">
        <f t="shared" si="12"/>
        <v>#REF!</v>
      </c>
      <c r="D159" s="79" t="e">
        <f t="shared" si="13"/>
        <v>#REF!</v>
      </c>
      <c r="E159" s="79" t="e">
        <f t="shared" si="14"/>
        <v>#REF!</v>
      </c>
      <c r="F159" s="79" t="e">
        <f t="shared" si="15"/>
        <v>#REF!</v>
      </c>
      <c r="G159" s="39" t="s">
        <v>133</v>
      </c>
      <c r="H159" s="17">
        <v>20</v>
      </c>
      <c r="I159" s="37" t="e">
        <f>VLOOKUP($G159,#REF!,3,0)</f>
        <v>#REF!</v>
      </c>
      <c r="J159" s="37" t="e">
        <f>VLOOKUP($G159,#REF!,5,0)</f>
        <v>#REF!</v>
      </c>
      <c r="K159" s="37" t="e">
        <f>VLOOKUP($G159,#REF!,12,0)</f>
        <v>#REF!</v>
      </c>
      <c r="L159" s="37" t="e">
        <f>VLOOKUP($G159,#REF!,8,0)</f>
        <v>#REF!</v>
      </c>
    </row>
    <row r="160" spans="1:12" ht="22">
      <c r="A160" s="101"/>
      <c r="B160" s="180"/>
      <c r="C160" s="79" t="e">
        <f t="shared" si="12"/>
        <v>#REF!</v>
      </c>
      <c r="D160" s="79" t="e">
        <f t="shared" si="13"/>
        <v>#REF!</v>
      </c>
      <c r="E160" s="79" t="e">
        <f t="shared" si="14"/>
        <v>#REF!</v>
      </c>
      <c r="F160" s="79" t="e">
        <f t="shared" si="15"/>
        <v>#REF!</v>
      </c>
      <c r="G160" s="39" t="s">
        <v>64</v>
      </c>
      <c r="H160" s="17">
        <v>20</v>
      </c>
      <c r="I160" s="37" t="e">
        <f>VLOOKUP($G160,#REF!,3,0)</f>
        <v>#REF!</v>
      </c>
      <c r="J160" s="37" t="e">
        <f>VLOOKUP($G160,#REF!,5,0)</f>
        <v>#REF!</v>
      </c>
      <c r="K160" s="37" t="e">
        <f>VLOOKUP($G160,#REF!,12,0)</f>
        <v>#REF!</v>
      </c>
      <c r="L160" s="37" t="e">
        <f>VLOOKUP($G160,#REF!,8,0)</f>
        <v>#REF!</v>
      </c>
    </row>
    <row r="161" spans="1:12" ht="22">
      <c r="A161" s="101"/>
      <c r="B161" s="180"/>
      <c r="C161" s="79" t="e">
        <f t="shared" si="12"/>
        <v>#REF!</v>
      </c>
      <c r="D161" s="79" t="e">
        <f t="shared" si="13"/>
        <v>#REF!</v>
      </c>
      <c r="E161" s="79" t="e">
        <f t="shared" si="14"/>
        <v>#REF!</v>
      </c>
      <c r="F161" s="79" t="e">
        <f t="shared" si="15"/>
        <v>#REF!</v>
      </c>
      <c r="G161" s="39" t="s">
        <v>28</v>
      </c>
      <c r="H161" s="17">
        <v>10</v>
      </c>
      <c r="I161" s="37" t="e">
        <f>VLOOKUP($G161,#REF!,3,0)</f>
        <v>#REF!</v>
      </c>
      <c r="J161" s="37" t="e">
        <f>VLOOKUP($G161,#REF!,5,0)</f>
        <v>#REF!</v>
      </c>
      <c r="K161" s="37" t="e">
        <f>VLOOKUP($G161,#REF!,12,0)</f>
        <v>#REF!</v>
      </c>
      <c r="L161" s="37" t="e">
        <f>VLOOKUP($G161,#REF!,8,0)</f>
        <v>#REF!</v>
      </c>
    </row>
    <row r="162" spans="1:12" ht="22">
      <c r="A162" s="101"/>
      <c r="B162" s="180"/>
      <c r="C162" s="79" t="e">
        <f t="shared" si="12"/>
        <v>#REF!</v>
      </c>
      <c r="D162" s="79" t="e">
        <f t="shared" si="13"/>
        <v>#REF!</v>
      </c>
      <c r="E162" s="79" t="e">
        <f t="shared" si="14"/>
        <v>#REF!</v>
      </c>
      <c r="F162" s="79" t="e">
        <f t="shared" si="15"/>
        <v>#REF!</v>
      </c>
      <c r="G162" s="39" t="s">
        <v>59</v>
      </c>
      <c r="H162" s="17">
        <v>100</v>
      </c>
      <c r="I162" s="37" t="e">
        <f>VLOOKUP($G162,#REF!,3,0)</f>
        <v>#REF!</v>
      </c>
      <c r="J162" s="37" t="e">
        <f>VLOOKUP($G162,#REF!,5,0)</f>
        <v>#REF!</v>
      </c>
      <c r="K162" s="37" t="e">
        <f>VLOOKUP($G162,#REF!,12,0)</f>
        <v>#REF!</v>
      </c>
      <c r="L162" s="37" t="e">
        <f>VLOOKUP($G162,#REF!,8,0)</f>
        <v>#REF!</v>
      </c>
    </row>
    <row r="163" spans="1:12" ht="21" customHeight="1">
      <c r="A163" s="101" t="s">
        <v>134</v>
      </c>
      <c r="B163" s="180" t="s">
        <v>135</v>
      </c>
      <c r="C163" s="79" t="e">
        <f t="shared" si="12"/>
        <v>#REF!</v>
      </c>
      <c r="D163" s="79" t="e">
        <f t="shared" si="13"/>
        <v>#REF!</v>
      </c>
      <c r="E163" s="79" t="e">
        <f t="shared" si="14"/>
        <v>#REF!</v>
      </c>
      <c r="F163" s="79" t="e">
        <f t="shared" si="15"/>
        <v>#REF!</v>
      </c>
      <c r="G163" s="39" t="s">
        <v>114</v>
      </c>
      <c r="H163" s="17">
        <v>15</v>
      </c>
      <c r="I163" s="37" t="e">
        <f>VLOOKUP($G163,#REF!,3,0)</f>
        <v>#REF!</v>
      </c>
      <c r="J163" s="37" t="e">
        <f>VLOOKUP($G163,#REF!,5,0)</f>
        <v>#REF!</v>
      </c>
      <c r="K163" s="37" t="e">
        <f>VLOOKUP($G163,#REF!,12,0)</f>
        <v>#REF!</v>
      </c>
      <c r="L163" s="37" t="e">
        <f>VLOOKUP($G163,#REF!,8,0)</f>
        <v>#REF!</v>
      </c>
    </row>
    <row r="164" spans="1:12" ht="22">
      <c r="A164" s="101"/>
      <c r="B164" s="180"/>
      <c r="C164" s="79" t="e">
        <f t="shared" si="12"/>
        <v>#REF!</v>
      </c>
      <c r="D164" s="79" t="e">
        <f t="shared" si="13"/>
        <v>#REF!</v>
      </c>
      <c r="E164" s="79" t="e">
        <f t="shared" si="14"/>
        <v>#REF!</v>
      </c>
      <c r="F164" s="79" t="e">
        <f t="shared" si="15"/>
        <v>#REF!</v>
      </c>
      <c r="G164" s="39" t="s">
        <v>136</v>
      </c>
      <c r="H164" s="17">
        <v>5</v>
      </c>
      <c r="I164" s="37" t="e">
        <f>VLOOKUP($G164,#REF!,3,0)</f>
        <v>#REF!</v>
      </c>
      <c r="J164" s="37" t="e">
        <f>VLOOKUP($G164,#REF!,5,0)</f>
        <v>#REF!</v>
      </c>
      <c r="K164" s="37" t="e">
        <f>VLOOKUP($G164,#REF!,12,0)</f>
        <v>#REF!</v>
      </c>
      <c r="L164" s="37" t="e">
        <f>VLOOKUP($G164,#REF!,8,0)</f>
        <v>#REF!</v>
      </c>
    </row>
    <row r="165" spans="1:12" ht="22">
      <c r="A165" s="101"/>
      <c r="B165" s="180"/>
      <c r="C165" s="79" t="e">
        <f t="shared" si="12"/>
        <v>#REF!</v>
      </c>
      <c r="D165" s="79" t="e">
        <f t="shared" si="13"/>
        <v>#REF!</v>
      </c>
      <c r="E165" s="79" t="e">
        <f t="shared" si="14"/>
        <v>#REF!</v>
      </c>
      <c r="F165" s="79" t="e">
        <f t="shared" si="15"/>
        <v>#REF!</v>
      </c>
      <c r="G165" s="39" t="s">
        <v>108</v>
      </c>
      <c r="H165" s="17">
        <v>25</v>
      </c>
      <c r="I165" s="37" t="e">
        <f>VLOOKUP($G165,#REF!,3,0)</f>
        <v>#REF!</v>
      </c>
      <c r="J165" s="37" t="e">
        <f>VLOOKUP($G165,#REF!,5,0)</f>
        <v>#REF!</v>
      </c>
      <c r="K165" s="37" t="e">
        <f>VLOOKUP($G165,#REF!,12,0)</f>
        <v>#REF!</v>
      </c>
      <c r="L165" s="37" t="e">
        <f>VLOOKUP($G165,#REF!,8,0)</f>
        <v>#REF!</v>
      </c>
    </row>
    <row r="166" spans="1:12" ht="22">
      <c r="A166" s="101"/>
      <c r="B166" s="180"/>
      <c r="C166" s="79" t="e">
        <f t="shared" si="12"/>
        <v>#REF!</v>
      </c>
      <c r="D166" s="79" t="e">
        <f t="shared" si="13"/>
        <v>#REF!</v>
      </c>
      <c r="E166" s="79" t="e">
        <f t="shared" si="14"/>
        <v>#REF!</v>
      </c>
      <c r="F166" s="79" t="e">
        <f t="shared" si="15"/>
        <v>#REF!</v>
      </c>
      <c r="G166" s="39" t="s">
        <v>27</v>
      </c>
      <c r="H166" s="17">
        <v>37</v>
      </c>
      <c r="I166" s="37" t="e">
        <f>VLOOKUP($G166,#REF!,3,0)</f>
        <v>#REF!</v>
      </c>
      <c r="J166" s="37" t="e">
        <f>VLOOKUP($G166,#REF!,5,0)</f>
        <v>#REF!</v>
      </c>
      <c r="K166" s="37" t="e">
        <f>VLOOKUP($G166,#REF!,12,0)</f>
        <v>#REF!</v>
      </c>
      <c r="L166" s="37" t="e">
        <f>VLOOKUP($G166,#REF!,8,0)</f>
        <v>#REF!</v>
      </c>
    </row>
    <row r="167" spans="1:12" ht="21" customHeight="1">
      <c r="A167" s="101" t="s">
        <v>137</v>
      </c>
      <c r="B167" s="180" t="s">
        <v>138</v>
      </c>
      <c r="C167" s="79" t="e">
        <f t="shared" si="12"/>
        <v>#REF!</v>
      </c>
      <c r="D167" s="79" t="e">
        <f t="shared" si="13"/>
        <v>#REF!</v>
      </c>
      <c r="E167" s="79" t="e">
        <f t="shared" si="14"/>
        <v>#REF!</v>
      </c>
      <c r="F167" s="79" t="e">
        <f t="shared" si="15"/>
        <v>#REF!</v>
      </c>
      <c r="G167" s="39" t="s">
        <v>31</v>
      </c>
      <c r="H167" s="17">
        <v>250</v>
      </c>
      <c r="I167" s="37" t="e">
        <f>VLOOKUP($G167,#REF!,3,0)</f>
        <v>#REF!</v>
      </c>
      <c r="J167" s="37" t="e">
        <f>VLOOKUP($G167,#REF!,5,0)</f>
        <v>#REF!</v>
      </c>
      <c r="K167" s="37" t="e">
        <f>VLOOKUP($G167,#REF!,12,0)</f>
        <v>#REF!</v>
      </c>
      <c r="L167" s="37" t="e">
        <f>VLOOKUP($G167,#REF!,8,0)</f>
        <v>#REF!</v>
      </c>
    </row>
    <row r="168" spans="1:12" ht="22">
      <c r="A168" s="101"/>
      <c r="B168" s="180"/>
      <c r="C168" s="79" t="e">
        <f t="shared" si="12"/>
        <v>#REF!</v>
      </c>
      <c r="D168" s="79" t="e">
        <f t="shared" si="13"/>
        <v>#REF!</v>
      </c>
      <c r="E168" s="79" t="e">
        <f t="shared" si="14"/>
        <v>#REF!</v>
      </c>
      <c r="F168" s="79" t="e">
        <f t="shared" si="15"/>
        <v>#REF!</v>
      </c>
      <c r="G168" s="39" t="s">
        <v>64</v>
      </c>
      <c r="H168" s="17">
        <v>50</v>
      </c>
      <c r="I168" s="37" t="e">
        <f>VLOOKUP($G168,#REF!,3,0)</f>
        <v>#REF!</v>
      </c>
      <c r="J168" s="37" t="e">
        <f>VLOOKUP($G168,#REF!,5,0)</f>
        <v>#REF!</v>
      </c>
      <c r="K168" s="37" t="e">
        <f>VLOOKUP($G168,#REF!,12,0)</f>
        <v>#REF!</v>
      </c>
      <c r="L168" s="37" t="e">
        <f>VLOOKUP($G168,#REF!,8,0)</f>
        <v>#REF!</v>
      </c>
    </row>
    <row r="169" spans="1:12" ht="22">
      <c r="A169" s="101"/>
      <c r="B169" s="180"/>
      <c r="C169" s="79" t="e">
        <f t="shared" si="12"/>
        <v>#REF!</v>
      </c>
      <c r="D169" s="79" t="e">
        <f t="shared" si="13"/>
        <v>#REF!</v>
      </c>
      <c r="E169" s="79" t="e">
        <f t="shared" si="14"/>
        <v>#REF!</v>
      </c>
      <c r="F169" s="79" t="e">
        <f t="shared" si="15"/>
        <v>#REF!</v>
      </c>
      <c r="G169" s="39" t="s">
        <v>50</v>
      </c>
      <c r="H169" s="42">
        <v>50</v>
      </c>
      <c r="I169" s="37" t="e">
        <f>VLOOKUP($G169,#REF!,3,0)</f>
        <v>#REF!</v>
      </c>
      <c r="J169" s="37" t="e">
        <f>VLOOKUP($G169,#REF!,5,0)</f>
        <v>#REF!</v>
      </c>
      <c r="K169" s="37" t="e">
        <f>VLOOKUP($G169,#REF!,12,0)</f>
        <v>#REF!</v>
      </c>
      <c r="L169" s="37" t="e">
        <f>VLOOKUP($G169,#REF!,8,0)</f>
        <v>#REF!</v>
      </c>
    </row>
    <row r="170" spans="1:12" ht="22">
      <c r="A170" s="101"/>
      <c r="B170" s="180"/>
      <c r="C170" s="79" t="e">
        <f t="shared" si="12"/>
        <v>#REF!</v>
      </c>
      <c r="D170" s="79" t="e">
        <f t="shared" si="13"/>
        <v>#REF!</v>
      </c>
      <c r="E170" s="79" t="e">
        <f t="shared" si="14"/>
        <v>#REF!</v>
      </c>
      <c r="F170" s="79" t="e">
        <f t="shared" si="15"/>
        <v>#REF!</v>
      </c>
      <c r="G170" s="39" t="s">
        <v>136</v>
      </c>
      <c r="H170" s="17">
        <v>10</v>
      </c>
      <c r="I170" s="37" t="e">
        <f>VLOOKUP($G170,#REF!,3,0)</f>
        <v>#REF!</v>
      </c>
      <c r="J170" s="37" t="e">
        <f>VLOOKUP($G170,#REF!,5,0)</f>
        <v>#REF!</v>
      </c>
      <c r="K170" s="37" t="e">
        <f>VLOOKUP($G170,#REF!,12,0)</f>
        <v>#REF!</v>
      </c>
      <c r="L170" s="37" t="e">
        <f>VLOOKUP($G170,#REF!,8,0)</f>
        <v>#REF!</v>
      </c>
    </row>
    <row r="171" spans="1:12" ht="22">
      <c r="A171" s="101"/>
      <c r="B171" s="180"/>
      <c r="C171" s="79" t="e">
        <f t="shared" si="12"/>
        <v>#REF!</v>
      </c>
      <c r="D171" s="79" t="e">
        <f t="shared" si="13"/>
        <v>#REF!</v>
      </c>
      <c r="E171" s="79" t="e">
        <f t="shared" si="14"/>
        <v>#REF!</v>
      </c>
      <c r="F171" s="79" t="e">
        <f t="shared" si="15"/>
        <v>#REF!</v>
      </c>
      <c r="G171" s="39" t="s">
        <v>108</v>
      </c>
      <c r="H171" s="17">
        <v>10</v>
      </c>
      <c r="I171" s="37" t="e">
        <f>VLOOKUP($G171,#REF!,3,0)</f>
        <v>#REF!</v>
      </c>
      <c r="J171" s="37" t="e">
        <f>VLOOKUP($G171,#REF!,5,0)</f>
        <v>#REF!</v>
      </c>
      <c r="K171" s="37" t="e">
        <f>VLOOKUP($G171,#REF!,12,0)</f>
        <v>#REF!</v>
      </c>
      <c r="L171" s="37" t="e">
        <f>VLOOKUP($G171,#REF!,8,0)</f>
        <v>#REF!</v>
      </c>
    </row>
    <row r="172" spans="1:12" ht="22">
      <c r="A172" s="101"/>
      <c r="B172" s="180"/>
      <c r="C172" s="79" t="e">
        <f t="shared" si="12"/>
        <v>#REF!</v>
      </c>
      <c r="D172" s="79" t="e">
        <f t="shared" si="13"/>
        <v>#REF!</v>
      </c>
      <c r="E172" s="79" t="e">
        <f t="shared" si="14"/>
        <v>#REF!</v>
      </c>
      <c r="F172" s="79" t="e">
        <f t="shared" si="15"/>
        <v>#REF!</v>
      </c>
      <c r="G172" s="39" t="s">
        <v>139</v>
      </c>
      <c r="H172" s="17">
        <v>5</v>
      </c>
      <c r="I172" s="37" t="e">
        <f>VLOOKUP($G172,#REF!,3,0)</f>
        <v>#REF!</v>
      </c>
      <c r="J172" s="37" t="e">
        <f>VLOOKUP($G172,#REF!,5,0)</f>
        <v>#REF!</v>
      </c>
      <c r="K172" s="37" t="e">
        <f>VLOOKUP($G172,#REF!,12,0)</f>
        <v>#REF!</v>
      </c>
      <c r="L172" s="37" t="e">
        <f>VLOOKUP($G172,#REF!,8,0)</f>
        <v>#REF!</v>
      </c>
    </row>
    <row r="173" spans="1:12" ht="21" customHeight="1">
      <c r="A173" s="101" t="s">
        <v>140</v>
      </c>
      <c r="B173" s="180" t="s">
        <v>141</v>
      </c>
      <c r="C173" s="79" t="e">
        <f t="shared" si="12"/>
        <v>#REF!</v>
      </c>
      <c r="D173" s="79" t="e">
        <f t="shared" si="13"/>
        <v>#REF!</v>
      </c>
      <c r="E173" s="79" t="e">
        <f t="shared" si="14"/>
        <v>#REF!</v>
      </c>
      <c r="F173" s="79" t="e">
        <f t="shared" si="15"/>
        <v>#REF!</v>
      </c>
      <c r="G173" s="39" t="s">
        <v>104</v>
      </c>
      <c r="H173" s="17">
        <v>40</v>
      </c>
      <c r="I173" s="37" t="e">
        <f>VLOOKUP($G173,#REF!,3,0)</f>
        <v>#REF!</v>
      </c>
      <c r="J173" s="37" t="e">
        <f>VLOOKUP($G173,#REF!,5,0)</f>
        <v>#REF!</v>
      </c>
      <c r="K173" s="37" t="e">
        <f>VLOOKUP($G173,#REF!,12,0)</f>
        <v>#REF!</v>
      </c>
      <c r="L173" s="37" t="e">
        <f>VLOOKUP($G173,#REF!,8,0)</f>
        <v>#REF!</v>
      </c>
    </row>
    <row r="174" spans="1:12" ht="22">
      <c r="A174" s="101"/>
      <c r="B174" s="180"/>
      <c r="C174" s="79" t="e">
        <f t="shared" si="12"/>
        <v>#REF!</v>
      </c>
      <c r="D174" s="79" t="e">
        <f t="shared" si="13"/>
        <v>#REF!</v>
      </c>
      <c r="E174" s="79" t="e">
        <f t="shared" si="14"/>
        <v>#REF!</v>
      </c>
      <c r="F174" s="79" t="e">
        <f t="shared" si="15"/>
        <v>#REF!</v>
      </c>
      <c r="G174" s="39" t="s">
        <v>50</v>
      </c>
      <c r="H174" s="42">
        <v>150</v>
      </c>
      <c r="I174" s="37" t="e">
        <f>VLOOKUP($G174,#REF!,3,0)</f>
        <v>#REF!</v>
      </c>
      <c r="J174" s="37" t="e">
        <f>VLOOKUP($G174,#REF!,5,0)</f>
        <v>#REF!</v>
      </c>
      <c r="K174" s="37" t="e">
        <f>VLOOKUP($G174,#REF!,12,0)</f>
        <v>#REF!</v>
      </c>
      <c r="L174" s="37" t="e">
        <f>VLOOKUP($G174,#REF!,8,0)</f>
        <v>#REF!</v>
      </c>
    </row>
    <row r="175" spans="1:12" ht="22">
      <c r="A175" s="101"/>
      <c r="B175" s="180"/>
      <c r="C175" s="79" t="e">
        <f t="shared" si="12"/>
        <v>#REF!</v>
      </c>
      <c r="D175" s="79" t="e">
        <f t="shared" si="13"/>
        <v>#REF!</v>
      </c>
      <c r="E175" s="79" t="e">
        <f t="shared" si="14"/>
        <v>#REF!</v>
      </c>
      <c r="F175" s="79" t="e">
        <f t="shared" si="15"/>
        <v>#REF!</v>
      </c>
      <c r="G175" s="39" t="s">
        <v>79</v>
      </c>
      <c r="H175" s="42"/>
      <c r="I175" s="37" t="e">
        <f>VLOOKUP($G175,#REF!,3,0)</f>
        <v>#REF!</v>
      </c>
      <c r="J175" s="37" t="e">
        <f>VLOOKUP($G175,#REF!,5,0)</f>
        <v>#REF!</v>
      </c>
      <c r="K175" s="37" t="e">
        <f>VLOOKUP($G175,#REF!,12,0)</f>
        <v>#REF!</v>
      </c>
      <c r="L175" s="37" t="e">
        <f>VLOOKUP($G175,#REF!,8,0)</f>
        <v>#REF!</v>
      </c>
    </row>
    <row r="176" spans="1:12" ht="21" customHeight="1">
      <c r="A176" s="101" t="s">
        <v>142</v>
      </c>
      <c r="B176" s="180" t="s">
        <v>143</v>
      </c>
      <c r="C176" s="79" t="e">
        <f t="shared" si="12"/>
        <v>#REF!</v>
      </c>
      <c r="D176" s="79" t="e">
        <f t="shared" si="13"/>
        <v>#REF!</v>
      </c>
      <c r="E176" s="79" t="e">
        <f t="shared" si="14"/>
        <v>#REF!</v>
      </c>
      <c r="F176" s="79" t="e">
        <f t="shared" si="15"/>
        <v>#REF!</v>
      </c>
      <c r="G176" s="39" t="s">
        <v>31</v>
      </c>
      <c r="H176" s="42">
        <v>50</v>
      </c>
      <c r="I176" s="37" t="e">
        <f>VLOOKUP($G176,#REF!,3,0)</f>
        <v>#REF!</v>
      </c>
      <c r="J176" s="37" t="e">
        <f>VLOOKUP($G176,#REF!,5,0)</f>
        <v>#REF!</v>
      </c>
      <c r="K176" s="37" t="e">
        <f>VLOOKUP($G176,#REF!,12,0)</f>
        <v>#REF!</v>
      </c>
      <c r="L176" s="37" t="e">
        <f>VLOOKUP($G176,#REF!,8,0)</f>
        <v>#REF!</v>
      </c>
    </row>
    <row r="177" spans="1:12" ht="22">
      <c r="A177" s="101"/>
      <c r="B177" s="180"/>
      <c r="C177" s="79" t="e">
        <f t="shared" si="12"/>
        <v>#REF!</v>
      </c>
      <c r="D177" s="79" t="e">
        <f t="shared" si="13"/>
        <v>#REF!</v>
      </c>
      <c r="E177" s="79" t="e">
        <f t="shared" si="14"/>
        <v>#REF!</v>
      </c>
      <c r="F177" s="79" t="e">
        <f t="shared" si="15"/>
        <v>#REF!</v>
      </c>
      <c r="G177" s="39" t="s">
        <v>50</v>
      </c>
      <c r="H177" s="42">
        <v>150</v>
      </c>
      <c r="I177" s="37" t="e">
        <f>VLOOKUP($G177,#REF!,3,0)</f>
        <v>#REF!</v>
      </c>
      <c r="J177" s="37" t="e">
        <f>VLOOKUP($G177,#REF!,5,0)</f>
        <v>#REF!</v>
      </c>
      <c r="K177" s="37" t="e">
        <f>VLOOKUP($G177,#REF!,12,0)</f>
        <v>#REF!</v>
      </c>
      <c r="L177" s="37" t="e">
        <f>VLOOKUP($G177,#REF!,8,0)</f>
        <v>#REF!</v>
      </c>
    </row>
    <row r="178" spans="1:12" ht="22">
      <c r="A178" s="101"/>
      <c r="B178" s="180"/>
      <c r="C178" s="79" t="e">
        <f t="shared" si="12"/>
        <v>#REF!</v>
      </c>
      <c r="D178" s="79" t="e">
        <f t="shared" si="13"/>
        <v>#REF!</v>
      </c>
      <c r="E178" s="79" t="e">
        <f t="shared" si="14"/>
        <v>#REF!</v>
      </c>
      <c r="F178" s="79" t="e">
        <f t="shared" si="15"/>
        <v>#REF!</v>
      </c>
      <c r="G178" s="39" t="s">
        <v>79</v>
      </c>
      <c r="H178" s="42"/>
      <c r="I178" s="37" t="e">
        <f>VLOOKUP($G178,#REF!,3,0)</f>
        <v>#REF!</v>
      </c>
      <c r="J178" s="37" t="e">
        <f>VLOOKUP($G178,#REF!,5,0)</f>
        <v>#REF!</v>
      </c>
      <c r="K178" s="37" t="e">
        <f>VLOOKUP($G178,#REF!,12,0)</f>
        <v>#REF!</v>
      </c>
      <c r="L178" s="37" t="e">
        <f>VLOOKUP($G178,#REF!,8,0)</f>
        <v>#REF!</v>
      </c>
    </row>
    <row r="179" spans="1:12" ht="22">
      <c r="A179" s="101"/>
      <c r="B179" s="180"/>
      <c r="C179" s="79">
        <f t="shared" si="12"/>
        <v>0</v>
      </c>
      <c r="D179" s="79">
        <f t="shared" si="13"/>
        <v>0</v>
      </c>
      <c r="E179" s="79">
        <f t="shared" si="14"/>
        <v>0</v>
      </c>
      <c r="F179" s="79">
        <f t="shared" si="15"/>
        <v>0</v>
      </c>
      <c r="G179" s="39" t="s">
        <v>144</v>
      </c>
      <c r="H179" s="42"/>
      <c r="I179" s="37"/>
      <c r="J179" s="37"/>
      <c r="K179" s="37"/>
      <c r="L179" s="37"/>
    </row>
    <row r="180" spans="1:12" ht="21" customHeight="1">
      <c r="A180" s="101" t="s">
        <v>145</v>
      </c>
      <c r="B180" s="180" t="s">
        <v>146</v>
      </c>
      <c r="C180" s="79" t="e">
        <f t="shared" si="12"/>
        <v>#REF!</v>
      </c>
      <c r="D180" s="79" t="e">
        <f t="shared" si="13"/>
        <v>#REF!</v>
      </c>
      <c r="E180" s="79" t="e">
        <f t="shared" si="14"/>
        <v>#REF!</v>
      </c>
      <c r="F180" s="79" t="e">
        <f t="shared" si="15"/>
        <v>#REF!</v>
      </c>
      <c r="G180" s="39" t="s">
        <v>147</v>
      </c>
      <c r="H180" s="42">
        <v>50</v>
      </c>
      <c r="I180" s="37" t="e">
        <f>VLOOKUP($G180,#REF!,3,0)</f>
        <v>#REF!</v>
      </c>
      <c r="J180" s="37" t="e">
        <f>VLOOKUP($G180,#REF!,5,0)</f>
        <v>#REF!</v>
      </c>
      <c r="K180" s="37" t="e">
        <f>VLOOKUP($G180,#REF!,12,0)</f>
        <v>#REF!</v>
      </c>
      <c r="L180" s="37" t="e">
        <f>VLOOKUP($G180,#REF!,8,0)</f>
        <v>#REF!</v>
      </c>
    </row>
    <row r="181" spans="1:12" ht="22">
      <c r="A181" s="101"/>
      <c r="B181" s="180"/>
      <c r="C181" s="79" t="e">
        <f t="shared" si="12"/>
        <v>#REF!</v>
      </c>
      <c r="D181" s="79" t="e">
        <f t="shared" si="13"/>
        <v>#REF!</v>
      </c>
      <c r="E181" s="79" t="e">
        <f t="shared" si="14"/>
        <v>#REF!</v>
      </c>
      <c r="F181" s="79" t="e">
        <f t="shared" si="15"/>
        <v>#REF!</v>
      </c>
      <c r="G181" s="39" t="s">
        <v>50</v>
      </c>
      <c r="H181" s="42">
        <v>50</v>
      </c>
      <c r="I181" s="37" t="e">
        <f>VLOOKUP($G181,#REF!,3,0)</f>
        <v>#REF!</v>
      </c>
      <c r="J181" s="37" t="e">
        <f>VLOOKUP($G181,#REF!,5,0)</f>
        <v>#REF!</v>
      </c>
      <c r="K181" s="37" t="e">
        <f>VLOOKUP($G181,#REF!,12,0)</f>
        <v>#REF!</v>
      </c>
      <c r="L181" s="37" t="e">
        <f>VLOOKUP($G181,#REF!,8,0)</f>
        <v>#REF!</v>
      </c>
    </row>
    <row r="182" spans="1:12" ht="22">
      <c r="A182" s="101"/>
      <c r="B182" s="180"/>
      <c r="C182" s="79" t="e">
        <f t="shared" si="12"/>
        <v>#REF!</v>
      </c>
      <c r="D182" s="79" t="e">
        <f t="shared" si="13"/>
        <v>#REF!</v>
      </c>
      <c r="E182" s="79" t="e">
        <f t="shared" si="14"/>
        <v>#REF!</v>
      </c>
      <c r="F182" s="79" t="e">
        <f t="shared" si="15"/>
        <v>#REF!</v>
      </c>
      <c r="G182" s="39" t="s">
        <v>83</v>
      </c>
      <c r="H182" s="42">
        <v>25</v>
      </c>
      <c r="I182" s="37" t="e">
        <f>VLOOKUP($G182,#REF!,3,0)</f>
        <v>#REF!</v>
      </c>
      <c r="J182" s="37" t="e">
        <f>VLOOKUP($G182,#REF!,5,0)</f>
        <v>#REF!</v>
      </c>
      <c r="K182" s="37" t="e">
        <f>VLOOKUP($G182,#REF!,12,0)</f>
        <v>#REF!</v>
      </c>
      <c r="L182" s="37" t="e">
        <f>VLOOKUP($G182,#REF!,8,0)</f>
        <v>#REF!</v>
      </c>
    </row>
    <row r="183" spans="1:12" ht="22">
      <c r="A183" s="101"/>
      <c r="B183" s="180"/>
      <c r="C183" s="79" t="e">
        <f t="shared" si="12"/>
        <v>#REF!</v>
      </c>
      <c r="D183" s="79" t="e">
        <f t="shared" si="13"/>
        <v>#REF!</v>
      </c>
      <c r="E183" s="79" t="e">
        <f t="shared" si="14"/>
        <v>#REF!</v>
      </c>
      <c r="F183" s="79" t="e">
        <f t="shared" si="15"/>
        <v>#REF!</v>
      </c>
      <c r="G183" s="39" t="s">
        <v>109</v>
      </c>
      <c r="H183" s="42">
        <v>5</v>
      </c>
      <c r="I183" s="37" t="e">
        <f>VLOOKUP($G183,#REF!,3,0)</f>
        <v>#REF!</v>
      </c>
      <c r="J183" s="37" t="e">
        <f>VLOOKUP($G183,#REF!,5,0)</f>
        <v>#REF!</v>
      </c>
      <c r="K183" s="37" t="e">
        <f>VLOOKUP($G183,#REF!,12,0)</f>
        <v>#REF!</v>
      </c>
      <c r="L183" s="37" t="e">
        <f>VLOOKUP($G183,#REF!,8,0)</f>
        <v>#REF!</v>
      </c>
    </row>
    <row r="184" spans="1:12" ht="21" customHeight="1">
      <c r="A184" s="101" t="s">
        <v>148</v>
      </c>
      <c r="B184" s="182" t="s">
        <v>149</v>
      </c>
      <c r="C184" s="79" t="e">
        <f t="shared" si="12"/>
        <v>#REF!</v>
      </c>
      <c r="D184" s="79" t="e">
        <f t="shared" si="13"/>
        <v>#REF!</v>
      </c>
      <c r="E184" s="79" t="e">
        <f t="shared" si="14"/>
        <v>#REF!</v>
      </c>
      <c r="F184" s="79" t="e">
        <f t="shared" si="15"/>
        <v>#REF!</v>
      </c>
      <c r="G184" s="39" t="s">
        <v>40</v>
      </c>
      <c r="H184" s="17">
        <v>55</v>
      </c>
      <c r="I184" s="37" t="e">
        <f>VLOOKUP($G184,#REF!,3,0)</f>
        <v>#REF!</v>
      </c>
      <c r="J184" s="37" t="e">
        <f>VLOOKUP($G184,#REF!,5,0)</f>
        <v>#REF!</v>
      </c>
      <c r="K184" s="37" t="e">
        <f>VLOOKUP($G184,#REF!,12,0)</f>
        <v>#REF!</v>
      </c>
      <c r="L184" s="37" t="e">
        <f>VLOOKUP($G184,#REF!,8,0)</f>
        <v>#REF!</v>
      </c>
    </row>
    <row r="185" spans="1:12" ht="22">
      <c r="A185" s="101"/>
      <c r="B185" s="182"/>
      <c r="C185" s="79" t="e">
        <f t="shared" si="12"/>
        <v>#REF!</v>
      </c>
      <c r="D185" s="79" t="e">
        <f t="shared" si="13"/>
        <v>#REF!</v>
      </c>
      <c r="E185" s="79" t="e">
        <f t="shared" si="14"/>
        <v>#REF!</v>
      </c>
      <c r="F185" s="79" t="e">
        <f t="shared" si="15"/>
        <v>#REF!</v>
      </c>
      <c r="G185" s="39" t="s">
        <v>82</v>
      </c>
      <c r="H185" s="17">
        <v>25</v>
      </c>
      <c r="I185" s="37" t="e">
        <f>VLOOKUP($G185,#REF!,3,0)</f>
        <v>#REF!</v>
      </c>
      <c r="J185" s="37" t="e">
        <f>VLOOKUP($G185,#REF!,5,0)</f>
        <v>#REF!</v>
      </c>
      <c r="K185" s="37" t="e">
        <f>VLOOKUP($G185,#REF!,12,0)</f>
        <v>#REF!</v>
      </c>
      <c r="L185" s="37" t="e">
        <f>VLOOKUP($G185,#REF!,8,0)</f>
        <v>#REF!</v>
      </c>
    </row>
    <row r="186" spans="1:12" ht="22">
      <c r="A186" s="101"/>
      <c r="B186" s="182"/>
      <c r="C186" s="79" t="e">
        <f t="shared" si="12"/>
        <v>#REF!</v>
      </c>
      <c r="D186" s="79" t="e">
        <f t="shared" si="13"/>
        <v>#REF!</v>
      </c>
      <c r="E186" s="79" t="e">
        <f t="shared" si="14"/>
        <v>#REF!</v>
      </c>
      <c r="F186" s="79" t="e">
        <f t="shared" si="15"/>
        <v>#REF!</v>
      </c>
      <c r="G186" s="39" t="s">
        <v>20</v>
      </c>
      <c r="H186" s="17">
        <v>15</v>
      </c>
      <c r="I186" s="37" t="e">
        <f>VLOOKUP($G186,#REF!,3,0)</f>
        <v>#REF!</v>
      </c>
      <c r="J186" s="37" t="e">
        <f>VLOOKUP($G186,#REF!,5,0)</f>
        <v>#REF!</v>
      </c>
      <c r="K186" s="37" t="e">
        <f>VLOOKUP($G186,#REF!,12,0)</f>
        <v>#REF!</v>
      </c>
      <c r="L186" s="37" t="e">
        <f>VLOOKUP($G186,#REF!,8,0)</f>
        <v>#REF!</v>
      </c>
    </row>
    <row r="187" spans="1:12" ht="22">
      <c r="A187" s="101"/>
      <c r="B187" s="182"/>
      <c r="C187" s="79" t="e">
        <f t="shared" si="12"/>
        <v>#REF!</v>
      </c>
      <c r="D187" s="79" t="e">
        <f t="shared" si="13"/>
        <v>#REF!</v>
      </c>
      <c r="E187" s="79" t="e">
        <f t="shared" si="14"/>
        <v>#REF!</v>
      </c>
      <c r="F187" s="79" t="e">
        <f t="shared" si="15"/>
        <v>#REF!</v>
      </c>
      <c r="G187" s="39" t="s">
        <v>98</v>
      </c>
      <c r="H187" s="17">
        <v>5</v>
      </c>
      <c r="I187" s="37" t="e">
        <f>VLOOKUP($G187,#REF!,3,0)</f>
        <v>#REF!</v>
      </c>
      <c r="J187" s="37" t="e">
        <f>VLOOKUP($G187,#REF!,5,0)</f>
        <v>#REF!</v>
      </c>
      <c r="K187" s="37" t="e">
        <f>VLOOKUP($G187,#REF!,12,0)</f>
        <v>#REF!</v>
      </c>
      <c r="L187" s="37" t="e">
        <f>VLOOKUP($G187,#REF!,8,0)</f>
        <v>#REF!</v>
      </c>
    </row>
    <row r="188" spans="1:12" ht="21" customHeight="1">
      <c r="A188" s="101" t="s">
        <v>150</v>
      </c>
      <c r="B188" s="180" t="s">
        <v>151</v>
      </c>
      <c r="C188" s="79" t="e">
        <f t="shared" si="12"/>
        <v>#REF!</v>
      </c>
      <c r="D188" s="79" t="e">
        <f t="shared" si="13"/>
        <v>#REF!</v>
      </c>
      <c r="E188" s="79" t="e">
        <f t="shared" si="14"/>
        <v>#REF!</v>
      </c>
      <c r="F188" s="79" t="e">
        <f t="shared" si="15"/>
        <v>#REF!</v>
      </c>
      <c r="G188" s="39" t="s">
        <v>27</v>
      </c>
      <c r="H188" s="80">
        <v>10</v>
      </c>
      <c r="I188" s="37" t="e">
        <f>VLOOKUP($G188,#REF!,3,0)</f>
        <v>#REF!</v>
      </c>
      <c r="J188" s="37" t="e">
        <f>VLOOKUP($G188,#REF!,5,0)</f>
        <v>#REF!</v>
      </c>
      <c r="K188" s="37" t="e">
        <f>VLOOKUP($G188,#REF!,12,0)</f>
        <v>#REF!</v>
      </c>
      <c r="L188" s="37" t="e">
        <f>VLOOKUP($G188,#REF!,8,0)</f>
        <v>#REF!</v>
      </c>
    </row>
    <row r="189" spans="1:12" ht="22">
      <c r="A189" s="101"/>
      <c r="B189" s="180"/>
      <c r="C189" s="79" t="e">
        <f t="shared" si="12"/>
        <v>#REF!</v>
      </c>
      <c r="D189" s="79" t="e">
        <f t="shared" si="13"/>
        <v>#REF!</v>
      </c>
      <c r="E189" s="79" t="e">
        <f t="shared" si="14"/>
        <v>#REF!</v>
      </c>
      <c r="F189" s="79" t="e">
        <f t="shared" si="15"/>
        <v>#REF!</v>
      </c>
      <c r="G189" s="20" t="s">
        <v>91</v>
      </c>
      <c r="H189" s="80">
        <v>5</v>
      </c>
      <c r="I189" s="37" t="e">
        <f>VLOOKUP($G189,#REF!,3,0)</f>
        <v>#REF!</v>
      </c>
      <c r="J189" s="37" t="e">
        <f>VLOOKUP($G189,#REF!,5,0)</f>
        <v>#REF!</v>
      </c>
      <c r="K189" s="37" t="e">
        <f>VLOOKUP($G189,#REF!,12,0)</f>
        <v>#REF!</v>
      </c>
      <c r="L189" s="37" t="e">
        <f>VLOOKUP($G189,#REF!,8,0)</f>
        <v>#REF!</v>
      </c>
    </row>
    <row r="190" spans="1:12" ht="22">
      <c r="A190" s="101"/>
      <c r="B190" s="180"/>
      <c r="C190" s="79" t="e">
        <f t="shared" si="12"/>
        <v>#REF!</v>
      </c>
      <c r="D190" s="79" t="e">
        <f t="shared" si="13"/>
        <v>#REF!</v>
      </c>
      <c r="E190" s="79" t="e">
        <f t="shared" si="14"/>
        <v>#REF!</v>
      </c>
      <c r="F190" s="79" t="e">
        <f t="shared" si="15"/>
        <v>#REF!</v>
      </c>
      <c r="G190" s="39" t="s">
        <v>108</v>
      </c>
      <c r="H190" s="80">
        <v>0.83333333333333337</v>
      </c>
      <c r="I190" s="37" t="e">
        <f>VLOOKUP($G190,#REF!,3,0)</f>
        <v>#REF!</v>
      </c>
      <c r="J190" s="37" t="e">
        <f>VLOOKUP($G190,#REF!,5,0)</f>
        <v>#REF!</v>
      </c>
      <c r="K190" s="37" t="e">
        <f>VLOOKUP($G190,#REF!,12,0)</f>
        <v>#REF!</v>
      </c>
      <c r="L190" s="37" t="e">
        <f>VLOOKUP($G190,#REF!,8,0)</f>
        <v>#REF!</v>
      </c>
    </row>
    <row r="191" spans="1:12" ht="22">
      <c r="A191" s="101"/>
      <c r="B191" s="180"/>
      <c r="C191" s="79" t="e">
        <f t="shared" si="12"/>
        <v>#REF!</v>
      </c>
      <c r="D191" s="79" t="e">
        <f t="shared" si="13"/>
        <v>#REF!</v>
      </c>
      <c r="E191" s="79" t="e">
        <f t="shared" si="14"/>
        <v>#REF!</v>
      </c>
      <c r="F191" s="79" t="e">
        <f t="shared" si="15"/>
        <v>#REF!</v>
      </c>
      <c r="G191" s="39" t="s">
        <v>147</v>
      </c>
      <c r="H191" s="80">
        <v>8.3333333333333339</v>
      </c>
      <c r="I191" s="37" t="e">
        <f>VLOOKUP($G191,#REF!,3,0)</f>
        <v>#REF!</v>
      </c>
      <c r="J191" s="37" t="e">
        <f>VLOOKUP($G191,#REF!,5,0)</f>
        <v>#REF!</v>
      </c>
      <c r="K191" s="37" t="e">
        <f>VLOOKUP($G191,#REF!,12,0)</f>
        <v>#REF!</v>
      </c>
      <c r="L191" s="37" t="e">
        <f>VLOOKUP($G191,#REF!,8,0)</f>
        <v>#REF!</v>
      </c>
    </row>
    <row r="192" spans="1:12" ht="21" customHeight="1">
      <c r="A192" s="101" t="s">
        <v>152</v>
      </c>
      <c r="B192" s="180" t="s">
        <v>153</v>
      </c>
      <c r="C192" s="79" t="e">
        <f t="shared" si="12"/>
        <v>#REF!</v>
      </c>
      <c r="D192" s="79" t="e">
        <f t="shared" si="13"/>
        <v>#REF!</v>
      </c>
      <c r="E192" s="79" t="e">
        <f t="shared" si="14"/>
        <v>#REF!</v>
      </c>
      <c r="F192" s="79" t="e">
        <f t="shared" si="15"/>
        <v>#REF!</v>
      </c>
      <c r="G192" s="39" t="s">
        <v>14</v>
      </c>
      <c r="H192" s="42">
        <v>30</v>
      </c>
      <c r="I192" s="37" t="e">
        <f>VLOOKUP($G192,#REF!,3,0)</f>
        <v>#REF!</v>
      </c>
      <c r="J192" s="37" t="e">
        <f>VLOOKUP($G192,#REF!,5,0)</f>
        <v>#REF!</v>
      </c>
      <c r="K192" s="37" t="e">
        <f>VLOOKUP($G192,#REF!,12,0)</f>
        <v>#REF!</v>
      </c>
      <c r="L192" s="37" t="e">
        <f>VLOOKUP($G192,#REF!,8,0)</f>
        <v>#REF!</v>
      </c>
    </row>
    <row r="193" spans="1:12" ht="22">
      <c r="A193" s="101"/>
      <c r="B193" s="180"/>
      <c r="C193" s="79" t="e">
        <f t="shared" si="12"/>
        <v>#REF!</v>
      </c>
      <c r="D193" s="79" t="e">
        <f t="shared" si="13"/>
        <v>#REF!</v>
      </c>
      <c r="E193" s="79" t="e">
        <f t="shared" si="14"/>
        <v>#REF!</v>
      </c>
      <c r="F193" s="79" t="e">
        <f t="shared" si="15"/>
        <v>#REF!</v>
      </c>
      <c r="G193" s="39" t="s">
        <v>50</v>
      </c>
      <c r="H193" s="42">
        <v>50</v>
      </c>
      <c r="I193" s="37" t="e">
        <f>VLOOKUP($G193,#REF!,3,0)</f>
        <v>#REF!</v>
      </c>
      <c r="J193" s="37" t="e">
        <f>VLOOKUP($G193,#REF!,5,0)</f>
        <v>#REF!</v>
      </c>
      <c r="K193" s="37" t="e">
        <f>VLOOKUP($G193,#REF!,12,0)</f>
        <v>#REF!</v>
      </c>
      <c r="L193" s="37" t="e">
        <f>VLOOKUP($G193,#REF!,8,0)</f>
        <v>#REF!</v>
      </c>
    </row>
    <row r="194" spans="1:12" ht="22">
      <c r="A194" s="101"/>
      <c r="B194" s="180"/>
      <c r="C194" s="79" t="e">
        <f t="shared" si="12"/>
        <v>#REF!</v>
      </c>
      <c r="D194" s="79" t="e">
        <f t="shared" si="13"/>
        <v>#REF!</v>
      </c>
      <c r="E194" s="79" t="e">
        <f t="shared" si="14"/>
        <v>#REF!</v>
      </c>
      <c r="F194" s="79" t="e">
        <f t="shared" si="15"/>
        <v>#REF!</v>
      </c>
      <c r="G194" s="39" t="s">
        <v>39</v>
      </c>
      <c r="H194" s="42">
        <v>60</v>
      </c>
      <c r="I194" s="37" t="e">
        <f>VLOOKUP($G194,#REF!,3,0)</f>
        <v>#REF!</v>
      </c>
      <c r="J194" s="37" t="e">
        <f>VLOOKUP($G194,#REF!,5,0)</f>
        <v>#REF!</v>
      </c>
      <c r="K194" s="37" t="e">
        <f>VLOOKUP($G194,#REF!,12,0)</f>
        <v>#REF!</v>
      </c>
      <c r="L194" s="37" t="e">
        <f>VLOOKUP($G194,#REF!,8,0)</f>
        <v>#REF!</v>
      </c>
    </row>
    <row r="195" spans="1:12" ht="22">
      <c r="A195" s="101"/>
      <c r="B195" s="180"/>
      <c r="C195" s="79" t="e">
        <f t="shared" si="12"/>
        <v>#REF!</v>
      </c>
      <c r="D195" s="79" t="e">
        <f t="shared" si="13"/>
        <v>#REF!</v>
      </c>
      <c r="E195" s="79" t="e">
        <f t="shared" si="14"/>
        <v>#REF!</v>
      </c>
      <c r="F195" s="79" t="e">
        <f t="shared" si="15"/>
        <v>#REF!</v>
      </c>
      <c r="G195" s="39" t="s">
        <v>104</v>
      </c>
      <c r="H195" s="42">
        <v>50</v>
      </c>
      <c r="I195" s="37" t="e">
        <f>VLOOKUP($G195,#REF!,3,0)</f>
        <v>#REF!</v>
      </c>
      <c r="J195" s="37" t="e">
        <f>VLOOKUP($G195,#REF!,5,0)</f>
        <v>#REF!</v>
      </c>
      <c r="K195" s="37" t="e">
        <f>VLOOKUP($G195,#REF!,12,0)</f>
        <v>#REF!</v>
      </c>
      <c r="L195" s="37" t="e">
        <f>VLOOKUP($G195,#REF!,8,0)</f>
        <v>#REF!</v>
      </c>
    </row>
    <row r="196" spans="1:12" ht="22">
      <c r="A196" s="101"/>
      <c r="B196" s="180"/>
      <c r="C196" s="79" t="e">
        <f t="shared" si="12"/>
        <v>#REF!</v>
      </c>
      <c r="D196" s="79" t="e">
        <f t="shared" si="13"/>
        <v>#REF!</v>
      </c>
      <c r="E196" s="79" t="e">
        <f t="shared" si="14"/>
        <v>#REF!</v>
      </c>
      <c r="F196" s="79" t="e">
        <f t="shared" si="15"/>
        <v>#REF!</v>
      </c>
      <c r="G196" s="20" t="s">
        <v>91</v>
      </c>
      <c r="H196" s="42">
        <v>5</v>
      </c>
      <c r="I196" s="37" t="e">
        <f>VLOOKUP($G196,#REF!,3,0)</f>
        <v>#REF!</v>
      </c>
      <c r="J196" s="37" t="e">
        <f>VLOOKUP($G196,#REF!,5,0)</f>
        <v>#REF!</v>
      </c>
      <c r="K196" s="37" t="e">
        <f>VLOOKUP($G196,#REF!,12,0)</f>
        <v>#REF!</v>
      </c>
      <c r="L196" s="37" t="e">
        <f>VLOOKUP($G196,#REF!,8,0)</f>
        <v>#REF!</v>
      </c>
    </row>
    <row r="197" spans="1:12" ht="21" customHeight="1">
      <c r="A197" s="101" t="s">
        <v>154</v>
      </c>
      <c r="B197" s="180" t="s">
        <v>155</v>
      </c>
      <c r="C197" s="79" t="e">
        <f t="shared" si="12"/>
        <v>#REF!</v>
      </c>
      <c r="D197" s="79" t="e">
        <f t="shared" si="13"/>
        <v>#REF!</v>
      </c>
      <c r="E197" s="79" t="e">
        <f t="shared" si="14"/>
        <v>#REF!</v>
      </c>
      <c r="F197" s="79" t="e">
        <f t="shared" si="15"/>
        <v>#REF!</v>
      </c>
      <c r="G197" s="39" t="s">
        <v>126</v>
      </c>
      <c r="H197" s="42">
        <v>30</v>
      </c>
      <c r="I197" s="37" t="e">
        <f>VLOOKUP($G197,#REF!,3,0)</f>
        <v>#REF!</v>
      </c>
      <c r="J197" s="37" t="e">
        <f>VLOOKUP($G197,#REF!,5,0)</f>
        <v>#REF!</v>
      </c>
      <c r="K197" s="37" t="e">
        <f>VLOOKUP($G197,#REF!,12,0)</f>
        <v>#REF!</v>
      </c>
      <c r="L197" s="37" t="e">
        <f>VLOOKUP($G197,#REF!,8,0)</f>
        <v>#REF!</v>
      </c>
    </row>
    <row r="198" spans="1:12" ht="22">
      <c r="A198" s="101"/>
      <c r="B198" s="180"/>
      <c r="C198" s="79" t="e">
        <f t="shared" si="12"/>
        <v>#REF!</v>
      </c>
      <c r="D198" s="79" t="e">
        <f t="shared" si="13"/>
        <v>#REF!</v>
      </c>
      <c r="E198" s="79" t="e">
        <f t="shared" si="14"/>
        <v>#REF!</v>
      </c>
      <c r="F198" s="79" t="e">
        <f t="shared" si="15"/>
        <v>#REF!</v>
      </c>
      <c r="G198" s="39" t="s">
        <v>20</v>
      </c>
      <c r="H198" s="42">
        <v>15</v>
      </c>
      <c r="I198" s="37" t="e">
        <f>VLOOKUP($G198,#REF!,3,0)</f>
        <v>#REF!</v>
      </c>
      <c r="J198" s="37" t="e">
        <f>VLOOKUP($G198,#REF!,5,0)</f>
        <v>#REF!</v>
      </c>
      <c r="K198" s="37" t="e">
        <f>VLOOKUP($G198,#REF!,12,0)</f>
        <v>#REF!</v>
      </c>
      <c r="L198" s="37" t="e">
        <f>VLOOKUP($G198,#REF!,8,0)</f>
        <v>#REF!</v>
      </c>
    </row>
    <row r="199" spans="1:12" ht="22">
      <c r="A199" s="101"/>
      <c r="B199" s="180"/>
      <c r="C199" s="79" t="e">
        <f t="shared" si="12"/>
        <v>#REF!</v>
      </c>
      <c r="D199" s="79" t="e">
        <f t="shared" si="13"/>
        <v>#REF!</v>
      </c>
      <c r="E199" s="79" t="e">
        <f t="shared" si="14"/>
        <v>#REF!</v>
      </c>
      <c r="F199" s="79" t="e">
        <f t="shared" si="15"/>
        <v>#REF!</v>
      </c>
      <c r="G199" s="39" t="s">
        <v>39</v>
      </c>
      <c r="H199" s="42">
        <v>30</v>
      </c>
      <c r="I199" s="37" t="e">
        <f>VLOOKUP($G199,#REF!,3,0)</f>
        <v>#REF!</v>
      </c>
      <c r="J199" s="37" t="e">
        <f>VLOOKUP($G199,#REF!,5,0)</f>
        <v>#REF!</v>
      </c>
      <c r="K199" s="37" t="e">
        <f>VLOOKUP($G199,#REF!,12,0)</f>
        <v>#REF!</v>
      </c>
      <c r="L199" s="37" t="e">
        <f>VLOOKUP($G199,#REF!,8,0)</f>
        <v>#REF!</v>
      </c>
    </row>
    <row r="200" spans="1:12" ht="22">
      <c r="A200" s="101"/>
      <c r="B200" s="180"/>
      <c r="C200" s="79" t="e">
        <f t="shared" si="12"/>
        <v>#REF!</v>
      </c>
      <c r="D200" s="79" t="e">
        <f t="shared" si="13"/>
        <v>#REF!</v>
      </c>
      <c r="E200" s="79" t="e">
        <f t="shared" si="14"/>
        <v>#REF!</v>
      </c>
      <c r="F200" s="79" t="e">
        <f t="shared" si="15"/>
        <v>#REF!</v>
      </c>
      <c r="G200" s="39" t="s">
        <v>31</v>
      </c>
      <c r="H200" s="17">
        <v>50</v>
      </c>
      <c r="I200" s="37" t="e">
        <f>VLOOKUP($G200,#REF!,3,0)</f>
        <v>#REF!</v>
      </c>
      <c r="J200" s="37" t="e">
        <f>VLOOKUP($G200,#REF!,5,0)</f>
        <v>#REF!</v>
      </c>
      <c r="K200" s="37" t="e">
        <f>VLOOKUP($G200,#REF!,12,0)</f>
        <v>#REF!</v>
      </c>
      <c r="L200" s="37" t="e">
        <f>VLOOKUP($G200,#REF!,8,0)</f>
        <v>#REF!</v>
      </c>
    </row>
    <row r="201" spans="1:12" ht="22">
      <c r="A201" s="101"/>
      <c r="B201" s="180"/>
      <c r="C201" s="79" t="e">
        <f t="shared" si="12"/>
        <v>#REF!</v>
      </c>
      <c r="D201" s="79" t="e">
        <f t="shared" si="13"/>
        <v>#REF!</v>
      </c>
      <c r="E201" s="79" t="e">
        <f t="shared" si="14"/>
        <v>#REF!</v>
      </c>
      <c r="F201" s="79" t="e">
        <f t="shared" si="15"/>
        <v>#REF!</v>
      </c>
      <c r="G201" s="39" t="s">
        <v>26</v>
      </c>
      <c r="H201" s="42">
        <v>20</v>
      </c>
      <c r="I201" s="37" t="e">
        <f>VLOOKUP($G201,#REF!,3,0)</f>
        <v>#REF!</v>
      </c>
      <c r="J201" s="37" t="e">
        <f>VLOOKUP($G201,#REF!,5,0)</f>
        <v>#REF!</v>
      </c>
      <c r="K201" s="37" t="e">
        <f>VLOOKUP($G201,#REF!,12,0)</f>
        <v>#REF!</v>
      </c>
      <c r="L201" s="37" t="e">
        <f>VLOOKUP($G201,#REF!,8,0)</f>
        <v>#REF!</v>
      </c>
    </row>
    <row r="202" spans="1:12" ht="22">
      <c r="A202" s="101"/>
      <c r="B202" s="180"/>
      <c r="C202" s="79" t="e">
        <f t="shared" si="12"/>
        <v>#REF!</v>
      </c>
      <c r="D202" s="79" t="e">
        <f t="shared" si="13"/>
        <v>#REF!</v>
      </c>
      <c r="E202" s="79" t="e">
        <f t="shared" si="14"/>
        <v>#REF!</v>
      </c>
      <c r="F202" s="79" t="e">
        <f t="shared" si="15"/>
        <v>#REF!</v>
      </c>
      <c r="G202" s="39" t="s">
        <v>109</v>
      </c>
      <c r="H202" s="42">
        <v>10</v>
      </c>
      <c r="I202" s="37" t="e">
        <f>VLOOKUP($G202,#REF!,3,0)</f>
        <v>#REF!</v>
      </c>
      <c r="J202" s="37" t="e">
        <f>VLOOKUP($G202,#REF!,5,0)</f>
        <v>#REF!</v>
      </c>
      <c r="K202" s="37" t="e">
        <f>VLOOKUP($G202,#REF!,12,0)</f>
        <v>#REF!</v>
      </c>
      <c r="L202" s="37" t="e">
        <f>VLOOKUP($G202,#REF!,8,0)</f>
        <v>#REF!</v>
      </c>
    </row>
    <row r="203" spans="1:12" ht="22">
      <c r="A203" s="101"/>
      <c r="B203" s="180"/>
      <c r="C203" s="79" t="e">
        <f t="shared" si="12"/>
        <v>#REF!</v>
      </c>
      <c r="D203" s="79" t="e">
        <f t="shared" si="13"/>
        <v>#REF!</v>
      </c>
      <c r="E203" s="79" t="e">
        <f t="shared" si="14"/>
        <v>#REF!</v>
      </c>
      <c r="F203" s="79" t="e">
        <f t="shared" si="15"/>
        <v>#REF!</v>
      </c>
      <c r="G203" s="20" t="s">
        <v>55</v>
      </c>
      <c r="H203" s="42">
        <v>5</v>
      </c>
      <c r="I203" s="37" t="e">
        <f>VLOOKUP($G203,#REF!,3,0)</f>
        <v>#REF!</v>
      </c>
      <c r="J203" s="37" t="e">
        <f>VLOOKUP($G203,#REF!,5,0)</f>
        <v>#REF!</v>
      </c>
      <c r="K203" s="37" t="e">
        <f>VLOOKUP($G203,#REF!,12,0)</f>
        <v>#REF!</v>
      </c>
      <c r="L203" s="37" t="e">
        <f>VLOOKUP($G203,#REF!,8,0)</f>
        <v>#REF!</v>
      </c>
    </row>
    <row r="204" spans="1:12" ht="21" customHeight="1">
      <c r="A204" s="101" t="s">
        <v>156</v>
      </c>
      <c r="B204" s="180" t="s">
        <v>157</v>
      </c>
      <c r="C204" s="79" t="e">
        <f t="shared" si="12"/>
        <v>#REF!</v>
      </c>
      <c r="D204" s="79" t="e">
        <f t="shared" si="13"/>
        <v>#REF!</v>
      </c>
      <c r="E204" s="79" t="e">
        <f t="shared" si="14"/>
        <v>#REF!</v>
      </c>
      <c r="F204" s="79" t="e">
        <f t="shared" si="15"/>
        <v>#REF!</v>
      </c>
      <c r="G204" s="20" t="s">
        <v>50</v>
      </c>
      <c r="H204" s="42">
        <v>100</v>
      </c>
      <c r="I204" s="37" t="e">
        <f>VLOOKUP($G204,#REF!,3,0)</f>
        <v>#REF!</v>
      </c>
      <c r="J204" s="37" t="e">
        <f>VLOOKUP($G204,#REF!,5,0)</f>
        <v>#REF!</v>
      </c>
      <c r="K204" s="37" t="e">
        <f>VLOOKUP($G204,#REF!,12,0)</f>
        <v>#REF!</v>
      </c>
      <c r="L204" s="37" t="e">
        <f>VLOOKUP($G204,#REF!,8,0)</f>
        <v>#REF!</v>
      </c>
    </row>
    <row r="205" spans="1:12" ht="22">
      <c r="A205" s="101"/>
      <c r="B205" s="180"/>
      <c r="C205" s="79" t="e">
        <f t="shared" si="12"/>
        <v>#REF!</v>
      </c>
      <c r="D205" s="79" t="e">
        <f t="shared" si="13"/>
        <v>#REF!</v>
      </c>
      <c r="E205" s="79" t="e">
        <f t="shared" si="14"/>
        <v>#REF!</v>
      </c>
      <c r="F205" s="79" t="e">
        <f t="shared" si="15"/>
        <v>#REF!</v>
      </c>
      <c r="G205" s="20" t="s">
        <v>39</v>
      </c>
      <c r="H205" s="17">
        <v>30</v>
      </c>
      <c r="I205" s="37" t="e">
        <f>VLOOKUP($G205,#REF!,3,0)</f>
        <v>#REF!</v>
      </c>
      <c r="J205" s="37" t="e">
        <f>VLOOKUP($G205,#REF!,5,0)</f>
        <v>#REF!</v>
      </c>
      <c r="K205" s="37" t="e">
        <f>VLOOKUP($G205,#REF!,12,0)</f>
        <v>#REF!</v>
      </c>
      <c r="L205" s="37" t="e">
        <f>VLOOKUP($G205,#REF!,8,0)</f>
        <v>#REF!</v>
      </c>
    </row>
    <row r="206" spans="1:12" ht="22">
      <c r="A206" s="101"/>
      <c r="B206" s="180"/>
      <c r="C206" s="79" t="e">
        <f t="shared" si="12"/>
        <v>#REF!</v>
      </c>
      <c r="D206" s="79" t="e">
        <f t="shared" si="13"/>
        <v>#REF!</v>
      </c>
      <c r="E206" s="79" t="e">
        <f t="shared" si="14"/>
        <v>#REF!</v>
      </c>
      <c r="F206" s="79" t="e">
        <f t="shared" si="15"/>
        <v>#REF!</v>
      </c>
      <c r="G206" s="20" t="s">
        <v>59</v>
      </c>
      <c r="H206" s="17">
        <v>40</v>
      </c>
      <c r="I206" s="37" t="e">
        <f>VLOOKUP($G206,#REF!,3,0)</f>
        <v>#REF!</v>
      </c>
      <c r="J206" s="37" t="e">
        <f>VLOOKUP($G206,#REF!,5,0)</f>
        <v>#REF!</v>
      </c>
      <c r="K206" s="37" t="e">
        <f>VLOOKUP($G206,#REF!,12,0)</f>
        <v>#REF!</v>
      </c>
      <c r="L206" s="37" t="e">
        <f>VLOOKUP($G206,#REF!,8,0)</f>
        <v>#REF!</v>
      </c>
    </row>
    <row r="207" spans="1:12" ht="22">
      <c r="A207" s="101"/>
      <c r="B207" s="180"/>
      <c r="C207" s="79" t="e">
        <f t="shared" si="12"/>
        <v>#REF!</v>
      </c>
      <c r="D207" s="79" t="e">
        <f t="shared" si="13"/>
        <v>#REF!</v>
      </c>
      <c r="E207" s="79" t="e">
        <f t="shared" si="14"/>
        <v>#REF!</v>
      </c>
      <c r="F207" s="79" t="e">
        <f t="shared" si="15"/>
        <v>#REF!</v>
      </c>
      <c r="G207" s="20" t="s">
        <v>60</v>
      </c>
      <c r="H207" s="42">
        <v>100</v>
      </c>
      <c r="I207" s="37" t="e">
        <f>VLOOKUP($G207,#REF!,3,0)</f>
        <v>#REF!</v>
      </c>
      <c r="J207" s="37" t="e">
        <f>VLOOKUP($G207,#REF!,5,0)</f>
        <v>#REF!</v>
      </c>
      <c r="K207" s="37" t="e">
        <f>VLOOKUP($G207,#REF!,12,0)</f>
        <v>#REF!</v>
      </c>
      <c r="L207" s="37" t="e">
        <f>VLOOKUP($G207,#REF!,8,0)</f>
        <v>#REF!</v>
      </c>
    </row>
    <row r="208" spans="1:12" ht="22">
      <c r="A208" s="101"/>
      <c r="B208" s="180"/>
      <c r="C208" s="79" t="e">
        <f t="shared" si="12"/>
        <v>#REF!</v>
      </c>
      <c r="D208" s="79" t="e">
        <f t="shared" si="13"/>
        <v>#REF!</v>
      </c>
      <c r="E208" s="79" t="e">
        <f t="shared" si="14"/>
        <v>#REF!</v>
      </c>
      <c r="F208" s="79" t="e">
        <f t="shared" si="15"/>
        <v>#REF!</v>
      </c>
      <c r="G208" s="20" t="s">
        <v>27</v>
      </c>
      <c r="H208" s="17">
        <v>10</v>
      </c>
      <c r="I208" s="37" t="e">
        <f>VLOOKUP($G208,#REF!,3,0)</f>
        <v>#REF!</v>
      </c>
      <c r="J208" s="37" t="e">
        <f>VLOOKUP($G208,#REF!,5,0)</f>
        <v>#REF!</v>
      </c>
      <c r="K208" s="37" t="e">
        <f>VLOOKUP($G208,#REF!,12,0)</f>
        <v>#REF!</v>
      </c>
      <c r="L208" s="37" t="e">
        <f>VLOOKUP($G208,#REF!,8,0)</f>
        <v>#REF!</v>
      </c>
    </row>
    <row r="209" spans="1:12" ht="22">
      <c r="A209" s="101"/>
      <c r="B209" s="180"/>
      <c r="C209" s="79" t="e">
        <f t="shared" si="12"/>
        <v>#REF!</v>
      </c>
      <c r="D209" s="79" t="e">
        <f t="shared" si="13"/>
        <v>#REF!</v>
      </c>
      <c r="E209" s="79" t="e">
        <f t="shared" si="14"/>
        <v>#REF!</v>
      </c>
      <c r="F209" s="79" t="e">
        <f t="shared" si="15"/>
        <v>#REF!</v>
      </c>
      <c r="G209" s="20" t="s">
        <v>41</v>
      </c>
      <c r="H209" s="17">
        <v>10</v>
      </c>
      <c r="I209" s="37" t="e">
        <f>VLOOKUP($G209,#REF!,3,0)</f>
        <v>#REF!</v>
      </c>
      <c r="J209" s="37" t="e">
        <f>VLOOKUP($G209,#REF!,5,0)</f>
        <v>#REF!</v>
      </c>
      <c r="K209" s="37" t="e">
        <f>VLOOKUP($G209,#REF!,12,0)</f>
        <v>#REF!</v>
      </c>
      <c r="L209" s="37" t="e">
        <f>VLOOKUP($G209,#REF!,8,0)</f>
        <v>#REF!</v>
      </c>
    </row>
    <row r="210" spans="1:12" ht="22">
      <c r="A210" s="101"/>
      <c r="B210" s="180"/>
      <c r="C210" s="79" t="e">
        <f t="shared" si="12"/>
        <v>#REF!</v>
      </c>
      <c r="D210" s="79" t="e">
        <f t="shared" si="13"/>
        <v>#REF!</v>
      </c>
      <c r="E210" s="79" t="e">
        <f t="shared" si="14"/>
        <v>#REF!</v>
      </c>
      <c r="F210" s="79" t="e">
        <f t="shared" si="15"/>
        <v>#REF!</v>
      </c>
      <c r="G210" s="20" t="s">
        <v>108</v>
      </c>
      <c r="H210" s="17">
        <v>5</v>
      </c>
      <c r="I210" s="37" t="e">
        <f>VLOOKUP($G210,#REF!,3,0)</f>
        <v>#REF!</v>
      </c>
      <c r="J210" s="37" t="e">
        <f>VLOOKUP($G210,#REF!,5,0)</f>
        <v>#REF!</v>
      </c>
      <c r="K210" s="37" t="e">
        <f>VLOOKUP($G210,#REF!,12,0)</f>
        <v>#REF!</v>
      </c>
      <c r="L210" s="37" t="e">
        <f>VLOOKUP($G210,#REF!,8,0)</f>
        <v>#REF!</v>
      </c>
    </row>
    <row r="211" spans="1:12" s="81" customFormat="1" ht="22">
      <c r="A211" s="117" t="s">
        <v>158</v>
      </c>
      <c r="B211" s="181"/>
      <c r="C211" s="79" t="e">
        <f t="shared" si="12"/>
        <v>#REF!</v>
      </c>
      <c r="D211" s="79" t="e">
        <f t="shared" si="13"/>
        <v>#REF!</v>
      </c>
      <c r="E211" s="79" t="e">
        <f t="shared" si="14"/>
        <v>#REF!</v>
      </c>
      <c r="F211" s="79" t="e">
        <f t="shared" si="15"/>
        <v>#REF!</v>
      </c>
      <c r="G211" s="20" t="s">
        <v>159</v>
      </c>
      <c r="H211" s="17">
        <v>80</v>
      </c>
      <c r="I211" s="37" t="e">
        <f>VLOOKUP($G211,#REF!,3,0)</f>
        <v>#REF!</v>
      </c>
      <c r="J211" s="37" t="e">
        <f>VLOOKUP($G211,#REF!,5,0)</f>
        <v>#REF!</v>
      </c>
      <c r="K211" s="37" t="e">
        <f>VLOOKUP($G211,#REF!,12,0)</f>
        <v>#REF!</v>
      </c>
      <c r="L211" s="37" t="e">
        <f>VLOOKUP($G211,#REF!,8,0)</f>
        <v>#REF!</v>
      </c>
    </row>
    <row r="212" spans="1:12" s="81" customFormat="1" ht="22">
      <c r="A212" s="117"/>
      <c r="B212" s="181"/>
      <c r="C212" s="79" t="e">
        <f t="shared" si="12"/>
        <v>#REF!</v>
      </c>
      <c r="D212" s="79" t="e">
        <f t="shared" si="13"/>
        <v>#REF!</v>
      </c>
      <c r="E212" s="79" t="e">
        <f t="shared" si="14"/>
        <v>#REF!</v>
      </c>
      <c r="F212" s="79" t="e">
        <f t="shared" si="15"/>
        <v>#REF!</v>
      </c>
      <c r="G212" s="20" t="s">
        <v>83</v>
      </c>
      <c r="H212" s="17">
        <v>10</v>
      </c>
      <c r="I212" s="37" t="e">
        <f>VLOOKUP($G212,#REF!,3,0)</f>
        <v>#REF!</v>
      </c>
      <c r="J212" s="37" t="e">
        <f>VLOOKUP($G212,#REF!,5,0)</f>
        <v>#REF!</v>
      </c>
      <c r="K212" s="37" t="e">
        <f>VLOOKUP($G212,#REF!,12,0)</f>
        <v>#REF!</v>
      </c>
      <c r="L212" s="37" t="e">
        <f>VLOOKUP($G212,#REF!,8,0)</f>
        <v>#REF!</v>
      </c>
    </row>
    <row r="213" spans="1:12" s="81" customFormat="1" ht="22">
      <c r="A213" s="117"/>
      <c r="B213" s="181"/>
      <c r="C213" s="79" t="e">
        <f t="shared" si="12"/>
        <v>#REF!</v>
      </c>
      <c r="D213" s="79" t="e">
        <f t="shared" si="13"/>
        <v>#REF!</v>
      </c>
      <c r="E213" s="79" t="e">
        <f t="shared" si="14"/>
        <v>#REF!</v>
      </c>
      <c r="F213" s="79" t="e">
        <f t="shared" si="15"/>
        <v>#REF!</v>
      </c>
      <c r="G213" s="20" t="s">
        <v>160</v>
      </c>
      <c r="H213" s="17">
        <v>25</v>
      </c>
      <c r="I213" s="37" t="e">
        <f>VLOOKUP($G213,#REF!,3,0)</f>
        <v>#REF!</v>
      </c>
      <c r="J213" s="37" t="e">
        <f>VLOOKUP($G213,#REF!,5,0)</f>
        <v>#REF!</v>
      </c>
      <c r="K213" s="37" t="e">
        <f>VLOOKUP($G213,#REF!,12,0)</f>
        <v>#REF!</v>
      </c>
      <c r="L213" s="37" t="e">
        <f>VLOOKUP($G213,#REF!,8,0)</f>
        <v>#REF!</v>
      </c>
    </row>
    <row r="214" spans="1:12" s="81" customFormat="1" ht="22">
      <c r="A214" s="117"/>
      <c r="B214" s="181"/>
      <c r="C214" s="79" t="e">
        <f t="shared" si="12"/>
        <v>#REF!</v>
      </c>
      <c r="D214" s="79" t="e">
        <f t="shared" si="13"/>
        <v>#REF!</v>
      </c>
      <c r="E214" s="79" t="e">
        <f t="shared" si="14"/>
        <v>#REF!</v>
      </c>
      <c r="F214" s="79" t="e">
        <f t="shared" si="15"/>
        <v>#REF!</v>
      </c>
      <c r="G214" s="20" t="s">
        <v>161</v>
      </c>
      <c r="H214" s="17">
        <v>100</v>
      </c>
      <c r="I214" s="37" t="e">
        <f>VLOOKUP($G214,#REF!,3,0)</f>
        <v>#REF!</v>
      </c>
      <c r="J214" s="37" t="e">
        <f>VLOOKUP($G214,#REF!,5,0)</f>
        <v>#REF!</v>
      </c>
      <c r="K214" s="37" t="e">
        <f>VLOOKUP($G214,#REF!,12,0)</f>
        <v>#REF!</v>
      </c>
      <c r="L214" s="37" t="e">
        <f>VLOOKUP($G214,#REF!,8,0)</f>
        <v>#REF!</v>
      </c>
    </row>
    <row r="215" spans="1:12" s="81" customFormat="1" ht="22">
      <c r="A215" s="117"/>
      <c r="B215" s="181"/>
      <c r="C215" s="79" t="e">
        <f t="shared" si="12"/>
        <v>#REF!</v>
      </c>
      <c r="D215" s="79" t="e">
        <f t="shared" si="13"/>
        <v>#REF!</v>
      </c>
      <c r="E215" s="79" t="e">
        <f t="shared" si="14"/>
        <v>#REF!</v>
      </c>
      <c r="F215" s="79" t="e">
        <f t="shared" si="15"/>
        <v>#REF!</v>
      </c>
      <c r="G215" s="20" t="s">
        <v>51</v>
      </c>
      <c r="H215" s="17">
        <v>100</v>
      </c>
      <c r="I215" s="37" t="e">
        <f>VLOOKUP($G215,#REF!,3,0)</f>
        <v>#REF!</v>
      </c>
      <c r="J215" s="37" t="e">
        <f>VLOOKUP($G215,#REF!,5,0)</f>
        <v>#REF!</v>
      </c>
      <c r="K215" s="37" t="e">
        <f>VLOOKUP($G215,#REF!,12,0)</f>
        <v>#REF!</v>
      </c>
      <c r="L215" s="37" t="e">
        <f>VLOOKUP($G215,#REF!,8,0)</f>
        <v>#REF!</v>
      </c>
    </row>
    <row r="216" spans="1:12" s="81" customFormat="1" ht="22">
      <c r="A216" s="117" t="s">
        <v>162</v>
      </c>
      <c r="B216" s="181"/>
      <c r="C216" s="79" t="e">
        <f t="shared" si="12"/>
        <v>#REF!</v>
      </c>
      <c r="D216" s="79" t="e">
        <f t="shared" si="13"/>
        <v>#REF!</v>
      </c>
      <c r="E216" s="79" t="e">
        <f t="shared" si="14"/>
        <v>#REF!</v>
      </c>
      <c r="F216" s="79" t="e">
        <f t="shared" si="15"/>
        <v>#REF!</v>
      </c>
      <c r="G216" s="20" t="s">
        <v>88</v>
      </c>
      <c r="H216" s="17">
        <v>100</v>
      </c>
      <c r="I216" s="37" t="e">
        <f>VLOOKUP($G216,#REF!,3,0)</f>
        <v>#REF!</v>
      </c>
      <c r="J216" s="37" t="e">
        <f>VLOOKUP($G216,#REF!,5,0)</f>
        <v>#REF!</v>
      </c>
      <c r="K216" s="37" t="e">
        <f>VLOOKUP($G216,#REF!,12,0)</f>
        <v>#REF!</v>
      </c>
      <c r="L216" s="37" t="e">
        <f>VLOOKUP($G216,#REF!,8,0)</f>
        <v>#REF!</v>
      </c>
    </row>
    <row r="217" spans="1:12" s="81" customFormat="1" ht="22">
      <c r="A217" s="117"/>
      <c r="B217" s="181"/>
      <c r="C217" s="79" t="e">
        <f t="shared" si="12"/>
        <v>#REF!</v>
      </c>
      <c r="D217" s="79" t="e">
        <f t="shared" si="13"/>
        <v>#REF!</v>
      </c>
      <c r="E217" s="79" t="e">
        <f t="shared" si="14"/>
        <v>#REF!</v>
      </c>
      <c r="F217" s="79" t="e">
        <f t="shared" si="15"/>
        <v>#REF!</v>
      </c>
      <c r="G217" s="20" t="s">
        <v>163</v>
      </c>
      <c r="H217" s="17">
        <v>10</v>
      </c>
      <c r="I217" s="37" t="e">
        <f>VLOOKUP($G217,#REF!,3,0)</f>
        <v>#REF!</v>
      </c>
      <c r="J217" s="37" t="e">
        <f>VLOOKUP($G217,#REF!,5,0)</f>
        <v>#REF!</v>
      </c>
      <c r="K217" s="37" t="e">
        <f>VLOOKUP($G217,#REF!,12,0)</f>
        <v>#REF!</v>
      </c>
      <c r="L217" s="37" t="e">
        <f>VLOOKUP($G217,#REF!,8,0)</f>
        <v>#REF!</v>
      </c>
    </row>
    <row r="218" spans="1:12" s="81" customFormat="1" ht="22">
      <c r="A218" s="117"/>
      <c r="B218" s="181"/>
      <c r="C218" s="79" t="e">
        <f t="shared" ref="C218:C281" si="16">H218*I218/100</f>
        <v>#REF!</v>
      </c>
      <c r="D218" s="79" t="e">
        <f t="shared" ref="D218:D281" si="17">H218*J218/100</f>
        <v>#REF!</v>
      </c>
      <c r="E218" s="79" t="e">
        <f t="shared" ref="E218:E281" si="18">H218*K218/100</f>
        <v>#REF!</v>
      </c>
      <c r="F218" s="79" t="e">
        <f t="shared" ref="F218:F281" si="19">H218*L218/100</f>
        <v>#REF!</v>
      </c>
      <c r="G218" s="20" t="s">
        <v>161</v>
      </c>
      <c r="H218" s="17">
        <v>100</v>
      </c>
      <c r="I218" s="37" t="e">
        <f>VLOOKUP($G218,#REF!,3,0)</f>
        <v>#REF!</v>
      </c>
      <c r="J218" s="37" t="e">
        <f>VLOOKUP($G218,#REF!,5,0)</f>
        <v>#REF!</v>
      </c>
      <c r="K218" s="37" t="e">
        <f>VLOOKUP($G218,#REF!,12,0)</f>
        <v>#REF!</v>
      </c>
      <c r="L218" s="37" t="e">
        <f>VLOOKUP($G218,#REF!,8,0)</f>
        <v>#REF!</v>
      </c>
    </row>
    <row r="219" spans="1:12" s="81" customFormat="1" ht="22">
      <c r="A219" s="117"/>
      <c r="B219" s="181"/>
      <c r="C219" s="79" t="e">
        <f t="shared" si="16"/>
        <v>#REF!</v>
      </c>
      <c r="D219" s="79" t="e">
        <f t="shared" si="17"/>
        <v>#REF!</v>
      </c>
      <c r="E219" s="79" t="e">
        <f t="shared" si="18"/>
        <v>#REF!</v>
      </c>
      <c r="F219" s="79" t="e">
        <f t="shared" si="19"/>
        <v>#REF!</v>
      </c>
      <c r="G219" s="20" t="s">
        <v>164</v>
      </c>
      <c r="H219" s="17">
        <v>50</v>
      </c>
      <c r="I219" s="37" t="e">
        <f>VLOOKUP($G219,#REF!,3,0)</f>
        <v>#REF!</v>
      </c>
      <c r="J219" s="37" t="e">
        <f>VLOOKUP($G219,#REF!,5,0)</f>
        <v>#REF!</v>
      </c>
      <c r="K219" s="37" t="e">
        <f>VLOOKUP($G219,#REF!,12,0)</f>
        <v>#REF!</v>
      </c>
      <c r="L219" s="37" t="e">
        <f>VLOOKUP($G219,#REF!,8,0)</f>
        <v>#REF!</v>
      </c>
    </row>
    <row r="220" spans="1:12" s="81" customFormat="1" ht="22">
      <c r="A220" s="117"/>
      <c r="B220" s="181"/>
      <c r="C220" s="79" t="e">
        <f t="shared" si="16"/>
        <v>#REF!</v>
      </c>
      <c r="D220" s="79" t="e">
        <f t="shared" si="17"/>
        <v>#REF!</v>
      </c>
      <c r="E220" s="79" t="e">
        <f t="shared" si="18"/>
        <v>#REF!</v>
      </c>
      <c r="F220" s="79" t="e">
        <f t="shared" si="19"/>
        <v>#REF!</v>
      </c>
      <c r="G220" s="20" t="s">
        <v>51</v>
      </c>
      <c r="H220" s="17">
        <v>50</v>
      </c>
      <c r="I220" s="37" t="e">
        <f>VLOOKUP($G220,#REF!,3,0)</f>
        <v>#REF!</v>
      </c>
      <c r="J220" s="37" t="e">
        <f>VLOOKUP($G220,#REF!,5,0)</f>
        <v>#REF!</v>
      </c>
      <c r="K220" s="37" t="e">
        <f>VLOOKUP($G220,#REF!,12,0)</f>
        <v>#REF!</v>
      </c>
      <c r="L220" s="37" t="e">
        <f>VLOOKUP($G220,#REF!,8,0)</f>
        <v>#REF!</v>
      </c>
    </row>
    <row r="221" spans="1:12" s="81" customFormat="1" ht="22">
      <c r="A221" s="117" t="s">
        <v>165</v>
      </c>
      <c r="B221" s="181"/>
      <c r="C221" s="79" t="e">
        <f t="shared" si="16"/>
        <v>#REF!</v>
      </c>
      <c r="D221" s="79" t="e">
        <f t="shared" si="17"/>
        <v>#REF!</v>
      </c>
      <c r="E221" s="79" t="e">
        <f t="shared" si="18"/>
        <v>#REF!</v>
      </c>
      <c r="F221" s="79" t="e">
        <f t="shared" si="19"/>
        <v>#REF!</v>
      </c>
      <c r="G221" s="20" t="s">
        <v>88</v>
      </c>
      <c r="H221" s="17">
        <v>80</v>
      </c>
      <c r="I221" s="37" t="e">
        <f>VLOOKUP($G221,#REF!,3,0)</f>
        <v>#REF!</v>
      </c>
      <c r="J221" s="37" t="e">
        <f>VLOOKUP($G221,#REF!,5,0)</f>
        <v>#REF!</v>
      </c>
      <c r="K221" s="37" t="e">
        <f>VLOOKUP($G221,#REF!,12,0)</f>
        <v>#REF!</v>
      </c>
      <c r="L221" s="37" t="e">
        <f>VLOOKUP($G221,#REF!,8,0)</f>
        <v>#REF!</v>
      </c>
    </row>
    <row r="222" spans="1:12" s="81" customFormat="1" ht="22">
      <c r="A222" s="117"/>
      <c r="B222" s="181"/>
      <c r="C222" s="79" t="e">
        <f t="shared" si="16"/>
        <v>#REF!</v>
      </c>
      <c r="D222" s="79" t="e">
        <f t="shared" si="17"/>
        <v>#REF!</v>
      </c>
      <c r="E222" s="79" t="e">
        <f t="shared" si="18"/>
        <v>#REF!</v>
      </c>
      <c r="F222" s="79" t="e">
        <f t="shared" si="19"/>
        <v>#REF!</v>
      </c>
      <c r="G222" s="20" t="s">
        <v>83</v>
      </c>
      <c r="H222" s="17">
        <v>10</v>
      </c>
      <c r="I222" s="37" t="e">
        <f>VLOOKUP($G222,#REF!,3,0)</f>
        <v>#REF!</v>
      </c>
      <c r="J222" s="37" t="e">
        <f>VLOOKUP($G222,#REF!,5,0)</f>
        <v>#REF!</v>
      </c>
      <c r="K222" s="37" t="e">
        <f>VLOOKUP($G222,#REF!,12,0)</f>
        <v>#REF!</v>
      </c>
      <c r="L222" s="37" t="e">
        <f>VLOOKUP($G222,#REF!,8,0)</f>
        <v>#REF!</v>
      </c>
    </row>
    <row r="223" spans="1:12" s="81" customFormat="1" ht="22">
      <c r="A223" s="117"/>
      <c r="B223" s="181"/>
      <c r="C223" s="79" t="e">
        <f t="shared" si="16"/>
        <v>#REF!</v>
      </c>
      <c r="D223" s="79" t="e">
        <f t="shared" si="17"/>
        <v>#REF!</v>
      </c>
      <c r="E223" s="79" t="e">
        <f t="shared" si="18"/>
        <v>#REF!</v>
      </c>
      <c r="F223" s="79" t="e">
        <f t="shared" si="19"/>
        <v>#REF!</v>
      </c>
      <c r="G223" s="20" t="s">
        <v>160</v>
      </c>
      <c r="H223" s="17">
        <v>25</v>
      </c>
      <c r="I223" s="37" t="e">
        <f>VLOOKUP($G223,#REF!,3,0)</f>
        <v>#REF!</v>
      </c>
      <c r="J223" s="37" t="e">
        <f>VLOOKUP($G223,#REF!,5,0)</f>
        <v>#REF!</v>
      </c>
      <c r="K223" s="37" t="e">
        <f>VLOOKUP($G223,#REF!,12,0)</f>
        <v>#REF!</v>
      </c>
      <c r="L223" s="37" t="e">
        <f>VLOOKUP($G223,#REF!,8,0)</f>
        <v>#REF!</v>
      </c>
    </row>
    <row r="224" spans="1:12" s="81" customFormat="1" ht="22">
      <c r="A224" s="117"/>
      <c r="B224" s="181"/>
      <c r="C224" s="79" t="e">
        <f t="shared" si="16"/>
        <v>#REF!</v>
      </c>
      <c r="D224" s="79" t="e">
        <f t="shared" si="17"/>
        <v>#REF!</v>
      </c>
      <c r="E224" s="79" t="e">
        <f t="shared" si="18"/>
        <v>#REF!</v>
      </c>
      <c r="F224" s="79" t="e">
        <f t="shared" si="19"/>
        <v>#REF!</v>
      </c>
      <c r="G224" s="20" t="s">
        <v>161</v>
      </c>
      <c r="H224" s="17">
        <v>50</v>
      </c>
      <c r="I224" s="37" t="e">
        <f>VLOOKUP($G224,#REF!,3,0)</f>
        <v>#REF!</v>
      </c>
      <c r="J224" s="37" t="e">
        <f>VLOOKUP($G224,#REF!,5,0)</f>
        <v>#REF!</v>
      </c>
      <c r="K224" s="37" t="e">
        <f>VLOOKUP($G224,#REF!,12,0)</f>
        <v>#REF!</v>
      </c>
      <c r="L224" s="37" t="e">
        <f>VLOOKUP($G224,#REF!,8,0)</f>
        <v>#REF!</v>
      </c>
    </row>
    <row r="225" spans="1:12" s="81" customFormat="1" ht="44">
      <c r="A225" s="117" t="s">
        <v>166</v>
      </c>
      <c r="B225" s="181"/>
      <c r="C225" s="79" t="e">
        <f t="shared" si="16"/>
        <v>#REF!</v>
      </c>
      <c r="D225" s="79" t="e">
        <f t="shared" si="17"/>
        <v>#REF!</v>
      </c>
      <c r="E225" s="79" t="e">
        <f t="shared" si="18"/>
        <v>#REF!</v>
      </c>
      <c r="F225" s="79" t="e">
        <f t="shared" si="19"/>
        <v>#REF!</v>
      </c>
      <c r="G225" s="20" t="s">
        <v>167</v>
      </c>
      <c r="H225" s="17">
        <v>30</v>
      </c>
      <c r="I225" s="37" t="e">
        <f>VLOOKUP($G225,#REF!,3,0)</f>
        <v>#REF!</v>
      </c>
      <c r="J225" s="37" t="e">
        <f>VLOOKUP($G225,#REF!,5,0)</f>
        <v>#REF!</v>
      </c>
      <c r="K225" s="37" t="e">
        <f>VLOOKUP($G225,#REF!,12,0)</f>
        <v>#REF!</v>
      </c>
      <c r="L225" s="37" t="e">
        <f>VLOOKUP($G225,#REF!,8,0)</f>
        <v>#REF!</v>
      </c>
    </row>
    <row r="226" spans="1:12" s="81" customFormat="1" ht="22">
      <c r="A226" s="117"/>
      <c r="B226" s="181"/>
      <c r="C226" s="79" t="e">
        <f t="shared" si="16"/>
        <v>#REF!</v>
      </c>
      <c r="D226" s="79" t="e">
        <f t="shared" si="17"/>
        <v>#REF!</v>
      </c>
      <c r="E226" s="79" t="e">
        <f t="shared" si="18"/>
        <v>#REF!</v>
      </c>
      <c r="F226" s="79" t="e">
        <f t="shared" si="19"/>
        <v>#REF!</v>
      </c>
      <c r="G226" s="20" t="s">
        <v>51</v>
      </c>
      <c r="H226" s="17">
        <v>50</v>
      </c>
      <c r="I226" s="37" t="e">
        <f>VLOOKUP($G226,#REF!,3,0)</f>
        <v>#REF!</v>
      </c>
      <c r="J226" s="37" t="e">
        <f>VLOOKUP($G226,#REF!,5,0)</f>
        <v>#REF!</v>
      </c>
      <c r="K226" s="37" t="e">
        <f>VLOOKUP($G226,#REF!,12,0)</f>
        <v>#REF!</v>
      </c>
      <c r="L226" s="37" t="e">
        <f>VLOOKUP($G226,#REF!,8,0)</f>
        <v>#REF!</v>
      </c>
    </row>
    <row r="227" spans="1:12" s="81" customFormat="1" ht="22">
      <c r="A227" s="117"/>
      <c r="B227" s="181"/>
      <c r="C227" s="79" t="e">
        <f t="shared" si="16"/>
        <v>#REF!</v>
      </c>
      <c r="D227" s="79" t="e">
        <f t="shared" si="17"/>
        <v>#REF!</v>
      </c>
      <c r="E227" s="79" t="e">
        <f t="shared" si="18"/>
        <v>#REF!</v>
      </c>
      <c r="F227" s="79" t="e">
        <f t="shared" si="19"/>
        <v>#REF!</v>
      </c>
      <c r="G227" s="20" t="s">
        <v>161</v>
      </c>
      <c r="H227" s="17">
        <v>100</v>
      </c>
      <c r="I227" s="37" t="e">
        <f>VLOOKUP($G227,#REF!,3,0)</f>
        <v>#REF!</v>
      </c>
      <c r="J227" s="37" t="e">
        <f>VLOOKUP($G227,#REF!,5,0)</f>
        <v>#REF!</v>
      </c>
      <c r="K227" s="37" t="e">
        <f>VLOOKUP($G227,#REF!,12,0)</f>
        <v>#REF!</v>
      </c>
      <c r="L227" s="37" t="e">
        <f>VLOOKUP($G227,#REF!,8,0)</f>
        <v>#REF!</v>
      </c>
    </row>
    <row r="228" spans="1:12" s="81" customFormat="1" ht="44">
      <c r="A228" s="117" t="s">
        <v>168</v>
      </c>
      <c r="B228" s="181"/>
      <c r="C228" s="79" t="e">
        <f t="shared" si="16"/>
        <v>#REF!</v>
      </c>
      <c r="D228" s="79" t="e">
        <f t="shared" si="17"/>
        <v>#REF!</v>
      </c>
      <c r="E228" s="79" t="e">
        <f t="shared" si="18"/>
        <v>#REF!</v>
      </c>
      <c r="F228" s="79" t="e">
        <f t="shared" si="19"/>
        <v>#REF!</v>
      </c>
      <c r="G228" s="20" t="s">
        <v>167</v>
      </c>
      <c r="H228" s="17">
        <v>35</v>
      </c>
      <c r="I228" s="37" t="e">
        <f>VLOOKUP($G228,#REF!,3,0)</f>
        <v>#REF!</v>
      </c>
      <c r="J228" s="37" t="e">
        <f>VLOOKUP($G228,#REF!,5,0)</f>
        <v>#REF!</v>
      </c>
      <c r="K228" s="37" t="e">
        <f>VLOOKUP($G228,#REF!,12,0)</f>
        <v>#REF!</v>
      </c>
      <c r="L228" s="37" t="e">
        <f>VLOOKUP($G228,#REF!,8,0)</f>
        <v>#REF!</v>
      </c>
    </row>
    <row r="229" spans="1:12" s="81" customFormat="1" ht="22">
      <c r="A229" s="117"/>
      <c r="B229" s="181"/>
      <c r="C229" s="79" t="e">
        <f t="shared" si="16"/>
        <v>#REF!</v>
      </c>
      <c r="D229" s="79" t="e">
        <f t="shared" si="17"/>
        <v>#REF!</v>
      </c>
      <c r="E229" s="79" t="e">
        <f t="shared" si="18"/>
        <v>#REF!</v>
      </c>
      <c r="F229" s="79" t="e">
        <f t="shared" si="19"/>
        <v>#REF!</v>
      </c>
      <c r="G229" s="20" t="s">
        <v>51</v>
      </c>
      <c r="H229" s="17">
        <v>50</v>
      </c>
      <c r="I229" s="37" t="e">
        <f>VLOOKUP($G229,#REF!,3,0)</f>
        <v>#REF!</v>
      </c>
      <c r="J229" s="37" t="e">
        <f>VLOOKUP($G229,#REF!,5,0)</f>
        <v>#REF!</v>
      </c>
      <c r="K229" s="37" t="e">
        <f>VLOOKUP($G229,#REF!,12,0)</f>
        <v>#REF!</v>
      </c>
      <c r="L229" s="37" t="e">
        <f>VLOOKUP($G229,#REF!,8,0)</f>
        <v>#REF!</v>
      </c>
    </row>
    <row r="230" spans="1:12" s="81" customFormat="1" ht="22">
      <c r="A230" s="117"/>
      <c r="B230" s="181"/>
      <c r="C230" s="79" t="e">
        <f t="shared" si="16"/>
        <v>#REF!</v>
      </c>
      <c r="D230" s="79" t="e">
        <f t="shared" si="17"/>
        <v>#REF!</v>
      </c>
      <c r="E230" s="79" t="e">
        <f t="shared" si="18"/>
        <v>#REF!</v>
      </c>
      <c r="F230" s="79" t="e">
        <f t="shared" si="19"/>
        <v>#REF!</v>
      </c>
      <c r="G230" s="20" t="s">
        <v>169</v>
      </c>
      <c r="H230" s="17">
        <v>30</v>
      </c>
      <c r="I230" s="37" t="e">
        <f>VLOOKUP($G230,#REF!,3,0)</f>
        <v>#REF!</v>
      </c>
      <c r="J230" s="37" t="e">
        <f>VLOOKUP($G230,#REF!,5,0)</f>
        <v>#REF!</v>
      </c>
      <c r="K230" s="37" t="e">
        <f>VLOOKUP($G230,#REF!,12,0)</f>
        <v>#REF!</v>
      </c>
      <c r="L230" s="37" t="e">
        <f>VLOOKUP($G230,#REF!,8,0)</f>
        <v>#REF!</v>
      </c>
    </row>
    <row r="231" spans="1:12" s="81" customFormat="1" ht="44">
      <c r="A231" s="117" t="s">
        <v>170</v>
      </c>
      <c r="B231" s="181"/>
      <c r="C231" s="79" t="e">
        <f t="shared" si="16"/>
        <v>#REF!</v>
      </c>
      <c r="D231" s="79" t="e">
        <f t="shared" si="17"/>
        <v>#REF!</v>
      </c>
      <c r="E231" s="79" t="e">
        <f t="shared" si="18"/>
        <v>#REF!</v>
      </c>
      <c r="F231" s="79" t="e">
        <f t="shared" si="19"/>
        <v>#REF!</v>
      </c>
      <c r="G231" s="20" t="s">
        <v>167</v>
      </c>
      <c r="H231" s="17">
        <v>35</v>
      </c>
      <c r="I231" s="37" t="e">
        <f>VLOOKUP($G231,#REF!,3,0)</f>
        <v>#REF!</v>
      </c>
      <c r="J231" s="37" t="e">
        <f>VLOOKUP($G231,#REF!,5,0)</f>
        <v>#REF!</v>
      </c>
      <c r="K231" s="37" t="e">
        <f>VLOOKUP($G231,#REF!,12,0)</f>
        <v>#REF!</v>
      </c>
      <c r="L231" s="37" t="e">
        <f>VLOOKUP($G231,#REF!,8,0)</f>
        <v>#REF!</v>
      </c>
    </row>
    <row r="232" spans="1:12" s="81" customFormat="1" ht="22">
      <c r="A232" s="117"/>
      <c r="B232" s="181"/>
      <c r="C232" s="79" t="e">
        <f t="shared" si="16"/>
        <v>#REF!</v>
      </c>
      <c r="D232" s="79" t="e">
        <f t="shared" si="17"/>
        <v>#REF!</v>
      </c>
      <c r="E232" s="79" t="e">
        <f t="shared" si="18"/>
        <v>#REF!</v>
      </c>
      <c r="F232" s="79" t="e">
        <f t="shared" si="19"/>
        <v>#REF!</v>
      </c>
      <c r="G232" s="20" t="s">
        <v>171</v>
      </c>
      <c r="H232" s="17">
        <v>80</v>
      </c>
      <c r="I232" s="37" t="e">
        <f>VLOOKUP($G232,#REF!,3,0)</f>
        <v>#REF!</v>
      </c>
      <c r="J232" s="37" t="e">
        <f>VLOOKUP($G232,#REF!,5,0)</f>
        <v>#REF!</v>
      </c>
      <c r="K232" s="37" t="e">
        <f>VLOOKUP($G232,#REF!,12,0)</f>
        <v>#REF!</v>
      </c>
      <c r="L232" s="37" t="e">
        <f>VLOOKUP($G232,#REF!,8,0)</f>
        <v>#REF!</v>
      </c>
    </row>
    <row r="233" spans="1:12" s="81" customFormat="1" ht="22">
      <c r="A233" s="117"/>
      <c r="B233" s="181"/>
      <c r="C233" s="79" t="e">
        <f t="shared" si="16"/>
        <v>#REF!</v>
      </c>
      <c r="D233" s="79" t="e">
        <f t="shared" si="17"/>
        <v>#REF!</v>
      </c>
      <c r="E233" s="79" t="e">
        <f t="shared" si="18"/>
        <v>#REF!</v>
      </c>
      <c r="F233" s="79" t="e">
        <f t="shared" si="19"/>
        <v>#REF!</v>
      </c>
      <c r="G233" s="20" t="s">
        <v>172</v>
      </c>
      <c r="H233" s="17">
        <v>10</v>
      </c>
      <c r="I233" s="37" t="e">
        <f>VLOOKUP($G233,#REF!,3,0)</f>
        <v>#REF!</v>
      </c>
      <c r="J233" s="37" t="e">
        <f>VLOOKUP($G233,#REF!,5,0)</f>
        <v>#REF!</v>
      </c>
      <c r="K233" s="37" t="e">
        <f>VLOOKUP($G233,#REF!,12,0)</f>
        <v>#REF!</v>
      </c>
      <c r="L233" s="37" t="e">
        <f>VLOOKUP($G233,#REF!,8,0)</f>
        <v>#REF!</v>
      </c>
    </row>
    <row r="234" spans="1:12" s="81" customFormat="1" ht="22">
      <c r="A234" s="118" t="s">
        <v>173</v>
      </c>
      <c r="B234" s="181"/>
      <c r="C234" s="79" t="e">
        <f t="shared" si="16"/>
        <v>#REF!</v>
      </c>
      <c r="D234" s="79" t="e">
        <f t="shared" si="17"/>
        <v>#REF!</v>
      </c>
      <c r="E234" s="79" t="e">
        <f t="shared" si="18"/>
        <v>#REF!</v>
      </c>
      <c r="F234" s="79" t="e">
        <f t="shared" si="19"/>
        <v>#REF!</v>
      </c>
      <c r="G234" s="20" t="s">
        <v>169</v>
      </c>
      <c r="H234" s="17">
        <v>30</v>
      </c>
      <c r="I234" s="37" t="e">
        <f>VLOOKUP($G234,#REF!,3,0)</f>
        <v>#REF!</v>
      </c>
      <c r="J234" s="37" t="e">
        <f>VLOOKUP($G234,#REF!,5,0)</f>
        <v>#REF!</v>
      </c>
      <c r="K234" s="37" t="e">
        <f>VLOOKUP($G234,#REF!,12,0)</f>
        <v>#REF!</v>
      </c>
      <c r="L234" s="37" t="e">
        <f>VLOOKUP($G234,#REF!,8,0)</f>
        <v>#REF!</v>
      </c>
    </row>
    <row r="235" spans="1:12" s="81" customFormat="1" ht="22">
      <c r="A235" s="118"/>
      <c r="B235" s="181"/>
      <c r="C235" s="79" t="e">
        <f t="shared" si="16"/>
        <v>#REF!</v>
      </c>
      <c r="D235" s="79" t="e">
        <f t="shared" si="17"/>
        <v>#REF!</v>
      </c>
      <c r="E235" s="79" t="e">
        <f t="shared" si="18"/>
        <v>#REF!</v>
      </c>
      <c r="F235" s="79" t="e">
        <f t="shared" si="19"/>
        <v>#REF!</v>
      </c>
      <c r="G235" s="20" t="s">
        <v>174</v>
      </c>
      <c r="H235" s="17">
        <v>100</v>
      </c>
      <c r="I235" s="37" t="e">
        <f>VLOOKUP($G235,#REF!,3,0)</f>
        <v>#REF!</v>
      </c>
      <c r="J235" s="37" t="e">
        <f>VLOOKUP($G235,#REF!,5,0)</f>
        <v>#REF!</v>
      </c>
      <c r="K235" s="37" t="e">
        <f>VLOOKUP($G235,#REF!,12,0)</f>
        <v>#REF!</v>
      </c>
      <c r="L235" s="37" t="e">
        <f>VLOOKUP($G235,#REF!,8,0)</f>
        <v>#REF!</v>
      </c>
    </row>
    <row r="236" spans="1:12" s="81" customFormat="1" ht="22">
      <c r="A236" s="118"/>
      <c r="B236" s="181"/>
      <c r="C236" s="79" t="e">
        <f t="shared" si="16"/>
        <v>#REF!</v>
      </c>
      <c r="D236" s="79" t="e">
        <f t="shared" si="17"/>
        <v>#REF!</v>
      </c>
      <c r="E236" s="79" t="e">
        <f t="shared" si="18"/>
        <v>#REF!</v>
      </c>
      <c r="F236" s="79" t="e">
        <f t="shared" si="19"/>
        <v>#REF!</v>
      </c>
      <c r="G236" s="20" t="s">
        <v>175</v>
      </c>
      <c r="H236" s="17">
        <v>10</v>
      </c>
      <c r="I236" s="37" t="e">
        <f>VLOOKUP($G236,#REF!,3,0)</f>
        <v>#REF!</v>
      </c>
      <c r="J236" s="37" t="e">
        <f>VLOOKUP($G236,#REF!,5,0)</f>
        <v>#REF!</v>
      </c>
      <c r="K236" s="37" t="e">
        <f>VLOOKUP($G236,#REF!,12,0)</f>
        <v>#REF!</v>
      </c>
      <c r="L236" s="37" t="e">
        <f>VLOOKUP($G236,#REF!,8,0)</f>
        <v>#REF!</v>
      </c>
    </row>
    <row r="237" spans="1:12" s="81" customFormat="1" ht="22">
      <c r="A237" s="118"/>
      <c r="B237" s="181"/>
      <c r="C237" s="79" t="e">
        <f t="shared" si="16"/>
        <v>#REF!</v>
      </c>
      <c r="D237" s="79" t="e">
        <f t="shared" si="17"/>
        <v>#REF!</v>
      </c>
      <c r="E237" s="79" t="e">
        <f t="shared" si="18"/>
        <v>#REF!</v>
      </c>
      <c r="F237" s="79" t="e">
        <f t="shared" si="19"/>
        <v>#REF!</v>
      </c>
      <c r="G237" s="82" t="s">
        <v>161</v>
      </c>
      <c r="H237" s="17">
        <v>100</v>
      </c>
      <c r="I237" s="37" t="e">
        <f>VLOOKUP($G237,#REF!,3,0)</f>
        <v>#REF!</v>
      </c>
      <c r="J237" s="37" t="e">
        <f>VLOOKUP($G237,#REF!,5,0)</f>
        <v>#REF!</v>
      </c>
      <c r="K237" s="37" t="e">
        <f>VLOOKUP($G237,#REF!,12,0)</f>
        <v>#REF!</v>
      </c>
      <c r="L237" s="37" t="e">
        <f>VLOOKUP($G237,#REF!,8,0)</f>
        <v>#REF!</v>
      </c>
    </row>
    <row r="238" spans="1:12" s="81" customFormat="1" ht="22">
      <c r="A238" s="118"/>
      <c r="B238" s="181"/>
      <c r="C238" s="79" t="e">
        <f t="shared" si="16"/>
        <v>#REF!</v>
      </c>
      <c r="D238" s="79" t="e">
        <f t="shared" si="17"/>
        <v>#REF!</v>
      </c>
      <c r="E238" s="79" t="e">
        <f t="shared" si="18"/>
        <v>#REF!</v>
      </c>
      <c r="F238" s="79" t="e">
        <f t="shared" si="19"/>
        <v>#REF!</v>
      </c>
      <c r="G238" s="82" t="s">
        <v>164</v>
      </c>
      <c r="H238" s="17">
        <v>25</v>
      </c>
      <c r="I238" s="37" t="e">
        <f>VLOOKUP($G238,#REF!,3,0)</f>
        <v>#REF!</v>
      </c>
      <c r="J238" s="37" t="e">
        <f>VLOOKUP($G238,#REF!,5,0)</f>
        <v>#REF!</v>
      </c>
      <c r="K238" s="37" t="e">
        <f>VLOOKUP($G238,#REF!,12,0)</f>
        <v>#REF!</v>
      </c>
      <c r="L238" s="37" t="e">
        <f>VLOOKUP($G238,#REF!,8,0)</f>
        <v>#REF!</v>
      </c>
    </row>
    <row r="239" spans="1:12" s="81" customFormat="1" ht="22">
      <c r="A239" s="118"/>
      <c r="B239" s="181"/>
      <c r="C239" s="79" t="e">
        <f t="shared" si="16"/>
        <v>#REF!</v>
      </c>
      <c r="D239" s="79" t="e">
        <f t="shared" si="17"/>
        <v>#REF!</v>
      </c>
      <c r="E239" s="79" t="e">
        <f t="shared" si="18"/>
        <v>#REF!</v>
      </c>
      <c r="F239" s="79" t="e">
        <f t="shared" si="19"/>
        <v>#REF!</v>
      </c>
      <c r="G239" s="82" t="s">
        <v>176</v>
      </c>
      <c r="H239" s="17">
        <v>100</v>
      </c>
      <c r="I239" s="37" t="e">
        <f>VLOOKUP($G239,#REF!,3,0)</f>
        <v>#REF!</v>
      </c>
      <c r="J239" s="37" t="e">
        <f>VLOOKUP($G239,#REF!,5,0)</f>
        <v>#REF!</v>
      </c>
      <c r="K239" s="37" t="e">
        <f>VLOOKUP($G239,#REF!,12,0)</f>
        <v>#REF!</v>
      </c>
      <c r="L239" s="37" t="e">
        <f>VLOOKUP($G239,#REF!,8,0)</f>
        <v>#REF!</v>
      </c>
    </row>
    <row r="240" spans="1:12" s="81" customFormat="1" ht="22">
      <c r="A240" s="118" t="s">
        <v>177</v>
      </c>
      <c r="B240" s="181"/>
      <c r="C240" s="79" t="e">
        <f t="shared" si="16"/>
        <v>#REF!</v>
      </c>
      <c r="D240" s="79" t="e">
        <f t="shared" si="17"/>
        <v>#REF!</v>
      </c>
      <c r="E240" s="79" t="e">
        <f t="shared" si="18"/>
        <v>#REF!</v>
      </c>
      <c r="F240" s="79" t="e">
        <f t="shared" si="19"/>
        <v>#REF!</v>
      </c>
      <c r="G240" s="82" t="s">
        <v>178</v>
      </c>
      <c r="H240" s="17">
        <v>5</v>
      </c>
      <c r="I240" s="37" t="e">
        <f>VLOOKUP($G240,#REF!,3,0)</f>
        <v>#REF!</v>
      </c>
      <c r="J240" s="37" t="e">
        <f>VLOOKUP($G240,#REF!,5,0)</f>
        <v>#REF!</v>
      </c>
      <c r="K240" s="37" t="e">
        <f>VLOOKUP($G240,#REF!,12,0)</f>
        <v>#REF!</v>
      </c>
      <c r="L240" s="37" t="e">
        <f>VLOOKUP($G240,#REF!,8,0)</f>
        <v>#REF!</v>
      </c>
    </row>
    <row r="241" spans="1:12" s="81" customFormat="1" ht="22">
      <c r="A241" s="118"/>
      <c r="B241" s="181"/>
      <c r="C241" s="79" t="e">
        <f t="shared" si="16"/>
        <v>#REF!</v>
      </c>
      <c r="D241" s="79" t="e">
        <f t="shared" si="17"/>
        <v>#REF!</v>
      </c>
      <c r="E241" s="79" t="e">
        <f t="shared" si="18"/>
        <v>#REF!</v>
      </c>
      <c r="F241" s="79" t="e">
        <f t="shared" si="19"/>
        <v>#REF!</v>
      </c>
      <c r="G241" s="82" t="s">
        <v>161</v>
      </c>
      <c r="H241" s="17">
        <v>100</v>
      </c>
      <c r="I241" s="37" t="e">
        <f>VLOOKUP($G241,#REF!,3,0)</f>
        <v>#REF!</v>
      </c>
      <c r="J241" s="37" t="e">
        <f>VLOOKUP($G241,#REF!,5,0)</f>
        <v>#REF!</v>
      </c>
      <c r="K241" s="37" t="e">
        <f>VLOOKUP($G241,#REF!,12,0)</f>
        <v>#REF!</v>
      </c>
      <c r="L241" s="37" t="e">
        <f>VLOOKUP($G241,#REF!,8,0)</f>
        <v>#REF!</v>
      </c>
    </row>
    <row r="242" spans="1:12" s="81" customFormat="1" ht="22">
      <c r="A242" s="118"/>
      <c r="B242" s="181"/>
      <c r="C242" s="79" t="e">
        <f t="shared" si="16"/>
        <v>#REF!</v>
      </c>
      <c r="D242" s="79" t="e">
        <f t="shared" si="17"/>
        <v>#REF!</v>
      </c>
      <c r="E242" s="79" t="e">
        <f t="shared" si="18"/>
        <v>#REF!</v>
      </c>
      <c r="F242" s="79" t="e">
        <f t="shared" si="19"/>
        <v>#REF!</v>
      </c>
      <c r="G242" s="82" t="s">
        <v>39</v>
      </c>
      <c r="H242" s="17">
        <v>30</v>
      </c>
      <c r="I242" s="37" t="e">
        <f>VLOOKUP($G242,#REF!,3,0)</f>
        <v>#REF!</v>
      </c>
      <c r="J242" s="37" t="e">
        <f>VLOOKUP($G242,#REF!,5,0)</f>
        <v>#REF!</v>
      </c>
      <c r="K242" s="37" t="e">
        <f>VLOOKUP($G242,#REF!,12,0)</f>
        <v>#REF!</v>
      </c>
      <c r="L242" s="37" t="e">
        <f>VLOOKUP($G242,#REF!,8,0)</f>
        <v>#REF!</v>
      </c>
    </row>
    <row r="243" spans="1:12" s="81" customFormat="1" ht="22">
      <c r="A243" s="118"/>
      <c r="B243" s="181"/>
      <c r="C243" s="79" t="e">
        <f t="shared" si="16"/>
        <v>#REF!</v>
      </c>
      <c r="D243" s="79" t="e">
        <f t="shared" si="17"/>
        <v>#REF!</v>
      </c>
      <c r="E243" s="79" t="e">
        <f t="shared" si="18"/>
        <v>#REF!</v>
      </c>
      <c r="F243" s="79" t="e">
        <f t="shared" si="19"/>
        <v>#REF!</v>
      </c>
      <c r="G243" s="82" t="s">
        <v>179</v>
      </c>
      <c r="H243" s="17">
        <v>30</v>
      </c>
      <c r="I243" s="37" t="e">
        <f>VLOOKUP($G243,#REF!,3,0)</f>
        <v>#REF!</v>
      </c>
      <c r="J243" s="37" t="e">
        <f>VLOOKUP($G243,#REF!,5,0)</f>
        <v>#REF!</v>
      </c>
      <c r="K243" s="37" t="e">
        <f>VLOOKUP($G243,#REF!,12,0)</f>
        <v>#REF!</v>
      </c>
      <c r="L243" s="37" t="e">
        <f>VLOOKUP($G243,#REF!,8,0)</f>
        <v>#REF!</v>
      </c>
    </row>
    <row r="244" spans="1:12" s="81" customFormat="1" ht="22">
      <c r="A244" s="118"/>
      <c r="B244" s="181"/>
      <c r="C244" s="79" t="e">
        <f t="shared" si="16"/>
        <v>#REF!</v>
      </c>
      <c r="D244" s="79" t="e">
        <f t="shared" si="17"/>
        <v>#REF!</v>
      </c>
      <c r="E244" s="79" t="e">
        <f t="shared" si="18"/>
        <v>#REF!</v>
      </c>
      <c r="F244" s="79" t="e">
        <f t="shared" si="19"/>
        <v>#REF!</v>
      </c>
      <c r="G244" s="82" t="s">
        <v>180</v>
      </c>
      <c r="H244" s="17">
        <v>100</v>
      </c>
      <c r="I244" s="37" t="e">
        <f>VLOOKUP($G244,#REF!,3,0)</f>
        <v>#REF!</v>
      </c>
      <c r="J244" s="37" t="e">
        <f>VLOOKUP($G244,#REF!,5,0)</f>
        <v>#REF!</v>
      </c>
      <c r="K244" s="37" t="e">
        <f>VLOOKUP($G244,#REF!,12,0)</f>
        <v>#REF!</v>
      </c>
      <c r="L244" s="37" t="e">
        <f>VLOOKUP($G244,#REF!,8,0)</f>
        <v>#REF!</v>
      </c>
    </row>
    <row r="245" spans="1:12" s="81" customFormat="1" ht="22">
      <c r="A245" s="118" t="s">
        <v>181</v>
      </c>
      <c r="B245" s="181"/>
      <c r="C245" s="79" t="e">
        <f t="shared" si="16"/>
        <v>#REF!</v>
      </c>
      <c r="D245" s="79" t="e">
        <f t="shared" si="17"/>
        <v>#REF!</v>
      </c>
      <c r="E245" s="79" t="e">
        <f t="shared" si="18"/>
        <v>#REF!</v>
      </c>
      <c r="F245" s="79" t="e">
        <f t="shared" si="19"/>
        <v>#REF!</v>
      </c>
      <c r="G245" s="82" t="s">
        <v>182</v>
      </c>
      <c r="H245" s="17">
        <v>50</v>
      </c>
      <c r="I245" s="37" t="e">
        <f>VLOOKUP($G245,#REF!,3,0)</f>
        <v>#REF!</v>
      </c>
      <c r="J245" s="37" t="e">
        <f>VLOOKUP($G245,#REF!,5,0)</f>
        <v>#REF!</v>
      </c>
      <c r="K245" s="37" t="e">
        <f>VLOOKUP($G245,#REF!,12,0)</f>
        <v>#REF!</v>
      </c>
      <c r="L245" s="37" t="e">
        <f>VLOOKUP($G245,#REF!,8,0)</f>
        <v>#REF!</v>
      </c>
    </row>
    <row r="246" spans="1:12" s="81" customFormat="1" ht="22">
      <c r="A246" s="118"/>
      <c r="B246" s="181"/>
      <c r="C246" s="79" t="e">
        <f t="shared" si="16"/>
        <v>#REF!</v>
      </c>
      <c r="D246" s="79" t="e">
        <f t="shared" si="17"/>
        <v>#REF!</v>
      </c>
      <c r="E246" s="79" t="e">
        <f t="shared" si="18"/>
        <v>#REF!</v>
      </c>
      <c r="F246" s="79" t="e">
        <f t="shared" si="19"/>
        <v>#REF!</v>
      </c>
      <c r="G246" s="82" t="s">
        <v>183</v>
      </c>
      <c r="H246" s="17">
        <v>10</v>
      </c>
      <c r="I246" s="37" t="e">
        <f>VLOOKUP($G246,#REF!,3,0)</f>
        <v>#REF!</v>
      </c>
      <c r="J246" s="37" t="e">
        <f>VLOOKUP($G246,#REF!,5,0)</f>
        <v>#REF!</v>
      </c>
      <c r="K246" s="37" t="e">
        <f>VLOOKUP($G246,#REF!,12,0)</f>
        <v>#REF!</v>
      </c>
      <c r="L246" s="37" t="e">
        <f>VLOOKUP($G246,#REF!,8,0)</f>
        <v>#REF!</v>
      </c>
    </row>
    <row r="247" spans="1:12" s="81" customFormat="1" ht="22">
      <c r="A247" s="118"/>
      <c r="B247" s="181"/>
      <c r="C247" s="79" t="e">
        <f t="shared" si="16"/>
        <v>#REF!</v>
      </c>
      <c r="D247" s="79" t="e">
        <f t="shared" si="17"/>
        <v>#REF!</v>
      </c>
      <c r="E247" s="79" t="e">
        <f t="shared" si="18"/>
        <v>#REF!</v>
      </c>
      <c r="F247" s="79" t="e">
        <f t="shared" si="19"/>
        <v>#REF!</v>
      </c>
      <c r="G247" s="82" t="s">
        <v>184</v>
      </c>
      <c r="H247" s="17">
        <v>150</v>
      </c>
      <c r="I247" s="37" t="e">
        <f>VLOOKUP($G247,#REF!,3,0)</f>
        <v>#REF!</v>
      </c>
      <c r="J247" s="37" t="e">
        <f>VLOOKUP($G247,#REF!,5,0)</f>
        <v>#REF!</v>
      </c>
      <c r="K247" s="37" t="e">
        <f>VLOOKUP($G247,#REF!,12,0)</f>
        <v>#REF!</v>
      </c>
      <c r="L247" s="37" t="e">
        <f>VLOOKUP($G247,#REF!,8,0)</f>
        <v>#REF!</v>
      </c>
    </row>
    <row r="248" spans="1:12" s="81" customFormat="1" ht="22">
      <c r="A248" s="118"/>
      <c r="B248" s="181"/>
      <c r="C248" s="79" t="e">
        <f t="shared" si="16"/>
        <v>#REF!</v>
      </c>
      <c r="D248" s="79" t="e">
        <f t="shared" si="17"/>
        <v>#REF!</v>
      </c>
      <c r="E248" s="79" t="e">
        <f t="shared" si="18"/>
        <v>#REF!</v>
      </c>
      <c r="F248" s="79" t="e">
        <f t="shared" si="19"/>
        <v>#REF!</v>
      </c>
      <c r="G248" s="82" t="s">
        <v>185</v>
      </c>
      <c r="H248" s="17">
        <v>100</v>
      </c>
      <c r="I248" s="37" t="e">
        <f>VLOOKUP($G248,#REF!,3,0)</f>
        <v>#REF!</v>
      </c>
      <c r="J248" s="37" t="e">
        <f>VLOOKUP($G248,#REF!,5,0)</f>
        <v>#REF!</v>
      </c>
      <c r="K248" s="37" t="e">
        <f>VLOOKUP($G248,#REF!,12,0)</f>
        <v>#REF!</v>
      </c>
      <c r="L248" s="37" t="e">
        <f>VLOOKUP($G248,#REF!,8,0)</f>
        <v>#REF!</v>
      </c>
    </row>
    <row r="249" spans="1:12" s="81" customFormat="1" ht="22">
      <c r="A249" s="118" t="s">
        <v>186</v>
      </c>
      <c r="B249" s="181"/>
      <c r="C249" s="79" t="e">
        <f t="shared" si="16"/>
        <v>#REF!</v>
      </c>
      <c r="D249" s="79" t="e">
        <f t="shared" si="17"/>
        <v>#REF!</v>
      </c>
      <c r="E249" s="79" t="e">
        <f t="shared" si="18"/>
        <v>#REF!</v>
      </c>
      <c r="F249" s="79" t="e">
        <f t="shared" si="19"/>
        <v>#REF!</v>
      </c>
      <c r="G249" s="82" t="s">
        <v>172</v>
      </c>
      <c r="H249" s="17">
        <v>15</v>
      </c>
      <c r="I249" s="37" t="e">
        <f>VLOOKUP($G249,#REF!,3,0)</f>
        <v>#REF!</v>
      </c>
      <c r="J249" s="37" t="e">
        <f>VLOOKUP($G249,#REF!,5,0)</f>
        <v>#REF!</v>
      </c>
      <c r="K249" s="37" t="e">
        <f>VLOOKUP($G249,#REF!,12,0)</f>
        <v>#REF!</v>
      </c>
      <c r="L249" s="37" t="e">
        <f>VLOOKUP($G249,#REF!,8,0)</f>
        <v>#REF!</v>
      </c>
    </row>
    <row r="250" spans="1:12" s="81" customFormat="1" ht="22">
      <c r="A250" s="118"/>
      <c r="B250" s="181"/>
      <c r="C250" s="79" t="e">
        <f t="shared" si="16"/>
        <v>#REF!</v>
      </c>
      <c r="D250" s="79" t="e">
        <f t="shared" si="17"/>
        <v>#REF!</v>
      </c>
      <c r="E250" s="79" t="e">
        <f t="shared" si="18"/>
        <v>#REF!</v>
      </c>
      <c r="F250" s="79" t="e">
        <f t="shared" si="19"/>
        <v>#REF!</v>
      </c>
      <c r="G250" s="82" t="s">
        <v>14</v>
      </c>
      <c r="H250" s="17">
        <v>30</v>
      </c>
      <c r="I250" s="37" t="e">
        <f>VLOOKUP($G250,#REF!,3,0)</f>
        <v>#REF!</v>
      </c>
      <c r="J250" s="37" t="e">
        <f>VLOOKUP($G250,#REF!,5,0)</f>
        <v>#REF!</v>
      </c>
      <c r="K250" s="37" t="e">
        <f>VLOOKUP($G250,#REF!,12,0)</f>
        <v>#REF!</v>
      </c>
      <c r="L250" s="37" t="e">
        <f>VLOOKUP($G250,#REF!,8,0)</f>
        <v>#REF!</v>
      </c>
    </row>
    <row r="251" spans="1:12" s="81" customFormat="1" ht="22">
      <c r="A251" s="118"/>
      <c r="B251" s="181"/>
      <c r="C251" s="79" t="e">
        <f t="shared" si="16"/>
        <v>#REF!</v>
      </c>
      <c r="D251" s="79" t="e">
        <f t="shared" si="17"/>
        <v>#REF!</v>
      </c>
      <c r="E251" s="79" t="e">
        <f t="shared" si="18"/>
        <v>#REF!</v>
      </c>
      <c r="F251" s="79" t="e">
        <f t="shared" si="19"/>
        <v>#REF!</v>
      </c>
      <c r="G251" s="82" t="s">
        <v>108</v>
      </c>
      <c r="H251" s="17">
        <v>10</v>
      </c>
      <c r="I251" s="37" t="e">
        <f>VLOOKUP($G251,#REF!,3,0)</f>
        <v>#REF!</v>
      </c>
      <c r="J251" s="37" t="e">
        <f>VLOOKUP($G251,#REF!,5,0)</f>
        <v>#REF!</v>
      </c>
      <c r="K251" s="37" t="e">
        <f>VLOOKUP($G251,#REF!,12,0)</f>
        <v>#REF!</v>
      </c>
      <c r="L251" s="37" t="e">
        <f>VLOOKUP($G251,#REF!,8,0)</f>
        <v>#REF!</v>
      </c>
    </row>
    <row r="252" spans="1:12" s="81" customFormat="1" ht="22">
      <c r="A252" s="118"/>
      <c r="B252" s="181"/>
      <c r="C252" s="79" t="e">
        <f t="shared" si="16"/>
        <v>#REF!</v>
      </c>
      <c r="D252" s="79" t="e">
        <f t="shared" si="17"/>
        <v>#REF!</v>
      </c>
      <c r="E252" s="79" t="e">
        <f t="shared" si="18"/>
        <v>#REF!</v>
      </c>
      <c r="F252" s="79" t="e">
        <f t="shared" si="19"/>
        <v>#REF!</v>
      </c>
      <c r="G252" s="82" t="s">
        <v>184</v>
      </c>
      <c r="H252" s="17">
        <v>125</v>
      </c>
      <c r="I252" s="37" t="e">
        <f>VLOOKUP($G252,#REF!,3,0)</f>
        <v>#REF!</v>
      </c>
      <c r="J252" s="37" t="e">
        <f>VLOOKUP($G252,#REF!,5,0)</f>
        <v>#REF!</v>
      </c>
      <c r="K252" s="37" t="e">
        <f>VLOOKUP($G252,#REF!,12,0)</f>
        <v>#REF!</v>
      </c>
      <c r="L252" s="37" t="e">
        <f>VLOOKUP($G252,#REF!,8,0)</f>
        <v>#REF!</v>
      </c>
    </row>
    <row r="253" spans="1:12" s="81" customFormat="1" ht="22">
      <c r="A253" s="118"/>
      <c r="B253" s="181"/>
      <c r="C253" s="79" t="e">
        <f t="shared" si="16"/>
        <v>#REF!</v>
      </c>
      <c r="D253" s="79" t="e">
        <f t="shared" si="17"/>
        <v>#REF!</v>
      </c>
      <c r="E253" s="79" t="e">
        <f t="shared" si="18"/>
        <v>#REF!</v>
      </c>
      <c r="F253" s="79" t="e">
        <f t="shared" si="19"/>
        <v>#REF!</v>
      </c>
      <c r="G253" s="82" t="s">
        <v>64</v>
      </c>
      <c r="H253" s="17">
        <v>60</v>
      </c>
      <c r="I253" s="37" t="e">
        <f>VLOOKUP($G253,#REF!,3,0)</f>
        <v>#REF!</v>
      </c>
      <c r="J253" s="37" t="e">
        <f>VLOOKUP($G253,#REF!,5,0)</f>
        <v>#REF!</v>
      </c>
      <c r="K253" s="37" t="e">
        <f>VLOOKUP($G253,#REF!,12,0)</f>
        <v>#REF!</v>
      </c>
      <c r="L253" s="37" t="e">
        <f>VLOOKUP($G253,#REF!,8,0)</f>
        <v>#REF!</v>
      </c>
    </row>
    <row r="254" spans="1:12" s="81" customFormat="1" ht="22">
      <c r="A254" s="118" t="s">
        <v>186</v>
      </c>
      <c r="B254" s="181"/>
      <c r="C254" s="79" t="e">
        <f t="shared" si="16"/>
        <v>#REF!</v>
      </c>
      <c r="D254" s="79" t="e">
        <f t="shared" si="17"/>
        <v>#REF!</v>
      </c>
      <c r="E254" s="79" t="e">
        <f t="shared" si="18"/>
        <v>#REF!</v>
      </c>
      <c r="F254" s="79" t="e">
        <f t="shared" si="19"/>
        <v>#REF!</v>
      </c>
      <c r="G254" s="82" t="s">
        <v>184</v>
      </c>
      <c r="H254" s="17">
        <v>160</v>
      </c>
      <c r="I254" s="37" t="e">
        <f>VLOOKUP($G254,#REF!,3,0)</f>
        <v>#REF!</v>
      </c>
      <c r="J254" s="37" t="e">
        <f>VLOOKUP($G254,#REF!,5,0)</f>
        <v>#REF!</v>
      </c>
      <c r="K254" s="37" t="e">
        <f>VLOOKUP($G254,#REF!,12,0)</f>
        <v>#REF!</v>
      </c>
      <c r="L254" s="37" t="e">
        <f>VLOOKUP($G254,#REF!,8,0)</f>
        <v>#REF!</v>
      </c>
    </row>
    <row r="255" spans="1:12" s="81" customFormat="1" ht="22">
      <c r="A255" s="118"/>
      <c r="B255" s="181"/>
      <c r="C255" s="79" t="e">
        <f t="shared" si="16"/>
        <v>#REF!</v>
      </c>
      <c r="D255" s="79" t="e">
        <f t="shared" si="17"/>
        <v>#REF!</v>
      </c>
      <c r="E255" s="79" t="e">
        <f t="shared" si="18"/>
        <v>#REF!</v>
      </c>
      <c r="F255" s="79" t="e">
        <f t="shared" si="19"/>
        <v>#REF!</v>
      </c>
      <c r="G255" s="82" t="s">
        <v>14</v>
      </c>
      <c r="H255" s="17">
        <v>20</v>
      </c>
      <c r="I255" s="37" t="e">
        <f>VLOOKUP($G255,#REF!,3,0)</f>
        <v>#REF!</v>
      </c>
      <c r="J255" s="37" t="e">
        <f>VLOOKUP($G255,#REF!,5,0)</f>
        <v>#REF!</v>
      </c>
      <c r="K255" s="37" t="e">
        <f>VLOOKUP($G255,#REF!,12,0)</f>
        <v>#REF!</v>
      </c>
      <c r="L255" s="37" t="e">
        <f>VLOOKUP($G255,#REF!,8,0)</f>
        <v>#REF!</v>
      </c>
    </row>
    <row r="256" spans="1:12" s="81" customFormat="1" ht="22">
      <c r="A256" s="118"/>
      <c r="B256" s="181"/>
      <c r="C256" s="79" t="e">
        <f t="shared" si="16"/>
        <v>#REF!</v>
      </c>
      <c r="D256" s="79" t="e">
        <f t="shared" si="17"/>
        <v>#REF!</v>
      </c>
      <c r="E256" s="79" t="e">
        <f t="shared" si="18"/>
        <v>#REF!</v>
      </c>
      <c r="F256" s="79" t="e">
        <f t="shared" si="19"/>
        <v>#REF!</v>
      </c>
      <c r="G256" s="82" t="s">
        <v>108</v>
      </c>
      <c r="H256" s="17">
        <v>10</v>
      </c>
      <c r="I256" s="37" t="e">
        <f>VLOOKUP($G256,#REF!,3,0)</f>
        <v>#REF!</v>
      </c>
      <c r="J256" s="37" t="e">
        <f>VLOOKUP($G256,#REF!,5,0)</f>
        <v>#REF!</v>
      </c>
      <c r="K256" s="37" t="e">
        <f>VLOOKUP($G256,#REF!,12,0)</f>
        <v>#REF!</v>
      </c>
      <c r="L256" s="37" t="e">
        <f>VLOOKUP($G256,#REF!,8,0)</f>
        <v>#REF!</v>
      </c>
    </row>
    <row r="257" spans="1:12" s="81" customFormat="1" ht="22">
      <c r="A257" s="118"/>
      <c r="B257" s="181"/>
      <c r="C257" s="79" t="e">
        <f t="shared" si="16"/>
        <v>#REF!</v>
      </c>
      <c r="D257" s="79" t="e">
        <f t="shared" si="17"/>
        <v>#REF!</v>
      </c>
      <c r="E257" s="79" t="e">
        <f t="shared" si="18"/>
        <v>#REF!</v>
      </c>
      <c r="F257" s="79" t="e">
        <f t="shared" si="19"/>
        <v>#REF!</v>
      </c>
      <c r="G257" s="82" t="s">
        <v>187</v>
      </c>
      <c r="H257" s="17">
        <v>30</v>
      </c>
      <c r="I257" s="37" t="e">
        <f>VLOOKUP($G257,#REF!,3,0)</f>
        <v>#REF!</v>
      </c>
      <c r="J257" s="37" t="e">
        <f>VLOOKUP($G257,#REF!,5,0)</f>
        <v>#REF!</v>
      </c>
      <c r="K257" s="37" t="e">
        <f>VLOOKUP($G257,#REF!,12,0)</f>
        <v>#REF!</v>
      </c>
      <c r="L257" s="37" t="e">
        <f>VLOOKUP($G257,#REF!,8,0)</f>
        <v>#REF!</v>
      </c>
    </row>
    <row r="258" spans="1:12" s="81" customFormat="1" ht="22">
      <c r="A258" s="118" t="s">
        <v>188</v>
      </c>
      <c r="B258" s="181"/>
      <c r="C258" s="79" t="e">
        <f t="shared" si="16"/>
        <v>#REF!</v>
      </c>
      <c r="D258" s="79" t="e">
        <f t="shared" si="17"/>
        <v>#REF!</v>
      </c>
      <c r="E258" s="79" t="e">
        <f t="shared" si="18"/>
        <v>#REF!</v>
      </c>
      <c r="F258" s="79" t="e">
        <f t="shared" si="19"/>
        <v>#REF!</v>
      </c>
      <c r="G258" s="82" t="s">
        <v>182</v>
      </c>
      <c r="H258" s="17">
        <v>50</v>
      </c>
      <c r="I258" s="37" t="e">
        <f>VLOOKUP($G258,#REF!,3,0)</f>
        <v>#REF!</v>
      </c>
      <c r="J258" s="37" t="e">
        <f>VLOOKUP($G258,#REF!,5,0)</f>
        <v>#REF!</v>
      </c>
      <c r="K258" s="37" t="e">
        <f>VLOOKUP($G258,#REF!,12,0)</f>
        <v>#REF!</v>
      </c>
      <c r="L258" s="37" t="e">
        <f>VLOOKUP($G258,#REF!,8,0)</f>
        <v>#REF!</v>
      </c>
    </row>
    <row r="259" spans="1:12" s="81" customFormat="1" ht="22">
      <c r="A259" s="118"/>
      <c r="B259" s="181"/>
      <c r="C259" s="79" t="e">
        <f t="shared" si="16"/>
        <v>#REF!</v>
      </c>
      <c r="D259" s="79" t="e">
        <f t="shared" si="17"/>
        <v>#REF!</v>
      </c>
      <c r="E259" s="79" t="e">
        <f t="shared" si="18"/>
        <v>#REF!</v>
      </c>
      <c r="F259" s="79" t="e">
        <f t="shared" si="19"/>
        <v>#REF!</v>
      </c>
      <c r="G259" s="82" t="s">
        <v>175</v>
      </c>
      <c r="H259" s="17">
        <v>10</v>
      </c>
      <c r="I259" s="37" t="e">
        <f>VLOOKUP($G259,#REF!,3,0)</f>
        <v>#REF!</v>
      </c>
      <c r="J259" s="37" t="e">
        <f>VLOOKUP($G259,#REF!,5,0)</f>
        <v>#REF!</v>
      </c>
      <c r="K259" s="37" t="e">
        <f>VLOOKUP($G259,#REF!,12,0)</f>
        <v>#REF!</v>
      </c>
      <c r="L259" s="37" t="e">
        <f>VLOOKUP($G259,#REF!,8,0)</f>
        <v>#REF!</v>
      </c>
    </row>
    <row r="260" spans="1:12" s="81" customFormat="1" ht="22">
      <c r="A260" s="118"/>
      <c r="B260" s="181"/>
      <c r="C260" s="79" t="e">
        <f t="shared" si="16"/>
        <v>#REF!</v>
      </c>
      <c r="D260" s="79" t="e">
        <f t="shared" si="17"/>
        <v>#REF!</v>
      </c>
      <c r="E260" s="79" t="e">
        <f t="shared" si="18"/>
        <v>#REF!</v>
      </c>
      <c r="F260" s="79" t="e">
        <f t="shared" si="19"/>
        <v>#REF!</v>
      </c>
      <c r="G260" s="82" t="s">
        <v>189</v>
      </c>
      <c r="H260" s="17">
        <v>50</v>
      </c>
      <c r="I260" s="37" t="e">
        <f>VLOOKUP($G260,#REF!,3,0)</f>
        <v>#REF!</v>
      </c>
      <c r="J260" s="37" t="e">
        <f>VLOOKUP($G260,#REF!,5,0)</f>
        <v>#REF!</v>
      </c>
      <c r="K260" s="37" t="e">
        <f>VLOOKUP($G260,#REF!,12,0)</f>
        <v>#REF!</v>
      </c>
      <c r="L260" s="37" t="e">
        <f>VLOOKUP($G260,#REF!,8,0)</f>
        <v>#REF!</v>
      </c>
    </row>
    <row r="261" spans="1:12" s="81" customFormat="1" ht="22">
      <c r="A261" s="118"/>
      <c r="B261" s="181"/>
      <c r="C261" s="79" t="e">
        <f t="shared" si="16"/>
        <v>#REF!</v>
      </c>
      <c r="D261" s="79" t="e">
        <f t="shared" si="17"/>
        <v>#REF!</v>
      </c>
      <c r="E261" s="79" t="e">
        <f t="shared" si="18"/>
        <v>#REF!</v>
      </c>
      <c r="F261" s="79" t="e">
        <f t="shared" si="19"/>
        <v>#REF!</v>
      </c>
      <c r="G261" s="82" t="s">
        <v>164</v>
      </c>
      <c r="H261" s="17">
        <v>50</v>
      </c>
      <c r="I261" s="37" t="e">
        <f>VLOOKUP($G261,#REF!,3,0)</f>
        <v>#REF!</v>
      </c>
      <c r="J261" s="37" t="e">
        <f>VLOOKUP($G261,#REF!,5,0)</f>
        <v>#REF!</v>
      </c>
      <c r="K261" s="37" t="e">
        <f>VLOOKUP($G261,#REF!,12,0)</f>
        <v>#REF!</v>
      </c>
      <c r="L261" s="37" t="e">
        <f>VLOOKUP($G261,#REF!,8,0)</f>
        <v>#REF!</v>
      </c>
    </row>
    <row r="262" spans="1:12" s="81" customFormat="1" ht="22">
      <c r="A262" s="118" t="s">
        <v>190</v>
      </c>
      <c r="B262" s="181"/>
      <c r="C262" s="79" t="e">
        <f t="shared" si="16"/>
        <v>#REF!</v>
      </c>
      <c r="D262" s="79" t="e">
        <f t="shared" si="17"/>
        <v>#REF!</v>
      </c>
      <c r="E262" s="79" t="e">
        <f t="shared" si="18"/>
        <v>#REF!</v>
      </c>
      <c r="F262" s="79" t="e">
        <f t="shared" si="19"/>
        <v>#REF!</v>
      </c>
      <c r="G262" s="82" t="s">
        <v>191</v>
      </c>
      <c r="H262" s="17">
        <v>100</v>
      </c>
      <c r="I262" s="37" t="e">
        <f>VLOOKUP($G262,#REF!,3,0)</f>
        <v>#REF!</v>
      </c>
      <c r="J262" s="37" t="e">
        <f>VLOOKUP($G262,#REF!,5,0)</f>
        <v>#REF!</v>
      </c>
      <c r="K262" s="37" t="e">
        <f>VLOOKUP($G262,#REF!,12,0)</f>
        <v>#REF!</v>
      </c>
      <c r="L262" s="37" t="e">
        <f>VLOOKUP($G262,#REF!,8,0)</f>
        <v>#REF!</v>
      </c>
    </row>
    <row r="263" spans="1:12" s="81" customFormat="1" ht="22">
      <c r="A263" s="118"/>
      <c r="B263" s="181"/>
      <c r="C263" s="79" t="e">
        <f t="shared" si="16"/>
        <v>#REF!</v>
      </c>
      <c r="D263" s="79" t="e">
        <f t="shared" si="17"/>
        <v>#REF!</v>
      </c>
      <c r="E263" s="79" t="e">
        <f t="shared" si="18"/>
        <v>#REF!</v>
      </c>
      <c r="F263" s="79" t="e">
        <f t="shared" si="19"/>
        <v>#REF!</v>
      </c>
      <c r="G263" s="82" t="s">
        <v>185</v>
      </c>
      <c r="H263" s="17">
        <v>100</v>
      </c>
      <c r="I263" s="37" t="e">
        <f>VLOOKUP($G263,#REF!,3,0)</f>
        <v>#REF!</v>
      </c>
      <c r="J263" s="37" t="e">
        <f>VLOOKUP($G263,#REF!,5,0)</f>
        <v>#REF!</v>
      </c>
      <c r="K263" s="37" t="e">
        <f>VLOOKUP($G263,#REF!,12,0)</f>
        <v>#REF!</v>
      </c>
      <c r="L263" s="37" t="e">
        <f>VLOOKUP($G263,#REF!,8,0)</f>
        <v>#REF!</v>
      </c>
    </row>
    <row r="264" spans="1:12" s="81" customFormat="1" ht="22">
      <c r="A264" s="118" t="s">
        <v>192</v>
      </c>
      <c r="B264" s="181"/>
      <c r="C264" s="79" t="e">
        <f t="shared" si="16"/>
        <v>#REF!</v>
      </c>
      <c r="D264" s="79" t="e">
        <f t="shared" si="17"/>
        <v>#REF!</v>
      </c>
      <c r="E264" s="79" t="e">
        <f t="shared" si="18"/>
        <v>#REF!</v>
      </c>
      <c r="F264" s="79" t="e">
        <f t="shared" si="19"/>
        <v>#REF!</v>
      </c>
      <c r="G264" s="82" t="s">
        <v>184</v>
      </c>
      <c r="H264" s="17">
        <v>150</v>
      </c>
      <c r="I264" s="37" t="e">
        <f>VLOOKUP($G264,#REF!,3,0)</f>
        <v>#REF!</v>
      </c>
      <c r="J264" s="37" t="e">
        <f>VLOOKUP($G264,#REF!,5,0)</f>
        <v>#REF!</v>
      </c>
      <c r="K264" s="37" t="e">
        <f>VLOOKUP($G264,#REF!,12,0)</f>
        <v>#REF!</v>
      </c>
      <c r="L264" s="37" t="e">
        <f>VLOOKUP($G264,#REF!,8,0)</f>
        <v>#REF!</v>
      </c>
    </row>
    <row r="265" spans="1:12" s="81" customFormat="1" ht="22">
      <c r="A265" s="118"/>
      <c r="B265" s="181"/>
      <c r="C265" s="79" t="e">
        <f t="shared" si="16"/>
        <v>#REF!</v>
      </c>
      <c r="D265" s="79" t="e">
        <f t="shared" si="17"/>
        <v>#REF!</v>
      </c>
      <c r="E265" s="79" t="e">
        <f t="shared" si="18"/>
        <v>#REF!</v>
      </c>
      <c r="F265" s="79" t="e">
        <f t="shared" si="19"/>
        <v>#REF!</v>
      </c>
      <c r="G265" s="82" t="s">
        <v>108</v>
      </c>
      <c r="H265" s="17">
        <v>15</v>
      </c>
      <c r="I265" s="37" t="e">
        <f>VLOOKUP($G265,#REF!,3,0)</f>
        <v>#REF!</v>
      </c>
      <c r="J265" s="37" t="e">
        <f>VLOOKUP($G265,#REF!,5,0)</f>
        <v>#REF!</v>
      </c>
      <c r="K265" s="37" t="e">
        <f>VLOOKUP($G265,#REF!,12,0)</f>
        <v>#REF!</v>
      </c>
      <c r="L265" s="37" t="e">
        <f>VLOOKUP($G265,#REF!,8,0)</f>
        <v>#REF!</v>
      </c>
    </row>
    <row r="266" spans="1:12" s="81" customFormat="1" ht="22">
      <c r="A266" s="118" t="s">
        <v>193</v>
      </c>
      <c r="B266" s="181"/>
      <c r="C266" s="79" t="e">
        <f t="shared" si="16"/>
        <v>#REF!</v>
      </c>
      <c r="D266" s="79" t="e">
        <f t="shared" si="17"/>
        <v>#REF!</v>
      </c>
      <c r="E266" s="79" t="e">
        <f t="shared" si="18"/>
        <v>#REF!</v>
      </c>
      <c r="F266" s="79" t="e">
        <f t="shared" si="19"/>
        <v>#REF!</v>
      </c>
      <c r="G266" s="82" t="s">
        <v>194</v>
      </c>
      <c r="H266" s="17"/>
      <c r="I266" s="37" t="e">
        <f>VLOOKUP($G266,#REF!,3,0)</f>
        <v>#REF!</v>
      </c>
      <c r="J266" s="37" t="e">
        <f>VLOOKUP($G266,#REF!,5,0)</f>
        <v>#REF!</v>
      </c>
      <c r="K266" s="37" t="e">
        <f>VLOOKUP($G266,#REF!,12,0)</f>
        <v>#REF!</v>
      </c>
      <c r="L266" s="37" t="e">
        <f>VLOOKUP($G266,#REF!,8,0)</f>
        <v>#REF!</v>
      </c>
    </row>
    <row r="267" spans="1:12" s="81" customFormat="1" ht="22">
      <c r="A267" s="118"/>
      <c r="B267" s="181"/>
      <c r="C267" s="79" t="e">
        <f t="shared" si="16"/>
        <v>#REF!</v>
      </c>
      <c r="D267" s="79" t="e">
        <f t="shared" si="17"/>
        <v>#REF!</v>
      </c>
      <c r="E267" s="79" t="e">
        <f t="shared" si="18"/>
        <v>#REF!</v>
      </c>
      <c r="F267" s="79" t="e">
        <f t="shared" si="19"/>
        <v>#REF!</v>
      </c>
      <c r="G267" s="82" t="s">
        <v>51</v>
      </c>
      <c r="H267" s="17">
        <v>50</v>
      </c>
      <c r="I267" s="37" t="e">
        <f>VLOOKUP($G267,#REF!,3,0)</f>
        <v>#REF!</v>
      </c>
      <c r="J267" s="37" t="e">
        <f>VLOOKUP($G267,#REF!,5,0)</f>
        <v>#REF!</v>
      </c>
      <c r="K267" s="37" t="e">
        <f>VLOOKUP($G267,#REF!,12,0)</f>
        <v>#REF!</v>
      </c>
      <c r="L267" s="37" t="e">
        <f>VLOOKUP($G267,#REF!,8,0)</f>
        <v>#REF!</v>
      </c>
    </row>
    <row r="268" spans="1:12" s="81" customFormat="1" ht="22">
      <c r="A268" s="118"/>
      <c r="B268" s="181"/>
      <c r="C268" s="79" t="e">
        <f t="shared" si="16"/>
        <v>#REF!</v>
      </c>
      <c r="D268" s="79" t="e">
        <f t="shared" si="17"/>
        <v>#REF!</v>
      </c>
      <c r="E268" s="79" t="e">
        <f t="shared" si="18"/>
        <v>#REF!</v>
      </c>
      <c r="F268" s="79" t="e">
        <f t="shared" si="19"/>
        <v>#REF!</v>
      </c>
      <c r="G268" s="82" t="s">
        <v>184</v>
      </c>
      <c r="H268" s="17">
        <v>200</v>
      </c>
      <c r="I268" s="37" t="e">
        <f>VLOOKUP($G268,#REF!,3,0)</f>
        <v>#REF!</v>
      </c>
      <c r="J268" s="37" t="e">
        <f>VLOOKUP($G268,#REF!,5,0)</f>
        <v>#REF!</v>
      </c>
      <c r="K268" s="37" t="e">
        <f>VLOOKUP($G268,#REF!,12,0)</f>
        <v>#REF!</v>
      </c>
      <c r="L268" s="37" t="e">
        <f>VLOOKUP($G268,#REF!,8,0)</f>
        <v>#REF!</v>
      </c>
    </row>
    <row r="269" spans="1:12" s="81" customFormat="1" ht="22">
      <c r="A269" s="118"/>
      <c r="B269" s="181"/>
      <c r="C269" s="79" t="e">
        <f t="shared" si="16"/>
        <v>#REF!</v>
      </c>
      <c r="D269" s="79" t="e">
        <f t="shared" si="17"/>
        <v>#REF!</v>
      </c>
      <c r="E269" s="79" t="e">
        <f t="shared" si="18"/>
        <v>#REF!</v>
      </c>
      <c r="F269" s="79" t="e">
        <f t="shared" si="19"/>
        <v>#REF!</v>
      </c>
      <c r="G269" s="82" t="s">
        <v>195</v>
      </c>
      <c r="H269" s="17">
        <v>20</v>
      </c>
      <c r="I269" s="37" t="e">
        <f>VLOOKUP($G269,#REF!,3,0)</f>
        <v>#REF!</v>
      </c>
      <c r="J269" s="37" t="e">
        <f>VLOOKUP($G269,#REF!,5,0)</f>
        <v>#REF!</v>
      </c>
      <c r="K269" s="37" t="e">
        <f>VLOOKUP($G269,#REF!,12,0)</f>
        <v>#REF!</v>
      </c>
      <c r="L269" s="37" t="e">
        <f>VLOOKUP($G269,#REF!,8,0)</f>
        <v>#REF!</v>
      </c>
    </row>
    <row r="270" spans="1:12" s="81" customFormat="1" ht="18" customHeight="1">
      <c r="A270" s="118" t="s">
        <v>196</v>
      </c>
      <c r="B270" s="181"/>
      <c r="C270" s="79" t="e">
        <f t="shared" si="16"/>
        <v>#REF!</v>
      </c>
      <c r="D270" s="79" t="e">
        <f t="shared" si="17"/>
        <v>#REF!</v>
      </c>
      <c r="E270" s="79" t="e">
        <f t="shared" si="18"/>
        <v>#REF!</v>
      </c>
      <c r="F270" s="79" t="e">
        <f t="shared" si="19"/>
        <v>#REF!</v>
      </c>
      <c r="G270" s="82" t="s">
        <v>88</v>
      </c>
      <c r="H270" s="17">
        <v>50</v>
      </c>
      <c r="I270" s="37" t="e">
        <f>VLOOKUP($G270,#REF!,3,0)</f>
        <v>#REF!</v>
      </c>
      <c r="J270" s="37" t="e">
        <f>VLOOKUP($G270,#REF!,5,0)</f>
        <v>#REF!</v>
      </c>
      <c r="K270" s="37" t="e">
        <f>VLOOKUP($G270,#REF!,12,0)</f>
        <v>#REF!</v>
      </c>
      <c r="L270" s="37" t="e">
        <f>VLOOKUP($G270,#REF!,8,0)</f>
        <v>#REF!</v>
      </c>
    </row>
    <row r="271" spans="1:12" s="81" customFormat="1" ht="22">
      <c r="A271" s="118"/>
      <c r="B271" s="181"/>
      <c r="C271" s="79" t="e">
        <f t="shared" si="16"/>
        <v>#REF!</v>
      </c>
      <c r="D271" s="79" t="e">
        <f t="shared" si="17"/>
        <v>#REF!</v>
      </c>
      <c r="E271" s="79" t="e">
        <f t="shared" si="18"/>
        <v>#REF!</v>
      </c>
      <c r="F271" s="79" t="e">
        <f t="shared" si="19"/>
        <v>#REF!</v>
      </c>
      <c r="G271" s="82" t="s">
        <v>180</v>
      </c>
      <c r="H271" s="17">
        <v>100</v>
      </c>
      <c r="I271" s="37" t="e">
        <f>VLOOKUP($G271,#REF!,3,0)</f>
        <v>#REF!</v>
      </c>
      <c r="J271" s="37" t="e">
        <f>VLOOKUP($G271,#REF!,5,0)</f>
        <v>#REF!</v>
      </c>
      <c r="K271" s="37" t="e">
        <f>VLOOKUP($G271,#REF!,12,0)</f>
        <v>#REF!</v>
      </c>
      <c r="L271" s="37" t="e">
        <f>VLOOKUP($G271,#REF!,8,0)</f>
        <v>#REF!</v>
      </c>
    </row>
    <row r="272" spans="1:12" s="81" customFormat="1" ht="22">
      <c r="A272" s="118"/>
      <c r="B272" s="181"/>
      <c r="C272" s="79" t="e">
        <f t="shared" si="16"/>
        <v>#REF!</v>
      </c>
      <c r="D272" s="79" t="e">
        <f t="shared" si="17"/>
        <v>#REF!</v>
      </c>
      <c r="E272" s="79" t="e">
        <f t="shared" si="18"/>
        <v>#REF!</v>
      </c>
      <c r="F272" s="79" t="e">
        <f t="shared" si="19"/>
        <v>#REF!</v>
      </c>
      <c r="G272" s="82" t="s">
        <v>183</v>
      </c>
      <c r="H272" s="17">
        <v>10</v>
      </c>
      <c r="I272" s="37" t="e">
        <f>VLOOKUP($G272,#REF!,3,0)</f>
        <v>#REF!</v>
      </c>
      <c r="J272" s="37" t="e">
        <f>VLOOKUP($G272,#REF!,5,0)</f>
        <v>#REF!</v>
      </c>
      <c r="K272" s="37" t="e">
        <f>VLOOKUP($G272,#REF!,12,0)</f>
        <v>#REF!</v>
      </c>
      <c r="L272" s="37" t="e">
        <f>VLOOKUP($G272,#REF!,8,0)</f>
        <v>#REF!</v>
      </c>
    </row>
    <row r="273" spans="1:12" s="81" customFormat="1" ht="22">
      <c r="A273" s="118"/>
      <c r="B273" s="181"/>
      <c r="C273" s="79" t="e">
        <f t="shared" si="16"/>
        <v>#REF!</v>
      </c>
      <c r="D273" s="79" t="e">
        <f t="shared" si="17"/>
        <v>#REF!</v>
      </c>
      <c r="E273" s="79" t="e">
        <f t="shared" si="18"/>
        <v>#REF!</v>
      </c>
      <c r="F273" s="79" t="e">
        <f t="shared" si="19"/>
        <v>#REF!</v>
      </c>
      <c r="G273" s="82" t="s">
        <v>194</v>
      </c>
      <c r="H273" s="17">
        <v>0</v>
      </c>
      <c r="I273" s="37" t="e">
        <f>VLOOKUP($G273,#REF!,3,0)</f>
        <v>#REF!</v>
      </c>
      <c r="J273" s="37" t="e">
        <f>VLOOKUP($G273,#REF!,5,0)</f>
        <v>#REF!</v>
      </c>
      <c r="K273" s="37" t="e">
        <f>VLOOKUP($G273,#REF!,12,0)</f>
        <v>#REF!</v>
      </c>
      <c r="L273" s="37" t="e">
        <f>VLOOKUP($G273,#REF!,8,0)</f>
        <v>#REF!</v>
      </c>
    </row>
    <row r="274" spans="1:12" s="81" customFormat="1" ht="22">
      <c r="A274" s="118"/>
      <c r="B274" s="181"/>
      <c r="C274" s="79" t="e">
        <f t="shared" si="16"/>
        <v>#REF!</v>
      </c>
      <c r="D274" s="79" t="e">
        <f t="shared" si="17"/>
        <v>#REF!</v>
      </c>
      <c r="E274" s="79" t="e">
        <f t="shared" si="18"/>
        <v>#REF!</v>
      </c>
      <c r="F274" s="79" t="e">
        <f t="shared" si="19"/>
        <v>#REF!</v>
      </c>
      <c r="G274" s="82" t="s">
        <v>51</v>
      </c>
      <c r="H274" s="17">
        <v>50</v>
      </c>
      <c r="I274" s="37" t="e">
        <f>VLOOKUP($G274,#REF!,3,0)</f>
        <v>#REF!</v>
      </c>
      <c r="J274" s="37" t="e">
        <f>VLOOKUP($G274,#REF!,5,0)</f>
        <v>#REF!</v>
      </c>
      <c r="K274" s="37" t="e">
        <f>VLOOKUP($G274,#REF!,12,0)</f>
        <v>#REF!</v>
      </c>
      <c r="L274" s="37" t="e">
        <f>VLOOKUP($G274,#REF!,8,0)</f>
        <v>#REF!</v>
      </c>
    </row>
    <row r="275" spans="1:12" s="81" customFormat="1" ht="22">
      <c r="A275" s="118" t="s">
        <v>197</v>
      </c>
      <c r="B275" s="181"/>
      <c r="C275" s="79" t="e">
        <f t="shared" si="16"/>
        <v>#REF!</v>
      </c>
      <c r="D275" s="79" t="e">
        <f t="shared" si="17"/>
        <v>#REF!</v>
      </c>
      <c r="E275" s="79" t="e">
        <f t="shared" si="18"/>
        <v>#REF!</v>
      </c>
      <c r="F275" s="79" t="e">
        <f t="shared" si="19"/>
        <v>#REF!</v>
      </c>
      <c r="G275" s="82" t="s">
        <v>51</v>
      </c>
      <c r="H275" s="17">
        <v>200</v>
      </c>
      <c r="I275" s="37" t="e">
        <f>VLOOKUP($G275,#REF!,3,0)</f>
        <v>#REF!</v>
      </c>
      <c r="J275" s="37" t="e">
        <f>VLOOKUP($G275,#REF!,5,0)</f>
        <v>#REF!</v>
      </c>
      <c r="K275" s="37" t="e">
        <f>VLOOKUP($G275,#REF!,12,0)</f>
        <v>#REF!</v>
      </c>
      <c r="L275" s="37" t="e">
        <f>VLOOKUP($G275,#REF!,8,0)</f>
        <v>#REF!</v>
      </c>
    </row>
    <row r="276" spans="1:12" s="81" customFormat="1" ht="22">
      <c r="A276" s="118"/>
      <c r="B276" s="181"/>
      <c r="C276" s="79" t="e">
        <f t="shared" si="16"/>
        <v>#REF!</v>
      </c>
      <c r="D276" s="79" t="e">
        <f t="shared" si="17"/>
        <v>#REF!</v>
      </c>
      <c r="E276" s="79" t="e">
        <f t="shared" si="18"/>
        <v>#REF!</v>
      </c>
      <c r="F276" s="79" t="e">
        <f t="shared" si="19"/>
        <v>#REF!</v>
      </c>
      <c r="G276" s="82" t="s">
        <v>198</v>
      </c>
      <c r="H276" s="17">
        <v>20</v>
      </c>
      <c r="I276" s="37" t="e">
        <f>VLOOKUP($G276,#REF!,3,0)</f>
        <v>#REF!</v>
      </c>
      <c r="J276" s="37" t="e">
        <f>VLOOKUP($G276,#REF!,5,0)</f>
        <v>#REF!</v>
      </c>
      <c r="K276" s="37" t="e">
        <f>VLOOKUP($G276,#REF!,12,0)</f>
        <v>#REF!</v>
      </c>
      <c r="L276" s="37" t="e">
        <f>VLOOKUP($G276,#REF!,8,0)</f>
        <v>#REF!</v>
      </c>
    </row>
    <row r="277" spans="1:12" s="81" customFormat="1" ht="22">
      <c r="A277" s="118" t="s">
        <v>199</v>
      </c>
      <c r="B277" s="181"/>
      <c r="C277" s="79" t="e">
        <f t="shared" si="16"/>
        <v>#REF!</v>
      </c>
      <c r="D277" s="79" t="e">
        <f t="shared" si="17"/>
        <v>#REF!</v>
      </c>
      <c r="E277" s="79" t="e">
        <f t="shared" si="18"/>
        <v>#REF!</v>
      </c>
      <c r="F277" s="79" t="e">
        <f t="shared" si="19"/>
        <v>#REF!</v>
      </c>
      <c r="G277" s="82" t="s">
        <v>184</v>
      </c>
      <c r="H277" s="17">
        <v>200</v>
      </c>
      <c r="I277" s="37" t="e">
        <f>VLOOKUP($G277,#REF!,3,0)</f>
        <v>#REF!</v>
      </c>
      <c r="J277" s="37" t="e">
        <f>VLOOKUP($G277,#REF!,5,0)</f>
        <v>#REF!</v>
      </c>
      <c r="K277" s="37" t="e">
        <f>VLOOKUP($G277,#REF!,12,0)</f>
        <v>#REF!</v>
      </c>
      <c r="L277" s="37" t="e">
        <f>VLOOKUP($G277,#REF!,8,0)</f>
        <v>#REF!</v>
      </c>
    </row>
    <row r="278" spans="1:12" s="81" customFormat="1" ht="22">
      <c r="A278" s="118"/>
      <c r="B278" s="181"/>
      <c r="C278" s="79" t="e">
        <f t="shared" si="16"/>
        <v>#REF!</v>
      </c>
      <c r="D278" s="79" t="e">
        <f t="shared" si="17"/>
        <v>#REF!</v>
      </c>
      <c r="E278" s="79" t="e">
        <f t="shared" si="18"/>
        <v>#REF!</v>
      </c>
      <c r="F278" s="79" t="e">
        <f t="shared" si="19"/>
        <v>#REF!</v>
      </c>
      <c r="G278" s="82" t="s">
        <v>183</v>
      </c>
      <c r="H278" s="17">
        <v>15</v>
      </c>
      <c r="I278" s="37" t="e">
        <f>VLOOKUP($G278,#REF!,3,0)</f>
        <v>#REF!</v>
      </c>
      <c r="J278" s="37" t="e">
        <f>VLOOKUP($G278,#REF!,5,0)</f>
        <v>#REF!</v>
      </c>
      <c r="K278" s="37" t="e">
        <f>VLOOKUP($G278,#REF!,12,0)</f>
        <v>#REF!</v>
      </c>
      <c r="L278" s="37" t="e">
        <f>VLOOKUP($G278,#REF!,8,0)</f>
        <v>#REF!</v>
      </c>
    </row>
    <row r="279" spans="1:12" s="81" customFormat="1" ht="22">
      <c r="A279" s="103" t="s">
        <v>200</v>
      </c>
      <c r="B279" s="181"/>
      <c r="C279" s="79" t="e">
        <f t="shared" si="16"/>
        <v>#REF!</v>
      </c>
      <c r="D279" s="79" t="e">
        <f t="shared" si="17"/>
        <v>#REF!</v>
      </c>
      <c r="E279" s="79" t="e">
        <f t="shared" si="18"/>
        <v>#REF!</v>
      </c>
      <c r="F279" s="79" t="e">
        <f t="shared" si="19"/>
        <v>#REF!</v>
      </c>
      <c r="G279" s="82" t="s">
        <v>201</v>
      </c>
      <c r="H279" s="17">
        <v>30</v>
      </c>
      <c r="I279" s="37" t="e">
        <f>VLOOKUP($G279,#REF!,3,0)</f>
        <v>#REF!</v>
      </c>
      <c r="J279" s="37" t="e">
        <f>VLOOKUP($G279,#REF!,5,0)</f>
        <v>#REF!</v>
      </c>
      <c r="K279" s="37" t="e">
        <f>VLOOKUP($G279,#REF!,12,0)</f>
        <v>#REF!</v>
      </c>
      <c r="L279" s="37" t="e">
        <f>VLOOKUP($G279,#REF!,8,0)</f>
        <v>#REF!</v>
      </c>
    </row>
    <row r="280" spans="1:12" s="81" customFormat="1" ht="22">
      <c r="A280" s="103"/>
      <c r="B280" s="181"/>
      <c r="C280" s="79" t="e">
        <f t="shared" si="16"/>
        <v>#REF!</v>
      </c>
      <c r="D280" s="79" t="e">
        <f t="shared" si="17"/>
        <v>#REF!</v>
      </c>
      <c r="E280" s="79" t="e">
        <f t="shared" si="18"/>
        <v>#REF!</v>
      </c>
      <c r="F280" s="79" t="e">
        <f t="shared" si="19"/>
        <v>#REF!</v>
      </c>
      <c r="G280" s="82" t="s">
        <v>198</v>
      </c>
      <c r="H280" s="17">
        <v>25</v>
      </c>
      <c r="I280" s="37" t="e">
        <f>VLOOKUP($G280,#REF!,3,0)</f>
        <v>#REF!</v>
      </c>
      <c r="J280" s="37" t="e">
        <f>VLOOKUP($G280,#REF!,5,0)</f>
        <v>#REF!</v>
      </c>
      <c r="K280" s="37" t="e">
        <f>VLOOKUP($G280,#REF!,12,0)</f>
        <v>#REF!</v>
      </c>
      <c r="L280" s="37" t="e">
        <f>VLOOKUP($G280,#REF!,8,0)</f>
        <v>#REF!</v>
      </c>
    </row>
    <row r="281" spans="1:12" s="81" customFormat="1" ht="22">
      <c r="A281" s="103"/>
      <c r="B281" s="181"/>
      <c r="C281" s="79" t="e">
        <f t="shared" si="16"/>
        <v>#REF!</v>
      </c>
      <c r="D281" s="79" t="e">
        <f t="shared" si="17"/>
        <v>#REF!</v>
      </c>
      <c r="E281" s="79" t="e">
        <f t="shared" si="18"/>
        <v>#REF!</v>
      </c>
      <c r="F281" s="79" t="e">
        <f t="shared" si="19"/>
        <v>#REF!</v>
      </c>
      <c r="G281" s="82" t="s">
        <v>194</v>
      </c>
      <c r="H281" s="17">
        <v>0</v>
      </c>
      <c r="I281" s="37" t="e">
        <f>VLOOKUP($G281,#REF!,3,0)</f>
        <v>#REF!</v>
      </c>
      <c r="J281" s="37" t="e">
        <f>VLOOKUP($G281,#REF!,5,0)</f>
        <v>#REF!</v>
      </c>
      <c r="K281" s="37" t="e">
        <f>VLOOKUP($G281,#REF!,12,0)</f>
        <v>#REF!</v>
      </c>
      <c r="L281" s="37" t="e">
        <f>VLOOKUP($G281,#REF!,8,0)</f>
        <v>#REF!</v>
      </c>
    </row>
    <row r="282" spans="1:12" s="81" customFormat="1" ht="22">
      <c r="A282" s="103"/>
      <c r="B282" s="181"/>
      <c r="C282" s="79" t="e">
        <f t="shared" ref="C282:C346" si="20">H282*I282/100</f>
        <v>#REF!</v>
      </c>
      <c r="D282" s="79" t="e">
        <f t="shared" ref="D282:D346" si="21">H282*J282/100</f>
        <v>#REF!</v>
      </c>
      <c r="E282" s="79" t="e">
        <f t="shared" ref="E282:E346" si="22">H282*K282/100</f>
        <v>#REF!</v>
      </c>
      <c r="F282" s="79" t="e">
        <f t="shared" ref="F282:F346" si="23">H282*L282/100</f>
        <v>#REF!</v>
      </c>
      <c r="G282" s="82" t="s">
        <v>51</v>
      </c>
      <c r="H282" s="17">
        <v>50</v>
      </c>
      <c r="I282" s="37" t="e">
        <f>VLOOKUP($G282,#REF!,3,0)</f>
        <v>#REF!</v>
      </c>
      <c r="J282" s="37" t="e">
        <f>VLOOKUP($G282,#REF!,5,0)</f>
        <v>#REF!</v>
      </c>
      <c r="K282" s="37" t="e">
        <f>VLOOKUP($G282,#REF!,12,0)</f>
        <v>#REF!</v>
      </c>
      <c r="L282" s="37" t="e">
        <f>VLOOKUP($G282,#REF!,8,0)</f>
        <v>#REF!</v>
      </c>
    </row>
    <row r="283" spans="1:12" s="81" customFormat="1" ht="22">
      <c r="A283" s="103" t="s">
        <v>202</v>
      </c>
      <c r="B283" s="181"/>
      <c r="C283" s="79" t="e">
        <f t="shared" si="20"/>
        <v>#REF!</v>
      </c>
      <c r="D283" s="79" t="e">
        <f t="shared" si="21"/>
        <v>#REF!</v>
      </c>
      <c r="E283" s="79" t="e">
        <f t="shared" si="22"/>
        <v>#REF!</v>
      </c>
      <c r="F283" s="79" t="e">
        <f t="shared" si="23"/>
        <v>#REF!</v>
      </c>
      <c r="G283" s="82" t="s">
        <v>191</v>
      </c>
      <c r="H283" s="17">
        <v>100</v>
      </c>
      <c r="I283" s="37" t="e">
        <f>VLOOKUP($G283,#REF!,3,0)</f>
        <v>#REF!</v>
      </c>
      <c r="J283" s="37" t="e">
        <f>VLOOKUP($G283,#REF!,5,0)</f>
        <v>#REF!</v>
      </c>
      <c r="K283" s="37" t="e">
        <f>VLOOKUP($G283,#REF!,12,0)</f>
        <v>#REF!</v>
      </c>
      <c r="L283" s="37" t="e">
        <f>VLOOKUP($G283,#REF!,8,0)</f>
        <v>#REF!</v>
      </c>
    </row>
    <row r="284" spans="1:12" s="81" customFormat="1" ht="22">
      <c r="A284" s="103"/>
      <c r="B284" s="181"/>
      <c r="C284" s="79" t="e">
        <f t="shared" si="20"/>
        <v>#REF!</v>
      </c>
      <c r="D284" s="79" t="e">
        <f t="shared" si="21"/>
        <v>#REF!</v>
      </c>
      <c r="E284" s="79" t="e">
        <f t="shared" si="22"/>
        <v>#REF!</v>
      </c>
      <c r="F284" s="79" t="e">
        <f t="shared" si="23"/>
        <v>#REF!</v>
      </c>
      <c r="G284" s="82" t="s">
        <v>203</v>
      </c>
      <c r="H284" s="17">
        <v>25</v>
      </c>
      <c r="I284" s="37" t="e">
        <f>VLOOKUP($G284,#REF!,3,0)</f>
        <v>#REF!</v>
      </c>
      <c r="J284" s="37" t="e">
        <f>VLOOKUP($G284,#REF!,5,0)</f>
        <v>#REF!</v>
      </c>
      <c r="K284" s="37" t="e">
        <f>VLOOKUP($G284,#REF!,12,0)</f>
        <v>#REF!</v>
      </c>
      <c r="L284" s="37" t="e">
        <f>VLOOKUP($G284,#REF!,8,0)</f>
        <v>#REF!</v>
      </c>
    </row>
    <row r="285" spans="1:12" s="81" customFormat="1" ht="22">
      <c r="A285" s="103" t="s">
        <v>204</v>
      </c>
      <c r="B285" s="181" t="s">
        <v>205</v>
      </c>
      <c r="C285" s="79" t="e">
        <f t="shared" si="20"/>
        <v>#REF!</v>
      </c>
      <c r="D285" s="79" t="e">
        <f t="shared" si="21"/>
        <v>#REF!</v>
      </c>
      <c r="E285" s="79" t="e">
        <f t="shared" si="22"/>
        <v>#REF!</v>
      </c>
      <c r="F285" s="79" t="e">
        <f t="shared" si="23"/>
        <v>#REF!</v>
      </c>
      <c r="G285" s="82" t="s">
        <v>161</v>
      </c>
      <c r="H285" s="17">
        <v>100</v>
      </c>
      <c r="I285" s="37" t="e">
        <f>VLOOKUP($G285,#REF!,3,0)</f>
        <v>#REF!</v>
      </c>
      <c r="J285" s="37" t="e">
        <f>VLOOKUP($G285,#REF!,5,0)</f>
        <v>#REF!</v>
      </c>
      <c r="K285" s="37" t="e">
        <f>VLOOKUP($G285,#REF!,12,0)</f>
        <v>#REF!</v>
      </c>
      <c r="L285" s="37" t="e">
        <f>VLOOKUP($G285,#REF!,8,0)</f>
        <v>#REF!</v>
      </c>
    </row>
    <row r="286" spans="1:12" s="81" customFormat="1" ht="22">
      <c r="A286" s="103"/>
      <c r="B286" s="181"/>
      <c r="C286" s="79" t="e">
        <f t="shared" si="20"/>
        <v>#REF!</v>
      </c>
      <c r="D286" s="79" t="e">
        <f t="shared" si="21"/>
        <v>#REF!</v>
      </c>
      <c r="E286" s="79" t="e">
        <f t="shared" si="22"/>
        <v>#REF!</v>
      </c>
      <c r="F286" s="79" t="e">
        <f t="shared" si="23"/>
        <v>#REF!</v>
      </c>
      <c r="G286" s="82" t="s">
        <v>198</v>
      </c>
      <c r="H286" s="17">
        <v>15</v>
      </c>
      <c r="I286" s="37" t="e">
        <f>VLOOKUP($G286,#REF!,3,0)</f>
        <v>#REF!</v>
      </c>
      <c r="J286" s="37" t="e">
        <f>VLOOKUP($G286,#REF!,5,0)</f>
        <v>#REF!</v>
      </c>
      <c r="K286" s="37" t="e">
        <f>VLOOKUP($G286,#REF!,12,0)</f>
        <v>#REF!</v>
      </c>
      <c r="L286" s="37" t="e">
        <f>VLOOKUP($G286,#REF!,8,0)</f>
        <v>#REF!</v>
      </c>
    </row>
    <row r="287" spans="1:12" s="81" customFormat="1" ht="22">
      <c r="A287" s="103"/>
      <c r="B287" s="181"/>
      <c r="C287" s="79" t="e">
        <f t="shared" si="20"/>
        <v>#REF!</v>
      </c>
      <c r="D287" s="79" t="e">
        <f t="shared" si="21"/>
        <v>#REF!</v>
      </c>
      <c r="E287" s="79" t="e">
        <f t="shared" si="22"/>
        <v>#REF!</v>
      </c>
      <c r="F287" s="79" t="e">
        <f t="shared" si="23"/>
        <v>#REF!</v>
      </c>
      <c r="G287" s="82" t="s">
        <v>194</v>
      </c>
      <c r="H287" s="17">
        <v>0</v>
      </c>
      <c r="I287" s="37" t="e">
        <f>VLOOKUP($G287,#REF!,3,0)</f>
        <v>#REF!</v>
      </c>
      <c r="J287" s="37" t="e">
        <f>VLOOKUP($G287,#REF!,5,0)</f>
        <v>#REF!</v>
      </c>
      <c r="K287" s="37" t="e">
        <f>VLOOKUP($G287,#REF!,12,0)</f>
        <v>#REF!</v>
      </c>
      <c r="L287" s="37" t="e">
        <f>VLOOKUP($G287,#REF!,8,0)</f>
        <v>#REF!</v>
      </c>
    </row>
    <row r="288" spans="1:12" s="81" customFormat="1" ht="22">
      <c r="A288" s="103"/>
      <c r="B288" s="181"/>
      <c r="C288" s="79" t="e">
        <f t="shared" si="20"/>
        <v>#REF!</v>
      </c>
      <c r="D288" s="79" t="e">
        <f t="shared" si="21"/>
        <v>#REF!</v>
      </c>
      <c r="E288" s="79" t="e">
        <f t="shared" si="22"/>
        <v>#REF!</v>
      </c>
      <c r="F288" s="79" t="e">
        <f t="shared" si="23"/>
        <v>#REF!</v>
      </c>
      <c r="G288" s="82" t="s">
        <v>51</v>
      </c>
      <c r="H288" s="17">
        <v>50</v>
      </c>
      <c r="I288" s="37" t="e">
        <f>VLOOKUP($G288,#REF!,3,0)</f>
        <v>#REF!</v>
      </c>
      <c r="J288" s="37" t="e">
        <f>VLOOKUP($G288,#REF!,5,0)</f>
        <v>#REF!</v>
      </c>
      <c r="K288" s="37" t="e">
        <f>VLOOKUP($G288,#REF!,12,0)</f>
        <v>#REF!</v>
      </c>
      <c r="L288" s="37" t="e">
        <f>VLOOKUP($G288,#REF!,8,0)</f>
        <v>#REF!</v>
      </c>
    </row>
    <row r="289" spans="1:12" s="81" customFormat="1" ht="22">
      <c r="A289" s="103" t="s">
        <v>206</v>
      </c>
      <c r="B289" s="181"/>
      <c r="C289" s="79" t="e">
        <f t="shared" si="20"/>
        <v>#REF!</v>
      </c>
      <c r="D289" s="79" t="e">
        <f t="shared" si="21"/>
        <v>#REF!</v>
      </c>
      <c r="E289" s="79" t="e">
        <f t="shared" si="22"/>
        <v>#REF!</v>
      </c>
      <c r="F289" s="79" t="e">
        <f t="shared" si="23"/>
        <v>#REF!</v>
      </c>
      <c r="G289" s="82" t="s">
        <v>207</v>
      </c>
      <c r="H289" s="17">
        <v>200</v>
      </c>
      <c r="I289" s="37" t="e">
        <f>VLOOKUP($G289,#REF!,3,0)</f>
        <v>#REF!</v>
      </c>
      <c r="J289" s="37" t="e">
        <f>VLOOKUP($G289,#REF!,5,0)</f>
        <v>#REF!</v>
      </c>
      <c r="K289" s="37" t="e">
        <f>VLOOKUP($G289,#REF!,12,0)</f>
        <v>#REF!</v>
      </c>
      <c r="L289" s="37" t="e">
        <f>VLOOKUP($G289,#REF!,8,0)</f>
        <v>#REF!</v>
      </c>
    </row>
    <row r="290" spans="1:12" s="81" customFormat="1" ht="22">
      <c r="A290" s="103" t="s">
        <v>208</v>
      </c>
      <c r="B290" s="181"/>
      <c r="C290" s="79" t="e">
        <f t="shared" si="20"/>
        <v>#REF!</v>
      </c>
      <c r="D290" s="79" t="e">
        <f t="shared" si="21"/>
        <v>#REF!</v>
      </c>
      <c r="E290" s="79" t="e">
        <f t="shared" si="22"/>
        <v>#REF!</v>
      </c>
      <c r="F290" s="79" t="e">
        <f t="shared" si="23"/>
        <v>#REF!</v>
      </c>
      <c r="G290" s="82" t="s">
        <v>198</v>
      </c>
      <c r="H290" s="17">
        <v>20</v>
      </c>
      <c r="I290" s="37" t="e">
        <f>VLOOKUP($G290,#REF!,3,0)</f>
        <v>#REF!</v>
      </c>
      <c r="J290" s="37" t="e">
        <f>VLOOKUP($G290,#REF!,5,0)</f>
        <v>#REF!</v>
      </c>
      <c r="K290" s="37" t="e">
        <f>VLOOKUP($G290,#REF!,12,0)</f>
        <v>#REF!</v>
      </c>
      <c r="L290" s="37" t="e">
        <f>VLOOKUP($G290,#REF!,8,0)</f>
        <v>#REF!</v>
      </c>
    </row>
    <row r="291" spans="1:12" s="81" customFormat="1" ht="22">
      <c r="A291" s="103"/>
      <c r="B291" s="181"/>
      <c r="C291" s="79" t="e">
        <f t="shared" si="20"/>
        <v>#REF!</v>
      </c>
      <c r="D291" s="79" t="e">
        <f t="shared" si="21"/>
        <v>#REF!</v>
      </c>
      <c r="E291" s="79" t="e">
        <f t="shared" si="22"/>
        <v>#REF!</v>
      </c>
      <c r="F291" s="79" t="e">
        <f t="shared" si="23"/>
        <v>#REF!</v>
      </c>
      <c r="G291" s="82" t="s">
        <v>209</v>
      </c>
      <c r="H291" s="17">
        <v>80</v>
      </c>
      <c r="I291" s="37" t="e">
        <f>VLOOKUP($G291,#REF!,3,0)</f>
        <v>#REF!</v>
      </c>
      <c r="J291" s="37" t="e">
        <f>VLOOKUP($G291,#REF!,5,0)</f>
        <v>#REF!</v>
      </c>
      <c r="K291" s="37" t="e">
        <f>VLOOKUP($G291,#REF!,12,0)</f>
        <v>#REF!</v>
      </c>
      <c r="L291" s="37" t="e">
        <f>VLOOKUP($G291,#REF!,8,0)</f>
        <v>#REF!</v>
      </c>
    </row>
    <row r="292" spans="1:12" s="81" customFormat="1" ht="22">
      <c r="A292" s="103"/>
      <c r="B292" s="181"/>
      <c r="C292" s="79" t="e">
        <f t="shared" si="20"/>
        <v>#REF!</v>
      </c>
      <c r="D292" s="79" t="e">
        <f t="shared" si="21"/>
        <v>#REF!</v>
      </c>
      <c r="E292" s="79" t="e">
        <f t="shared" si="22"/>
        <v>#REF!</v>
      </c>
      <c r="F292" s="79" t="e">
        <f t="shared" si="23"/>
        <v>#REF!</v>
      </c>
      <c r="G292" s="82" t="s">
        <v>194</v>
      </c>
      <c r="H292" s="17">
        <v>0</v>
      </c>
      <c r="I292" s="37" t="e">
        <f>VLOOKUP($G292,#REF!,3,0)</f>
        <v>#REF!</v>
      </c>
      <c r="J292" s="37" t="e">
        <f>VLOOKUP($G292,#REF!,5,0)</f>
        <v>#REF!</v>
      </c>
      <c r="K292" s="37" t="e">
        <f>VLOOKUP($G292,#REF!,12,0)</f>
        <v>#REF!</v>
      </c>
      <c r="L292" s="37" t="e">
        <f>VLOOKUP($G292,#REF!,8,0)</f>
        <v>#REF!</v>
      </c>
    </row>
    <row r="293" spans="1:12" s="81" customFormat="1" ht="22">
      <c r="A293" s="103"/>
      <c r="B293" s="181"/>
      <c r="C293" s="79" t="e">
        <f t="shared" si="20"/>
        <v>#REF!</v>
      </c>
      <c r="D293" s="79" t="e">
        <f t="shared" si="21"/>
        <v>#REF!</v>
      </c>
      <c r="E293" s="79" t="e">
        <f t="shared" si="22"/>
        <v>#REF!</v>
      </c>
      <c r="F293" s="79" t="e">
        <f t="shared" si="23"/>
        <v>#REF!</v>
      </c>
      <c r="G293" s="82" t="s">
        <v>51</v>
      </c>
      <c r="H293" s="17">
        <v>50</v>
      </c>
      <c r="I293" s="37" t="e">
        <f>VLOOKUP($G293,#REF!,3,0)</f>
        <v>#REF!</v>
      </c>
      <c r="J293" s="37" t="e">
        <f>VLOOKUP($G293,#REF!,5,0)</f>
        <v>#REF!</v>
      </c>
      <c r="K293" s="37" t="e">
        <f>VLOOKUP($G293,#REF!,12,0)</f>
        <v>#REF!</v>
      </c>
      <c r="L293" s="37" t="e">
        <f>VLOOKUP($G293,#REF!,8,0)</f>
        <v>#REF!</v>
      </c>
    </row>
    <row r="294" spans="1:12" s="81" customFormat="1" ht="22">
      <c r="A294" s="103" t="s">
        <v>210</v>
      </c>
      <c r="B294" s="181"/>
      <c r="C294" s="79" t="e">
        <f t="shared" si="20"/>
        <v>#REF!</v>
      </c>
      <c r="D294" s="79" t="e">
        <f t="shared" si="21"/>
        <v>#REF!</v>
      </c>
      <c r="E294" s="79" t="e">
        <f t="shared" si="22"/>
        <v>#REF!</v>
      </c>
      <c r="F294" s="79" t="e">
        <f t="shared" si="23"/>
        <v>#REF!</v>
      </c>
      <c r="G294" s="82" t="s">
        <v>211</v>
      </c>
      <c r="H294" s="17">
        <v>30</v>
      </c>
      <c r="I294" s="37" t="e">
        <f>VLOOKUP($G294,#REF!,3,0)</f>
        <v>#REF!</v>
      </c>
      <c r="J294" s="37" t="e">
        <f>VLOOKUP($G294,#REF!,5,0)</f>
        <v>#REF!</v>
      </c>
      <c r="K294" s="37" t="e">
        <f>VLOOKUP($G294,#REF!,12,0)</f>
        <v>#REF!</v>
      </c>
      <c r="L294" s="37" t="e">
        <f>VLOOKUP($G294,#REF!,8,0)</f>
        <v>#REF!</v>
      </c>
    </row>
    <row r="295" spans="1:12" s="81" customFormat="1" ht="22">
      <c r="A295" s="103"/>
      <c r="B295" s="181"/>
      <c r="C295" s="79" t="e">
        <f t="shared" si="20"/>
        <v>#REF!</v>
      </c>
      <c r="D295" s="79" t="e">
        <f t="shared" si="21"/>
        <v>#REF!</v>
      </c>
      <c r="E295" s="79" t="e">
        <f t="shared" si="22"/>
        <v>#REF!</v>
      </c>
      <c r="F295" s="79" t="e">
        <f t="shared" si="23"/>
        <v>#REF!</v>
      </c>
      <c r="G295" s="82" t="s">
        <v>194</v>
      </c>
      <c r="H295" s="17">
        <v>0</v>
      </c>
      <c r="I295" s="37" t="e">
        <f>VLOOKUP($G295,#REF!,3,0)</f>
        <v>#REF!</v>
      </c>
      <c r="J295" s="37" t="e">
        <f>VLOOKUP($G295,#REF!,5,0)</f>
        <v>#REF!</v>
      </c>
      <c r="K295" s="37" t="e">
        <f>VLOOKUP($G295,#REF!,12,0)</f>
        <v>#REF!</v>
      </c>
      <c r="L295" s="37" t="e">
        <f>VLOOKUP($G295,#REF!,8,0)</f>
        <v>#REF!</v>
      </c>
    </row>
    <row r="296" spans="1:12" s="81" customFormat="1" ht="22">
      <c r="A296" s="103"/>
      <c r="B296" s="181"/>
      <c r="C296" s="79" t="e">
        <f t="shared" si="20"/>
        <v>#REF!</v>
      </c>
      <c r="D296" s="79" t="e">
        <f t="shared" si="21"/>
        <v>#REF!</v>
      </c>
      <c r="E296" s="79" t="e">
        <f t="shared" si="22"/>
        <v>#REF!</v>
      </c>
      <c r="F296" s="79" t="e">
        <f t="shared" si="23"/>
        <v>#REF!</v>
      </c>
      <c r="G296" s="82" t="s">
        <v>51</v>
      </c>
      <c r="H296" s="17">
        <v>50</v>
      </c>
      <c r="I296" s="37" t="e">
        <f>VLOOKUP($G296,#REF!,3,0)</f>
        <v>#REF!</v>
      </c>
      <c r="J296" s="37" t="e">
        <f>VLOOKUP($G296,#REF!,5,0)</f>
        <v>#REF!</v>
      </c>
      <c r="K296" s="37" t="e">
        <f>VLOOKUP($G296,#REF!,12,0)</f>
        <v>#REF!</v>
      </c>
      <c r="L296" s="37" t="e">
        <f>VLOOKUP($G296,#REF!,8,0)</f>
        <v>#REF!</v>
      </c>
    </row>
    <row r="297" spans="1:12" s="81" customFormat="1" ht="22">
      <c r="A297" s="103" t="s">
        <v>212</v>
      </c>
      <c r="B297" s="181"/>
      <c r="C297" s="79" t="e">
        <f t="shared" si="20"/>
        <v>#REF!</v>
      </c>
      <c r="D297" s="79" t="e">
        <f t="shared" si="21"/>
        <v>#REF!</v>
      </c>
      <c r="E297" s="79" t="e">
        <f t="shared" si="22"/>
        <v>#REF!</v>
      </c>
      <c r="F297" s="79" t="e">
        <f t="shared" si="23"/>
        <v>#REF!</v>
      </c>
      <c r="G297" s="82" t="s">
        <v>184</v>
      </c>
      <c r="H297" s="17">
        <v>50</v>
      </c>
      <c r="I297" s="37" t="e">
        <f>VLOOKUP($G297,#REF!,3,0)</f>
        <v>#REF!</v>
      </c>
      <c r="J297" s="37" t="e">
        <f>VLOOKUP($G297,#REF!,5,0)</f>
        <v>#REF!</v>
      </c>
      <c r="K297" s="37" t="e">
        <f>VLOOKUP($G297,#REF!,12,0)</f>
        <v>#REF!</v>
      </c>
      <c r="L297" s="37" t="e">
        <f>VLOOKUP($G297,#REF!,8,0)</f>
        <v>#REF!</v>
      </c>
    </row>
    <row r="298" spans="1:12" s="81" customFormat="1" ht="22">
      <c r="A298" s="103"/>
      <c r="B298" s="181"/>
      <c r="C298" s="79" t="e">
        <f t="shared" si="20"/>
        <v>#REF!</v>
      </c>
      <c r="D298" s="79" t="e">
        <f t="shared" si="21"/>
        <v>#REF!</v>
      </c>
      <c r="E298" s="79" t="e">
        <f t="shared" si="22"/>
        <v>#REF!</v>
      </c>
      <c r="F298" s="79" t="e">
        <f t="shared" si="23"/>
        <v>#REF!</v>
      </c>
      <c r="G298" s="82" t="s">
        <v>88</v>
      </c>
      <c r="H298" s="17">
        <v>50</v>
      </c>
      <c r="I298" s="37" t="e">
        <f>VLOOKUP($G298,#REF!,3,0)</f>
        <v>#REF!</v>
      </c>
      <c r="J298" s="37" t="e">
        <f>VLOOKUP($G298,#REF!,5,0)</f>
        <v>#REF!</v>
      </c>
      <c r="K298" s="37" t="e">
        <f>VLOOKUP($G298,#REF!,12,0)</f>
        <v>#REF!</v>
      </c>
      <c r="L298" s="37" t="e">
        <f>VLOOKUP($G298,#REF!,8,0)</f>
        <v>#REF!</v>
      </c>
    </row>
    <row r="299" spans="1:12" s="81" customFormat="1" ht="22">
      <c r="A299" s="103"/>
      <c r="B299" s="181"/>
      <c r="C299" s="79" t="e">
        <f t="shared" si="20"/>
        <v>#REF!</v>
      </c>
      <c r="D299" s="79" t="e">
        <f t="shared" si="21"/>
        <v>#REF!</v>
      </c>
      <c r="E299" s="79" t="e">
        <f t="shared" si="22"/>
        <v>#REF!</v>
      </c>
      <c r="F299" s="79" t="e">
        <f t="shared" si="23"/>
        <v>#REF!</v>
      </c>
      <c r="G299" s="82" t="s">
        <v>213</v>
      </c>
      <c r="H299" s="17">
        <v>25</v>
      </c>
      <c r="I299" s="37" t="e">
        <f>VLOOKUP($G299,#REF!,3,0)</f>
        <v>#REF!</v>
      </c>
      <c r="J299" s="37" t="e">
        <f>VLOOKUP($G299,#REF!,5,0)</f>
        <v>#REF!</v>
      </c>
      <c r="K299" s="37" t="e">
        <f>VLOOKUP($G299,#REF!,12,0)</f>
        <v>#REF!</v>
      </c>
      <c r="L299" s="37" t="e">
        <f>VLOOKUP($G299,#REF!,8,0)</f>
        <v>#REF!</v>
      </c>
    </row>
    <row r="300" spans="1:12" s="81" customFormat="1" ht="22">
      <c r="A300" s="103" t="s">
        <v>214</v>
      </c>
      <c r="B300" s="181"/>
      <c r="C300" s="79" t="e">
        <f t="shared" si="20"/>
        <v>#REF!</v>
      </c>
      <c r="D300" s="79" t="e">
        <f t="shared" si="21"/>
        <v>#REF!</v>
      </c>
      <c r="E300" s="79" t="e">
        <f t="shared" si="22"/>
        <v>#REF!</v>
      </c>
      <c r="F300" s="79" t="e">
        <f t="shared" si="23"/>
        <v>#REF!</v>
      </c>
      <c r="G300" s="82" t="s">
        <v>51</v>
      </c>
      <c r="H300" s="17">
        <v>200</v>
      </c>
      <c r="I300" s="37" t="e">
        <f>VLOOKUP($G300,#REF!,3,0)</f>
        <v>#REF!</v>
      </c>
      <c r="J300" s="37" t="e">
        <f>VLOOKUP($G300,#REF!,5,0)</f>
        <v>#REF!</v>
      </c>
      <c r="K300" s="37" t="e">
        <f>VLOOKUP($G300,#REF!,12,0)</f>
        <v>#REF!</v>
      </c>
      <c r="L300" s="37" t="e">
        <f>VLOOKUP($G300,#REF!,8,0)</f>
        <v>#REF!</v>
      </c>
    </row>
    <row r="301" spans="1:12" s="81" customFormat="1" ht="22">
      <c r="A301" s="103"/>
      <c r="B301" s="181"/>
      <c r="C301" s="79" t="e">
        <f t="shared" si="20"/>
        <v>#REF!</v>
      </c>
      <c r="D301" s="79" t="e">
        <f t="shared" si="21"/>
        <v>#REF!</v>
      </c>
      <c r="E301" s="79" t="e">
        <f t="shared" si="22"/>
        <v>#REF!</v>
      </c>
      <c r="F301" s="79" t="e">
        <f t="shared" si="23"/>
        <v>#REF!</v>
      </c>
      <c r="G301" s="82" t="s">
        <v>215</v>
      </c>
      <c r="H301" s="17">
        <v>20</v>
      </c>
      <c r="I301" s="37" t="e">
        <f>VLOOKUP($G301,#REF!,3,0)</f>
        <v>#REF!</v>
      </c>
      <c r="J301" s="37" t="e">
        <f>VLOOKUP($G301,#REF!,5,0)</f>
        <v>#REF!</v>
      </c>
      <c r="K301" s="37" t="e">
        <f>VLOOKUP($G301,#REF!,12,0)</f>
        <v>#REF!</v>
      </c>
      <c r="L301" s="37" t="e">
        <f>VLOOKUP($G301,#REF!,8,0)</f>
        <v>#REF!</v>
      </c>
    </row>
    <row r="302" spans="1:12" s="81" customFormat="1" ht="22">
      <c r="A302" s="103" t="s">
        <v>216</v>
      </c>
      <c r="B302" s="181"/>
      <c r="C302" s="79" t="e">
        <f t="shared" si="20"/>
        <v>#REF!</v>
      </c>
      <c r="D302" s="79" t="e">
        <f t="shared" si="21"/>
        <v>#REF!</v>
      </c>
      <c r="E302" s="79" t="e">
        <f t="shared" si="22"/>
        <v>#REF!</v>
      </c>
      <c r="F302" s="79" t="e">
        <f t="shared" si="23"/>
        <v>#REF!</v>
      </c>
      <c r="G302" s="82" t="s">
        <v>184</v>
      </c>
      <c r="H302" s="17">
        <v>200</v>
      </c>
      <c r="I302" s="37" t="e">
        <f>VLOOKUP($G302,#REF!,3,0)</f>
        <v>#REF!</v>
      </c>
      <c r="J302" s="37" t="e">
        <f>VLOOKUP($G302,#REF!,5,0)</f>
        <v>#REF!</v>
      </c>
      <c r="K302" s="37" t="e">
        <f>VLOOKUP($G302,#REF!,12,0)</f>
        <v>#REF!</v>
      </c>
      <c r="L302" s="37" t="e">
        <f>VLOOKUP($G302,#REF!,8,0)</f>
        <v>#REF!</v>
      </c>
    </row>
    <row r="303" spans="1:12" s="81" customFormat="1" ht="22">
      <c r="A303" s="103"/>
      <c r="B303" s="181"/>
      <c r="C303" s="79" t="e">
        <f t="shared" si="20"/>
        <v>#REF!</v>
      </c>
      <c r="D303" s="79" t="e">
        <f t="shared" si="21"/>
        <v>#REF!</v>
      </c>
      <c r="E303" s="79" t="e">
        <f t="shared" si="22"/>
        <v>#REF!</v>
      </c>
      <c r="F303" s="79" t="e">
        <f t="shared" si="23"/>
        <v>#REF!</v>
      </c>
      <c r="G303" s="82" t="s">
        <v>209</v>
      </c>
      <c r="H303" s="17">
        <v>80</v>
      </c>
      <c r="I303" s="37" t="e">
        <f>VLOOKUP($G303,#REF!,3,0)</f>
        <v>#REF!</v>
      </c>
      <c r="J303" s="37" t="e">
        <f>VLOOKUP($G303,#REF!,5,0)</f>
        <v>#REF!</v>
      </c>
      <c r="K303" s="37" t="e">
        <f>VLOOKUP($G303,#REF!,12,0)</f>
        <v>#REF!</v>
      </c>
      <c r="L303" s="37" t="e">
        <f>VLOOKUP($G303,#REF!,8,0)</f>
        <v>#REF!</v>
      </c>
    </row>
    <row r="304" spans="1:12" s="81" customFormat="1" ht="22">
      <c r="A304" s="103" t="s">
        <v>217</v>
      </c>
      <c r="B304" s="181"/>
      <c r="C304" s="79" t="e">
        <f t="shared" si="20"/>
        <v>#REF!</v>
      </c>
      <c r="D304" s="79" t="e">
        <f t="shared" si="21"/>
        <v>#REF!</v>
      </c>
      <c r="E304" s="79" t="e">
        <f t="shared" si="22"/>
        <v>#REF!</v>
      </c>
      <c r="F304" s="79" t="e">
        <f t="shared" si="23"/>
        <v>#REF!</v>
      </c>
      <c r="G304" s="82" t="s">
        <v>203</v>
      </c>
      <c r="H304" s="17">
        <v>25</v>
      </c>
      <c r="I304" s="37" t="e">
        <f>VLOOKUP($G304,#REF!,3,0)</f>
        <v>#REF!</v>
      </c>
      <c r="J304" s="37" t="e">
        <f>VLOOKUP($G304,#REF!,5,0)</f>
        <v>#REF!</v>
      </c>
      <c r="K304" s="37" t="e">
        <f>VLOOKUP($G304,#REF!,12,0)</f>
        <v>#REF!</v>
      </c>
      <c r="L304" s="37" t="e">
        <f>VLOOKUP($G304,#REF!,8,0)</f>
        <v>#REF!</v>
      </c>
    </row>
    <row r="305" spans="1:12" s="81" customFormat="1" ht="22">
      <c r="A305" s="103"/>
      <c r="B305" s="181"/>
      <c r="C305" s="79" t="e">
        <f t="shared" si="20"/>
        <v>#REF!</v>
      </c>
      <c r="D305" s="79" t="e">
        <f t="shared" si="21"/>
        <v>#REF!</v>
      </c>
      <c r="E305" s="79" t="e">
        <f t="shared" si="22"/>
        <v>#REF!</v>
      </c>
      <c r="F305" s="79" t="e">
        <f t="shared" si="23"/>
        <v>#REF!</v>
      </c>
      <c r="G305" s="82" t="s">
        <v>218</v>
      </c>
      <c r="H305" s="17">
        <v>30</v>
      </c>
      <c r="I305" s="37" t="e">
        <f>VLOOKUP($G305,#REF!,3,0)</f>
        <v>#REF!</v>
      </c>
      <c r="J305" s="37" t="e">
        <f>VLOOKUP($G305,#REF!,5,0)</f>
        <v>#REF!</v>
      </c>
      <c r="K305" s="37" t="e">
        <f>VLOOKUP($G305,#REF!,12,0)</f>
        <v>#REF!</v>
      </c>
      <c r="L305" s="37" t="e">
        <f>VLOOKUP($G305,#REF!,8,0)</f>
        <v>#REF!</v>
      </c>
    </row>
    <row r="306" spans="1:12" s="81" customFormat="1" ht="22">
      <c r="A306" s="103"/>
      <c r="B306" s="181"/>
      <c r="C306" s="79" t="e">
        <f t="shared" si="20"/>
        <v>#REF!</v>
      </c>
      <c r="D306" s="79" t="e">
        <f t="shared" si="21"/>
        <v>#REF!</v>
      </c>
      <c r="E306" s="79" t="e">
        <f t="shared" si="22"/>
        <v>#REF!</v>
      </c>
      <c r="F306" s="79" t="e">
        <f t="shared" si="23"/>
        <v>#REF!</v>
      </c>
      <c r="G306" s="82" t="s">
        <v>194</v>
      </c>
      <c r="H306" s="17">
        <v>0</v>
      </c>
      <c r="I306" s="37" t="e">
        <f>VLOOKUP($G306,#REF!,3,0)</f>
        <v>#REF!</v>
      </c>
      <c r="J306" s="37" t="e">
        <f>VLOOKUP($G306,#REF!,5,0)</f>
        <v>#REF!</v>
      </c>
      <c r="K306" s="37" t="e">
        <f>VLOOKUP($G306,#REF!,12,0)</f>
        <v>#REF!</v>
      </c>
      <c r="L306" s="37" t="e">
        <f>VLOOKUP($G306,#REF!,8,0)</f>
        <v>#REF!</v>
      </c>
    </row>
    <row r="307" spans="1:12" s="81" customFormat="1" ht="22">
      <c r="A307" s="103"/>
      <c r="B307" s="181"/>
      <c r="C307" s="79" t="e">
        <f t="shared" si="20"/>
        <v>#REF!</v>
      </c>
      <c r="D307" s="79" t="e">
        <f t="shared" si="21"/>
        <v>#REF!</v>
      </c>
      <c r="E307" s="79" t="e">
        <f t="shared" si="22"/>
        <v>#REF!</v>
      </c>
      <c r="F307" s="79" t="e">
        <f t="shared" si="23"/>
        <v>#REF!</v>
      </c>
      <c r="G307" s="82" t="s">
        <v>51</v>
      </c>
      <c r="H307" s="17">
        <v>50</v>
      </c>
      <c r="I307" s="37" t="e">
        <f>VLOOKUP($G307,#REF!,3,0)</f>
        <v>#REF!</v>
      </c>
      <c r="J307" s="37" t="e">
        <f>VLOOKUP($G307,#REF!,5,0)</f>
        <v>#REF!</v>
      </c>
      <c r="K307" s="37" t="e">
        <f>VLOOKUP($G307,#REF!,12,0)</f>
        <v>#REF!</v>
      </c>
      <c r="L307" s="37" t="e">
        <f>VLOOKUP($G307,#REF!,8,0)</f>
        <v>#REF!</v>
      </c>
    </row>
    <row r="308" spans="1:12" s="81" customFormat="1" ht="22">
      <c r="A308" s="103" t="s">
        <v>219</v>
      </c>
      <c r="B308" s="181"/>
      <c r="C308" s="79" t="e">
        <f t="shared" si="20"/>
        <v>#REF!</v>
      </c>
      <c r="D308" s="79" t="e">
        <f t="shared" si="21"/>
        <v>#REF!</v>
      </c>
      <c r="E308" s="79" t="e">
        <f t="shared" si="22"/>
        <v>#REF!</v>
      </c>
      <c r="F308" s="79" t="e">
        <f t="shared" si="23"/>
        <v>#REF!</v>
      </c>
      <c r="G308" s="82" t="s">
        <v>203</v>
      </c>
      <c r="H308" s="17">
        <v>25</v>
      </c>
      <c r="I308" s="37" t="e">
        <f>VLOOKUP($G308,#REF!,3,0)</f>
        <v>#REF!</v>
      </c>
      <c r="J308" s="37" t="e">
        <f>VLOOKUP($G308,#REF!,5,0)</f>
        <v>#REF!</v>
      </c>
      <c r="K308" s="37" t="e">
        <f>VLOOKUP($G308,#REF!,12,0)</f>
        <v>#REF!</v>
      </c>
      <c r="L308" s="37" t="e">
        <f>VLOOKUP($G308,#REF!,8,0)</f>
        <v>#REF!</v>
      </c>
    </row>
    <row r="309" spans="1:12" s="81" customFormat="1" ht="22">
      <c r="A309" s="103"/>
      <c r="B309" s="181"/>
      <c r="C309" s="79" t="e">
        <f t="shared" si="20"/>
        <v>#REF!</v>
      </c>
      <c r="D309" s="79" t="e">
        <f t="shared" si="21"/>
        <v>#REF!</v>
      </c>
      <c r="E309" s="79" t="e">
        <f t="shared" si="22"/>
        <v>#REF!</v>
      </c>
      <c r="F309" s="79" t="e">
        <f t="shared" si="23"/>
        <v>#REF!</v>
      </c>
      <c r="G309" s="82" t="s">
        <v>218</v>
      </c>
      <c r="H309" s="17">
        <v>30</v>
      </c>
      <c r="I309" s="37" t="e">
        <f>VLOOKUP($G309,#REF!,3,0)</f>
        <v>#REF!</v>
      </c>
      <c r="J309" s="37" t="e">
        <f>VLOOKUP($G309,#REF!,5,0)</f>
        <v>#REF!</v>
      </c>
      <c r="K309" s="37" t="e">
        <f>VLOOKUP($G309,#REF!,12,0)</f>
        <v>#REF!</v>
      </c>
      <c r="L309" s="37" t="e">
        <f>VLOOKUP($G309,#REF!,8,0)</f>
        <v>#REF!</v>
      </c>
    </row>
    <row r="310" spans="1:12" s="81" customFormat="1" ht="22">
      <c r="A310" s="103" t="s">
        <v>220</v>
      </c>
      <c r="B310" s="181"/>
      <c r="C310" s="79" t="e">
        <f t="shared" si="20"/>
        <v>#REF!</v>
      </c>
      <c r="D310" s="79" t="e">
        <f t="shared" si="21"/>
        <v>#REF!</v>
      </c>
      <c r="E310" s="79" t="e">
        <f t="shared" si="22"/>
        <v>#REF!</v>
      </c>
      <c r="F310" s="79" t="e">
        <f t="shared" si="23"/>
        <v>#REF!</v>
      </c>
      <c r="G310" s="82" t="s">
        <v>185</v>
      </c>
      <c r="H310" s="17">
        <v>100</v>
      </c>
      <c r="I310" s="37" t="e">
        <f>VLOOKUP($G310,#REF!,3,0)</f>
        <v>#REF!</v>
      </c>
      <c r="J310" s="37" t="e">
        <f>VLOOKUP($G310,#REF!,5,0)</f>
        <v>#REF!</v>
      </c>
      <c r="K310" s="37" t="e">
        <f>VLOOKUP($G310,#REF!,12,0)</f>
        <v>#REF!</v>
      </c>
      <c r="L310" s="37" t="e">
        <f>VLOOKUP($G310,#REF!,8,0)</f>
        <v>#REF!</v>
      </c>
    </row>
    <row r="311" spans="1:12" s="81" customFormat="1" ht="22">
      <c r="A311" s="103"/>
      <c r="B311" s="181"/>
      <c r="C311" s="79" t="e">
        <f t="shared" si="20"/>
        <v>#REF!</v>
      </c>
      <c r="D311" s="79" t="e">
        <f t="shared" si="21"/>
        <v>#REF!</v>
      </c>
      <c r="E311" s="79" t="e">
        <f t="shared" si="22"/>
        <v>#REF!</v>
      </c>
      <c r="F311" s="79" t="e">
        <f t="shared" si="23"/>
        <v>#REF!</v>
      </c>
      <c r="G311" s="82" t="s">
        <v>221</v>
      </c>
      <c r="H311" s="17">
        <v>5</v>
      </c>
      <c r="I311" s="37" t="e">
        <f>VLOOKUP($G311,#REF!,3,0)</f>
        <v>#REF!</v>
      </c>
      <c r="J311" s="37" t="e">
        <f>VLOOKUP($G311,#REF!,5,0)</f>
        <v>#REF!</v>
      </c>
      <c r="K311" s="37" t="e">
        <f>VLOOKUP($G311,#REF!,12,0)</f>
        <v>#REF!</v>
      </c>
      <c r="L311" s="37" t="e">
        <f>VLOOKUP($G311,#REF!,8,0)</f>
        <v>#REF!</v>
      </c>
    </row>
    <row r="312" spans="1:12" s="81" customFormat="1" ht="22">
      <c r="A312" s="103"/>
      <c r="B312" s="181"/>
      <c r="C312" s="79" t="e">
        <f t="shared" si="20"/>
        <v>#REF!</v>
      </c>
      <c r="D312" s="79" t="e">
        <f t="shared" si="21"/>
        <v>#REF!</v>
      </c>
      <c r="E312" s="79" t="e">
        <f t="shared" si="22"/>
        <v>#REF!</v>
      </c>
      <c r="F312" s="79" t="e">
        <f t="shared" si="23"/>
        <v>#REF!</v>
      </c>
      <c r="G312" s="82" t="s">
        <v>211</v>
      </c>
      <c r="H312" s="17">
        <v>30</v>
      </c>
      <c r="I312" s="37" t="e">
        <f>VLOOKUP($G312,#REF!,3,0)</f>
        <v>#REF!</v>
      </c>
      <c r="J312" s="37" t="e">
        <f>VLOOKUP($G312,#REF!,5,0)</f>
        <v>#REF!</v>
      </c>
      <c r="K312" s="37" t="e">
        <f>VLOOKUP($G312,#REF!,12,0)</f>
        <v>#REF!</v>
      </c>
      <c r="L312" s="37" t="e">
        <f>VLOOKUP($G312,#REF!,8,0)</f>
        <v>#REF!</v>
      </c>
    </row>
    <row r="313" spans="1:12" s="81" customFormat="1" ht="22">
      <c r="A313" s="103"/>
      <c r="B313" s="181"/>
      <c r="C313" s="79" t="e">
        <f t="shared" si="20"/>
        <v>#REF!</v>
      </c>
      <c r="D313" s="79" t="e">
        <f t="shared" si="21"/>
        <v>#REF!</v>
      </c>
      <c r="E313" s="79" t="e">
        <f t="shared" si="22"/>
        <v>#REF!</v>
      </c>
      <c r="F313" s="79" t="e">
        <f t="shared" si="23"/>
        <v>#REF!</v>
      </c>
      <c r="G313" s="82" t="s">
        <v>222</v>
      </c>
      <c r="H313" s="17">
        <v>50</v>
      </c>
      <c r="I313" s="37" t="e">
        <f>VLOOKUP($G313,#REF!,3,0)</f>
        <v>#REF!</v>
      </c>
      <c r="J313" s="37" t="e">
        <f>VLOOKUP($G313,#REF!,5,0)</f>
        <v>#REF!</v>
      </c>
      <c r="K313" s="37" t="e">
        <f>VLOOKUP($G313,#REF!,12,0)</f>
        <v>#REF!</v>
      </c>
      <c r="L313" s="37" t="e">
        <f>VLOOKUP($G313,#REF!,8,0)</f>
        <v>#REF!</v>
      </c>
    </row>
    <row r="314" spans="1:12" s="81" customFormat="1" ht="22">
      <c r="A314" s="103" t="s">
        <v>223</v>
      </c>
      <c r="B314" s="181"/>
      <c r="C314" s="79" t="e">
        <f t="shared" si="20"/>
        <v>#REF!</v>
      </c>
      <c r="D314" s="79" t="e">
        <f t="shared" si="21"/>
        <v>#REF!</v>
      </c>
      <c r="E314" s="79" t="e">
        <f t="shared" si="22"/>
        <v>#REF!</v>
      </c>
      <c r="F314" s="79" t="e">
        <f t="shared" si="23"/>
        <v>#REF!</v>
      </c>
      <c r="G314" s="82" t="s">
        <v>224</v>
      </c>
      <c r="H314" s="17">
        <v>100</v>
      </c>
      <c r="I314" s="37" t="e">
        <f>VLOOKUP($G314,#REF!,3,0)</f>
        <v>#REF!</v>
      </c>
      <c r="J314" s="37" t="e">
        <f>VLOOKUP($G314,#REF!,5,0)</f>
        <v>#REF!</v>
      </c>
      <c r="K314" s="37" t="e">
        <f>VLOOKUP($G314,#REF!,12,0)</f>
        <v>#REF!</v>
      </c>
      <c r="L314" s="37" t="e">
        <f>VLOOKUP($G314,#REF!,8,0)</f>
        <v>#REF!</v>
      </c>
    </row>
    <row r="315" spans="1:12" s="81" customFormat="1" ht="22">
      <c r="A315" s="103"/>
      <c r="B315" s="181"/>
      <c r="C315" s="79" t="e">
        <f t="shared" si="20"/>
        <v>#REF!</v>
      </c>
      <c r="D315" s="79" t="e">
        <f t="shared" si="21"/>
        <v>#REF!</v>
      </c>
      <c r="E315" s="79" t="e">
        <f t="shared" si="22"/>
        <v>#REF!</v>
      </c>
      <c r="F315" s="79" t="e">
        <f t="shared" si="23"/>
        <v>#REF!</v>
      </c>
      <c r="G315" s="82" t="s">
        <v>198</v>
      </c>
      <c r="H315" s="17">
        <v>30</v>
      </c>
      <c r="I315" s="37" t="e">
        <f>VLOOKUP($G315,#REF!,3,0)</f>
        <v>#REF!</v>
      </c>
      <c r="J315" s="37" t="e">
        <f>VLOOKUP($G315,#REF!,5,0)</f>
        <v>#REF!</v>
      </c>
      <c r="K315" s="37" t="e">
        <f>VLOOKUP($G315,#REF!,12,0)</f>
        <v>#REF!</v>
      </c>
      <c r="L315" s="37" t="e">
        <f>VLOOKUP($G315,#REF!,8,0)</f>
        <v>#REF!</v>
      </c>
    </row>
    <row r="316" spans="1:12" s="81" customFormat="1" ht="22">
      <c r="A316" s="103" t="s">
        <v>225</v>
      </c>
      <c r="B316" s="181"/>
      <c r="C316" s="79" t="e">
        <f t="shared" si="20"/>
        <v>#REF!</v>
      </c>
      <c r="D316" s="79" t="e">
        <f t="shared" si="21"/>
        <v>#REF!</v>
      </c>
      <c r="E316" s="79" t="e">
        <f t="shared" si="22"/>
        <v>#REF!</v>
      </c>
      <c r="F316" s="79" t="e">
        <f t="shared" si="23"/>
        <v>#REF!</v>
      </c>
      <c r="G316" s="82" t="s">
        <v>161</v>
      </c>
      <c r="H316" s="17">
        <v>50</v>
      </c>
      <c r="I316" s="37" t="e">
        <f>VLOOKUP($G316,#REF!,3,0)</f>
        <v>#REF!</v>
      </c>
      <c r="J316" s="37" t="e">
        <f>VLOOKUP($G316,#REF!,5,0)</f>
        <v>#REF!</v>
      </c>
      <c r="K316" s="37" t="e">
        <f>VLOOKUP($G316,#REF!,12,0)</f>
        <v>#REF!</v>
      </c>
      <c r="L316" s="37" t="e">
        <f>VLOOKUP($G316,#REF!,8,0)</f>
        <v>#REF!</v>
      </c>
    </row>
    <row r="317" spans="1:12" s="81" customFormat="1" ht="22">
      <c r="A317" s="103"/>
      <c r="B317" s="181"/>
      <c r="C317" s="79" t="e">
        <f t="shared" si="20"/>
        <v>#REF!</v>
      </c>
      <c r="D317" s="79" t="e">
        <f t="shared" si="21"/>
        <v>#REF!</v>
      </c>
      <c r="E317" s="79" t="e">
        <f t="shared" si="22"/>
        <v>#REF!</v>
      </c>
      <c r="F317" s="79" t="e">
        <f t="shared" si="23"/>
        <v>#REF!</v>
      </c>
      <c r="G317" s="82" t="s">
        <v>226</v>
      </c>
      <c r="H317" s="17">
        <v>150</v>
      </c>
      <c r="I317" s="37" t="e">
        <f>VLOOKUP($G317,#REF!,3,0)</f>
        <v>#REF!</v>
      </c>
      <c r="J317" s="37" t="e">
        <f>VLOOKUP($G317,#REF!,5,0)</f>
        <v>#REF!</v>
      </c>
      <c r="K317" s="37" t="e">
        <f>VLOOKUP($G317,#REF!,12,0)</f>
        <v>#REF!</v>
      </c>
      <c r="L317" s="37" t="e">
        <f>VLOOKUP($G317,#REF!,8,0)</f>
        <v>#REF!</v>
      </c>
    </row>
    <row r="318" spans="1:12" s="81" customFormat="1" ht="22">
      <c r="A318" s="103"/>
      <c r="B318" s="181"/>
      <c r="C318" s="79" t="e">
        <f t="shared" si="20"/>
        <v>#REF!</v>
      </c>
      <c r="D318" s="79" t="e">
        <f t="shared" si="21"/>
        <v>#REF!</v>
      </c>
      <c r="E318" s="79" t="e">
        <f t="shared" si="22"/>
        <v>#REF!</v>
      </c>
      <c r="F318" s="79" t="e">
        <f t="shared" si="23"/>
        <v>#REF!</v>
      </c>
      <c r="G318" s="82" t="s">
        <v>227</v>
      </c>
      <c r="H318" s="17">
        <v>50</v>
      </c>
      <c r="I318" s="37" t="e">
        <f>VLOOKUP($G318,#REF!,3,0)</f>
        <v>#REF!</v>
      </c>
      <c r="J318" s="37" t="e">
        <f>VLOOKUP($G318,#REF!,5,0)</f>
        <v>#REF!</v>
      </c>
      <c r="K318" s="37" t="e">
        <f>VLOOKUP($G318,#REF!,12,0)</f>
        <v>#REF!</v>
      </c>
      <c r="L318" s="37" t="e">
        <f>VLOOKUP($G318,#REF!,8,0)</f>
        <v>#REF!</v>
      </c>
    </row>
    <row r="319" spans="1:12" s="81" customFormat="1" ht="22">
      <c r="A319" s="103"/>
      <c r="B319" s="181"/>
      <c r="C319" s="79" t="e">
        <f t="shared" si="20"/>
        <v>#REF!</v>
      </c>
      <c r="D319" s="79" t="e">
        <f t="shared" si="21"/>
        <v>#REF!</v>
      </c>
      <c r="E319" s="79" t="e">
        <f t="shared" si="22"/>
        <v>#REF!</v>
      </c>
      <c r="F319" s="79" t="e">
        <f t="shared" si="23"/>
        <v>#REF!</v>
      </c>
      <c r="G319" s="82" t="s">
        <v>228</v>
      </c>
      <c r="H319" s="17">
        <v>20</v>
      </c>
      <c r="I319" s="37" t="e">
        <f>VLOOKUP($G319,#REF!,3,0)</f>
        <v>#REF!</v>
      </c>
      <c r="J319" s="37" t="e">
        <f>VLOOKUP($G319,#REF!,5,0)</f>
        <v>#REF!</v>
      </c>
      <c r="K319" s="37" t="e">
        <f>VLOOKUP($G319,#REF!,12,0)</f>
        <v>#REF!</v>
      </c>
      <c r="L319" s="37" t="e">
        <f>VLOOKUP($G319,#REF!,8,0)</f>
        <v>#REF!</v>
      </c>
    </row>
    <row r="320" spans="1:12" s="81" customFormat="1" ht="22">
      <c r="A320" s="103"/>
      <c r="B320" s="181"/>
      <c r="C320" s="79" t="e">
        <f t="shared" si="20"/>
        <v>#REF!</v>
      </c>
      <c r="D320" s="79" t="e">
        <f t="shared" si="21"/>
        <v>#REF!</v>
      </c>
      <c r="E320" s="79" t="e">
        <f t="shared" si="22"/>
        <v>#REF!</v>
      </c>
      <c r="F320" s="79" t="e">
        <f t="shared" si="23"/>
        <v>#REF!</v>
      </c>
      <c r="G320" s="82" t="s">
        <v>182</v>
      </c>
      <c r="H320" s="17">
        <v>50</v>
      </c>
      <c r="I320" s="37" t="e">
        <f>VLOOKUP($G320,#REF!,3,0)</f>
        <v>#REF!</v>
      </c>
      <c r="J320" s="37" t="e">
        <f>VLOOKUP($G320,#REF!,5,0)</f>
        <v>#REF!</v>
      </c>
      <c r="K320" s="37" t="e">
        <f>VLOOKUP($G320,#REF!,12,0)</f>
        <v>#REF!</v>
      </c>
      <c r="L320" s="37" t="e">
        <f>VLOOKUP($G320,#REF!,8,0)</f>
        <v>#REF!</v>
      </c>
    </row>
    <row r="321" spans="1:12" s="81" customFormat="1" ht="21" customHeight="1">
      <c r="A321" s="103" t="s">
        <v>229</v>
      </c>
      <c r="B321" s="181" t="s">
        <v>230</v>
      </c>
      <c r="C321" s="79" t="e">
        <f t="shared" si="20"/>
        <v>#REF!</v>
      </c>
      <c r="D321" s="79" t="e">
        <f t="shared" si="21"/>
        <v>#REF!</v>
      </c>
      <c r="E321" s="79" t="e">
        <f t="shared" si="22"/>
        <v>#REF!</v>
      </c>
      <c r="F321" s="79" t="e">
        <f t="shared" si="23"/>
        <v>#REF!</v>
      </c>
      <c r="G321" s="82" t="s">
        <v>231</v>
      </c>
      <c r="H321" s="17">
        <v>50</v>
      </c>
      <c r="I321" s="37" t="e">
        <f>VLOOKUP($G321,#REF!,3,0)</f>
        <v>#REF!</v>
      </c>
      <c r="J321" s="37" t="e">
        <f>VLOOKUP($G321,#REF!,5,0)</f>
        <v>#REF!</v>
      </c>
      <c r="K321" s="37" t="e">
        <f>VLOOKUP($G321,#REF!,12,0)</f>
        <v>#REF!</v>
      </c>
      <c r="L321" s="37" t="e">
        <f>VLOOKUP($G321,#REF!,8,0)</f>
        <v>#REF!</v>
      </c>
    </row>
    <row r="322" spans="1:12" s="81" customFormat="1" ht="22">
      <c r="A322" s="103"/>
      <c r="B322" s="181"/>
      <c r="C322" s="79" t="e">
        <f t="shared" si="20"/>
        <v>#REF!</v>
      </c>
      <c r="D322" s="79" t="e">
        <f t="shared" si="21"/>
        <v>#REF!</v>
      </c>
      <c r="E322" s="79" t="e">
        <f t="shared" si="22"/>
        <v>#REF!</v>
      </c>
      <c r="F322" s="79" t="e">
        <f t="shared" si="23"/>
        <v>#REF!</v>
      </c>
      <c r="G322" s="82" t="s">
        <v>184</v>
      </c>
      <c r="H322" s="17">
        <v>150</v>
      </c>
      <c r="I322" s="37" t="e">
        <f>VLOOKUP($G322,#REF!,3,0)</f>
        <v>#REF!</v>
      </c>
      <c r="J322" s="37" t="e">
        <f>VLOOKUP($G322,#REF!,5,0)</f>
        <v>#REF!</v>
      </c>
      <c r="K322" s="37" t="e">
        <f>VLOOKUP($G322,#REF!,12,0)</f>
        <v>#REF!</v>
      </c>
      <c r="L322" s="37" t="e">
        <f>VLOOKUP($G322,#REF!,8,0)</f>
        <v>#REF!</v>
      </c>
    </row>
    <row r="323" spans="1:12" ht="21" customHeight="1">
      <c r="A323" s="119" t="s">
        <v>232</v>
      </c>
      <c r="B323" s="180" t="s">
        <v>233</v>
      </c>
      <c r="C323" s="79" t="e">
        <f t="shared" si="20"/>
        <v>#REF!</v>
      </c>
      <c r="D323" s="79" t="e">
        <f t="shared" si="21"/>
        <v>#REF!</v>
      </c>
      <c r="E323" s="79" t="e">
        <f t="shared" si="22"/>
        <v>#REF!</v>
      </c>
      <c r="F323" s="79" t="e">
        <f t="shared" si="23"/>
        <v>#REF!</v>
      </c>
      <c r="G323" s="82" t="s">
        <v>180</v>
      </c>
      <c r="H323" s="17">
        <v>100</v>
      </c>
      <c r="I323" s="37" t="e">
        <f>VLOOKUP($G323,#REF!,3,0)</f>
        <v>#REF!</v>
      </c>
      <c r="J323" s="37" t="e">
        <f>VLOOKUP($G323,#REF!,5,0)</f>
        <v>#REF!</v>
      </c>
      <c r="K323" s="37" t="e">
        <f>VLOOKUP($G323,#REF!,12,0)</f>
        <v>#REF!</v>
      </c>
      <c r="L323" s="37" t="e">
        <f>VLOOKUP($G323,#REF!,8,0)</f>
        <v>#REF!</v>
      </c>
    </row>
    <row r="324" spans="1:12" ht="22">
      <c r="A324" s="119"/>
      <c r="B324" s="180"/>
      <c r="C324" s="79" t="e">
        <f t="shared" si="20"/>
        <v>#REF!</v>
      </c>
      <c r="D324" s="79" t="e">
        <f t="shared" si="21"/>
        <v>#REF!</v>
      </c>
      <c r="E324" s="79" t="e">
        <f t="shared" si="22"/>
        <v>#REF!</v>
      </c>
      <c r="F324" s="79" t="e">
        <f t="shared" si="23"/>
        <v>#REF!</v>
      </c>
      <c r="G324" s="82" t="s">
        <v>161</v>
      </c>
      <c r="H324" s="17">
        <v>50</v>
      </c>
      <c r="I324" s="37" t="e">
        <f>VLOOKUP($G324,#REF!,3,0)</f>
        <v>#REF!</v>
      </c>
      <c r="J324" s="37" t="e">
        <f>VLOOKUP($G324,#REF!,5,0)</f>
        <v>#REF!</v>
      </c>
      <c r="K324" s="37" t="e">
        <f>VLOOKUP($G324,#REF!,12,0)</f>
        <v>#REF!</v>
      </c>
      <c r="L324" s="37" t="e">
        <f>VLOOKUP($G324,#REF!,8,0)</f>
        <v>#REF!</v>
      </c>
    </row>
    <row r="325" spans="1:12" ht="22">
      <c r="A325" s="119"/>
      <c r="B325" s="180"/>
      <c r="C325" s="79" t="e">
        <f t="shared" si="20"/>
        <v>#REF!</v>
      </c>
      <c r="D325" s="79" t="e">
        <f t="shared" si="21"/>
        <v>#REF!</v>
      </c>
      <c r="E325" s="79" t="e">
        <f t="shared" si="22"/>
        <v>#REF!</v>
      </c>
      <c r="F325" s="79" t="e">
        <f t="shared" si="23"/>
        <v>#REF!</v>
      </c>
      <c r="G325" s="82" t="s">
        <v>14</v>
      </c>
      <c r="H325" s="17">
        <v>30</v>
      </c>
      <c r="I325" s="37" t="e">
        <f>VLOOKUP($G325,#REF!,3,0)</f>
        <v>#REF!</v>
      </c>
      <c r="J325" s="37" t="e">
        <f>VLOOKUP($G325,#REF!,5,0)</f>
        <v>#REF!</v>
      </c>
      <c r="K325" s="37" t="e">
        <f>VLOOKUP($G325,#REF!,12,0)</f>
        <v>#REF!</v>
      </c>
      <c r="L325" s="37" t="e">
        <f>VLOOKUP($G325,#REF!,8,0)</f>
        <v>#REF!</v>
      </c>
    </row>
    <row r="326" spans="1:12" ht="22">
      <c r="A326" s="119"/>
      <c r="B326" s="180"/>
      <c r="C326" s="79" t="e">
        <f t="shared" si="20"/>
        <v>#REF!</v>
      </c>
      <c r="D326" s="79" t="e">
        <f t="shared" si="21"/>
        <v>#REF!</v>
      </c>
      <c r="E326" s="79" t="e">
        <f t="shared" si="22"/>
        <v>#REF!</v>
      </c>
      <c r="F326" s="79" t="e">
        <f t="shared" si="23"/>
        <v>#REF!</v>
      </c>
      <c r="G326" s="82" t="s">
        <v>51</v>
      </c>
      <c r="H326" s="17">
        <v>100</v>
      </c>
      <c r="I326" s="37" t="e">
        <f>VLOOKUP($G326,#REF!,3,0)</f>
        <v>#REF!</v>
      </c>
      <c r="J326" s="37" t="e">
        <f>VLOOKUP($G326,#REF!,5,0)</f>
        <v>#REF!</v>
      </c>
      <c r="K326" s="37" t="e">
        <f>VLOOKUP($G326,#REF!,12,0)</f>
        <v>#REF!</v>
      </c>
      <c r="L326" s="37" t="e">
        <f>VLOOKUP($G326,#REF!,8,0)</f>
        <v>#REF!</v>
      </c>
    </row>
    <row r="327" spans="1:12" ht="22">
      <c r="A327" s="119"/>
      <c r="B327" s="180"/>
      <c r="C327" s="79">
        <f t="shared" si="20"/>
        <v>0</v>
      </c>
      <c r="D327" s="79">
        <f t="shared" si="21"/>
        <v>0</v>
      </c>
      <c r="E327" s="79">
        <f t="shared" si="22"/>
        <v>0</v>
      </c>
      <c r="F327" s="79">
        <f t="shared" si="23"/>
        <v>0</v>
      </c>
      <c r="G327" s="82" t="s">
        <v>234</v>
      </c>
      <c r="H327" s="17"/>
      <c r="I327" s="37"/>
      <c r="J327" s="37"/>
      <c r="K327" s="37"/>
      <c r="L327" s="37"/>
    </row>
    <row r="328" spans="1:12" ht="25" customHeight="1">
      <c r="A328" s="119" t="s">
        <v>235</v>
      </c>
      <c r="B328" s="180" t="s">
        <v>236</v>
      </c>
      <c r="C328" s="79" t="e">
        <f t="shared" si="20"/>
        <v>#REF!</v>
      </c>
      <c r="D328" s="79" t="e">
        <f t="shared" si="21"/>
        <v>#REF!</v>
      </c>
      <c r="E328" s="79" t="e">
        <f t="shared" si="22"/>
        <v>#REF!</v>
      </c>
      <c r="F328" s="79" t="e">
        <f t="shared" si="23"/>
        <v>#REF!</v>
      </c>
      <c r="G328" s="82" t="s">
        <v>176</v>
      </c>
      <c r="H328" s="17">
        <v>70</v>
      </c>
      <c r="I328" s="37" t="e">
        <f>VLOOKUP($G328,#REF!,3,0)</f>
        <v>#REF!</v>
      </c>
      <c r="J328" s="37" t="e">
        <f>VLOOKUP($G328,#REF!,5,0)</f>
        <v>#REF!</v>
      </c>
      <c r="K328" s="37" t="e">
        <f>VLOOKUP($G328,#REF!,12,0)</f>
        <v>#REF!</v>
      </c>
      <c r="L328" s="37" t="e">
        <f>VLOOKUP($G328,#REF!,8,0)</f>
        <v>#REF!</v>
      </c>
    </row>
    <row r="329" spans="1:12" ht="22">
      <c r="A329" s="119"/>
      <c r="B329" s="180"/>
      <c r="C329" s="79" t="e">
        <f t="shared" si="20"/>
        <v>#REF!</v>
      </c>
      <c r="D329" s="79" t="e">
        <f t="shared" si="21"/>
        <v>#REF!</v>
      </c>
      <c r="E329" s="79" t="e">
        <f t="shared" si="22"/>
        <v>#REF!</v>
      </c>
      <c r="F329" s="79" t="e">
        <f t="shared" si="23"/>
        <v>#REF!</v>
      </c>
      <c r="G329" s="82" t="s">
        <v>22</v>
      </c>
      <c r="H329" s="17">
        <v>12</v>
      </c>
      <c r="I329" s="37" t="e">
        <f>VLOOKUP($G329,#REF!,3,0)</f>
        <v>#REF!</v>
      </c>
      <c r="J329" s="37" t="e">
        <f>VLOOKUP($G329,#REF!,5,0)</f>
        <v>#REF!</v>
      </c>
      <c r="K329" s="37" t="e">
        <f>VLOOKUP($G329,#REF!,12,0)</f>
        <v>#REF!</v>
      </c>
      <c r="L329" s="37" t="e">
        <f>VLOOKUP($G329,#REF!,8,0)</f>
        <v>#REF!</v>
      </c>
    </row>
    <row r="330" spans="1:12" ht="22">
      <c r="A330" s="119"/>
      <c r="B330" s="180"/>
      <c r="C330" s="79" t="e">
        <f t="shared" si="20"/>
        <v>#REF!</v>
      </c>
      <c r="D330" s="79" t="e">
        <f t="shared" si="21"/>
        <v>#REF!</v>
      </c>
      <c r="E330" s="79" t="e">
        <f t="shared" si="22"/>
        <v>#REF!</v>
      </c>
      <c r="F330" s="79" t="e">
        <f t="shared" si="23"/>
        <v>#REF!</v>
      </c>
      <c r="G330" s="20" t="s">
        <v>237</v>
      </c>
      <c r="H330" s="17">
        <v>20</v>
      </c>
      <c r="I330" s="37" t="e">
        <f>VLOOKUP($G330,#REF!,3,0)</f>
        <v>#REF!</v>
      </c>
      <c r="J330" s="37" t="e">
        <f>VLOOKUP($G330,#REF!,5,0)</f>
        <v>#REF!</v>
      </c>
      <c r="K330" s="37" t="e">
        <f>VLOOKUP($G330,#REF!,12,0)</f>
        <v>#REF!</v>
      </c>
      <c r="L330" s="37" t="e">
        <f>VLOOKUP($G330,#REF!,8,0)</f>
        <v>#REF!</v>
      </c>
    </row>
    <row r="331" spans="1:12" ht="22">
      <c r="A331" s="119"/>
      <c r="B331" s="180"/>
      <c r="C331" s="79" t="e">
        <f t="shared" si="20"/>
        <v>#REF!</v>
      </c>
      <c r="D331" s="79" t="e">
        <f t="shared" si="21"/>
        <v>#REF!</v>
      </c>
      <c r="E331" s="79" t="e">
        <f t="shared" si="22"/>
        <v>#REF!</v>
      </c>
      <c r="F331" s="79" t="e">
        <f t="shared" si="23"/>
        <v>#REF!</v>
      </c>
      <c r="G331" s="20" t="s">
        <v>184</v>
      </c>
      <c r="H331" s="17">
        <v>100</v>
      </c>
      <c r="I331" s="37" t="e">
        <f>VLOOKUP($G331,#REF!,3,0)</f>
        <v>#REF!</v>
      </c>
      <c r="J331" s="37" t="e">
        <f>VLOOKUP($G331,#REF!,5,0)</f>
        <v>#REF!</v>
      </c>
      <c r="K331" s="37" t="e">
        <f>VLOOKUP($G331,#REF!,12,0)</f>
        <v>#REF!</v>
      </c>
      <c r="L331" s="37" t="e">
        <f>VLOOKUP($G331,#REF!,8,0)</f>
        <v>#REF!</v>
      </c>
    </row>
    <row r="332" spans="1:12" ht="17" customHeight="1">
      <c r="A332" s="119" t="s">
        <v>238</v>
      </c>
      <c r="B332" s="180" t="s">
        <v>239</v>
      </c>
      <c r="C332" s="79" t="e">
        <f t="shared" si="20"/>
        <v>#REF!</v>
      </c>
      <c r="D332" s="79" t="e">
        <f t="shared" si="21"/>
        <v>#REF!</v>
      </c>
      <c r="E332" s="79" t="e">
        <f t="shared" si="22"/>
        <v>#REF!</v>
      </c>
      <c r="F332" s="79" t="e">
        <f t="shared" si="23"/>
        <v>#REF!</v>
      </c>
      <c r="G332" s="20" t="s">
        <v>240</v>
      </c>
      <c r="H332" s="17">
        <v>100</v>
      </c>
      <c r="I332" s="37" t="e">
        <f>VLOOKUP($G332,#REF!,3,0)</f>
        <v>#REF!</v>
      </c>
      <c r="J332" s="37" t="e">
        <f>VLOOKUP($G332,#REF!,5,0)</f>
        <v>#REF!</v>
      </c>
      <c r="K332" s="37" t="e">
        <f>VLOOKUP($G332,#REF!,12,0)</f>
        <v>#REF!</v>
      </c>
      <c r="L332" s="37" t="e">
        <f>VLOOKUP($G332,#REF!,8,0)</f>
        <v>#REF!</v>
      </c>
    </row>
    <row r="333" spans="1:12" ht="22">
      <c r="A333" s="119"/>
      <c r="B333" s="180"/>
      <c r="C333" s="79" t="e">
        <f t="shared" si="20"/>
        <v>#REF!</v>
      </c>
      <c r="D333" s="79" t="e">
        <f t="shared" si="21"/>
        <v>#REF!</v>
      </c>
      <c r="E333" s="79" t="e">
        <f t="shared" si="22"/>
        <v>#REF!</v>
      </c>
      <c r="F333" s="79" t="e">
        <f t="shared" si="23"/>
        <v>#REF!</v>
      </c>
      <c r="G333" s="20" t="s">
        <v>241</v>
      </c>
      <c r="H333" s="17">
        <v>20</v>
      </c>
      <c r="I333" s="37" t="e">
        <f>VLOOKUP($G333,#REF!,3,0)</f>
        <v>#REF!</v>
      </c>
      <c r="J333" s="37" t="e">
        <f>VLOOKUP($G333,#REF!,5,0)</f>
        <v>#REF!</v>
      </c>
      <c r="K333" s="37" t="e">
        <f>VLOOKUP($G333,#REF!,12,0)</f>
        <v>#REF!</v>
      </c>
      <c r="L333" s="37" t="e">
        <f>VLOOKUP($G333,#REF!,8,0)</f>
        <v>#REF!</v>
      </c>
    </row>
    <row r="334" spans="1:12" ht="22">
      <c r="A334" s="119"/>
      <c r="B334" s="180"/>
      <c r="C334" s="79" t="e">
        <f t="shared" si="20"/>
        <v>#REF!</v>
      </c>
      <c r="D334" s="79" t="e">
        <f t="shared" si="21"/>
        <v>#REF!</v>
      </c>
      <c r="E334" s="79" t="e">
        <f t="shared" si="22"/>
        <v>#REF!</v>
      </c>
      <c r="F334" s="79" t="e">
        <f t="shared" si="23"/>
        <v>#REF!</v>
      </c>
      <c r="G334" s="20" t="s">
        <v>242</v>
      </c>
      <c r="H334" s="17">
        <v>20</v>
      </c>
      <c r="I334" s="37" t="e">
        <f>VLOOKUP($G334,#REF!,3,0)</f>
        <v>#REF!</v>
      </c>
      <c r="J334" s="37" t="e">
        <f>VLOOKUP($G334,#REF!,5,0)</f>
        <v>#REF!</v>
      </c>
      <c r="K334" s="37" t="e">
        <f>VLOOKUP($G334,#REF!,12,0)</f>
        <v>#REF!</v>
      </c>
      <c r="L334" s="37" t="e">
        <f>VLOOKUP($G334,#REF!,8,0)</f>
        <v>#REF!</v>
      </c>
    </row>
    <row r="335" spans="1:12" ht="22">
      <c r="A335" s="119"/>
      <c r="B335" s="180"/>
      <c r="C335" s="79" t="e">
        <f t="shared" si="20"/>
        <v>#REF!</v>
      </c>
      <c r="D335" s="79" t="e">
        <f t="shared" si="21"/>
        <v>#REF!</v>
      </c>
      <c r="E335" s="79" t="e">
        <f t="shared" si="22"/>
        <v>#REF!</v>
      </c>
      <c r="F335" s="79" t="e">
        <f t="shared" si="23"/>
        <v>#REF!</v>
      </c>
      <c r="G335" s="20" t="s">
        <v>176</v>
      </c>
      <c r="H335" s="17">
        <v>20</v>
      </c>
      <c r="I335" s="37" t="e">
        <f>VLOOKUP($G335,#REF!,3,0)</f>
        <v>#REF!</v>
      </c>
      <c r="J335" s="37" t="e">
        <f>VLOOKUP($G335,#REF!,5,0)</f>
        <v>#REF!</v>
      </c>
      <c r="K335" s="37" t="e">
        <f>VLOOKUP($G335,#REF!,12,0)</f>
        <v>#REF!</v>
      </c>
      <c r="L335" s="37" t="e">
        <f>VLOOKUP($G335,#REF!,8,0)</f>
        <v>#REF!</v>
      </c>
    </row>
    <row r="336" spans="1:12" ht="17" customHeight="1">
      <c r="A336" s="119" t="s">
        <v>243</v>
      </c>
      <c r="B336" s="180" t="s">
        <v>244</v>
      </c>
      <c r="C336" s="79" t="e">
        <f t="shared" si="20"/>
        <v>#REF!</v>
      </c>
      <c r="D336" s="79" t="e">
        <f t="shared" si="21"/>
        <v>#REF!</v>
      </c>
      <c r="E336" s="79" t="e">
        <f t="shared" si="22"/>
        <v>#REF!</v>
      </c>
      <c r="F336" s="79" t="e">
        <f t="shared" si="23"/>
        <v>#REF!</v>
      </c>
      <c r="G336" s="20" t="s">
        <v>245</v>
      </c>
      <c r="H336" s="17">
        <v>100</v>
      </c>
      <c r="I336" s="37" t="e">
        <f>VLOOKUP($G336,#REF!,3,0)</f>
        <v>#REF!</v>
      </c>
      <c r="J336" s="37" t="e">
        <f>VLOOKUP($G336,#REF!,5,0)</f>
        <v>#REF!</v>
      </c>
      <c r="K336" s="37" t="e">
        <f>VLOOKUP($G336,#REF!,12,0)</f>
        <v>#REF!</v>
      </c>
      <c r="L336" s="37" t="e">
        <f>VLOOKUP($G336,#REF!,8,0)</f>
        <v>#REF!</v>
      </c>
    </row>
    <row r="337" spans="1:12" ht="22">
      <c r="A337" s="119"/>
      <c r="B337" s="180"/>
      <c r="C337" s="79" t="e">
        <f t="shared" si="20"/>
        <v>#REF!</v>
      </c>
      <c r="D337" s="79" t="e">
        <f t="shared" si="21"/>
        <v>#REF!</v>
      </c>
      <c r="E337" s="79" t="e">
        <f t="shared" si="22"/>
        <v>#REF!</v>
      </c>
      <c r="F337" s="79" t="e">
        <f t="shared" si="23"/>
        <v>#REF!</v>
      </c>
      <c r="G337" s="20" t="s">
        <v>98</v>
      </c>
      <c r="H337" s="17">
        <v>8</v>
      </c>
      <c r="I337" s="37" t="e">
        <f>VLOOKUP($G337,#REF!,3,0)</f>
        <v>#REF!</v>
      </c>
      <c r="J337" s="37" t="e">
        <f>VLOOKUP($G337,#REF!,5,0)</f>
        <v>#REF!</v>
      </c>
      <c r="K337" s="37" t="e">
        <f>VLOOKUP($G337,#REF!,12,0)</f>
        <v>#REF!</v>
      </c>
      <c r="L337" s="37" t="e">
        <f>VLOOKUP($G337,#REF!,8,0)</f>
        <v>#REF!</v>
      </c>
    </row>
    <row r="338" spans="1:12" ht="22">
      <c r="A338" s="119"/>
      <c r="B338" s="180"/>
      <c r="C338" s="79" t="e">
        <f t="shared" si="20"/>
        <v>#REF!</v>
      </c>
      <c r="D338" s="79" t="e">
        <f t="shared" si="21"/>
        <v>#REF!</v>
      </c>
      <c r="E338" s="79" t="e">
        <f t="shared" si="22"/>
        <v>#REF!</v>
      </c>
      <c r="F338" s="79" t="e">
        <f t="shared" si="23"/>
        <v>#REF!</v>
      </c>
      <c r="G338" s="20" t="s">
        <v>246</v>
      </c>
      <c r="H338" s="17">
        <v>20</v>
      </c>
      <c r="I338" s="37" t="e">
        <f>VLOOKUP($G338,#REF!,3,0)</f>
        <v>#REF!</v>
      </c>
      <c r="J338" s="37" t="e">
        <f>VLOOKUP($G338,#REF!,5,0)</f>
        <v>#REF!</v>
      </c>
      <c r="K338" s="37" t="e">
        <f>VLOOKUP($G338,#REF!,12,0)</f>
        <v>#REF!</v>
      </c>
      <c r="L338" s="37" t="e">
        <f>VLOOKUP($G338,#REF!,8,0)</f>
        <v>#REF!</v>
      </c>
    </row>
    <row r="339" spans="1:12" ht="22">
      <c r="A339" s="119"/>
      <c r="B339" s="180"/>
      <c r="C339" s="79" t="e">
        <f t="shared" si="20"/>
        <v>#REF!</v>
      </c>
      <c r="D339" s="79" t="e">
        <f t="shared" si="21"/>
        <v>#REF!</v>
      </c>
      <c r="E339" s="79" t="e">
        <f t="shared" si="22"/>
        <v>#REF!</v>
      </c>
      <c r="F339" s="79" t="e">
        <f t="shared" si="23"/>
        <v>#REF!</v>
      </c>
      <c r="G339" s="20" t="s">
        <v>247</v>
      </c>
      <c r="H339" s="17">
        <v>10</v>
      </c>
      <c r="I339" s="37" t="e">
        <f>VLOOKUP($G339,#REF!,3,0)</f>
        <v>#REF!</v>
      </c>
      <c r="J339" s="37" t="e">
        <f>VLOOKUP($G339,#REF!,5,0)</f>
        <v>#REF!</v>
      </c>
      <c r="K339" s="37" t="e">
        <f>VLOOKUP($G339,#REF!,12,0)</f>
        <v>#REF!</v>
      </c>
      <c r="L339" s="37" t="e">
        <f>VLOOKUP($G339,#REF!,8,0)</f>
        <v>#REF!</v>
      </c>
    </row>
    <row r="340" spans="1:12" ht="22">
      <c r="A340" s="119"/>
      <c r="B340" s="180"/>
      <c r="C340" s="79" t="e">
        <f t="shared" si="20"/>
        <v>#REF!</v>
      </c>
      <c r="D340" s="79" t="e">
        <f t="shared" si="21"/>
        <v>#REF!</v>
      </c>
      <c r="E340" s="79" t="e">
        <f t="shared" si="22"/>
        <v>#REF!</v>
      </c>
      <c r="F340" s="79" t="e">
        <f t="shared" si="23"/>
        <v>#REF!</v>
      </c>
      <c r="G340" s="20" t="s">
        <v>64</v>
      </c>
      <c r="H340" s="17">
        <v>20</v>
      </c>
      <c r="I340" s="37" t="e">
        <f>VLOOKUP($G340,#REF!,3,0)</f>
        <v>#REF!</v>
      </c>
      <c r="J340" s="37" t="e">
        <f>VLOOKUP($G340,#REF!,5,0)</f>
        <v>#REF!</v>
      </c>
      <c r="K340" s="37" t="e">
        <f>VLOOKUP($G340,#REF!,12,0)</f>
        <v>#REF!</v>
      </c>
      <c r="L340" s="37" t="e">
        <f>VLOOKUP($G340,#REF!,8,0)</f>
        <v>#REF!</v>
      </c>
    </row>
    <row r="341" spans="1:12" ht="15" customHeight="1">
      <c r="A341" s="119" t="s">
        <v>248</v>
      </c>
      <c r="B341" s="180" t="s">
        <v>249</v>
      </c>
      <c r="C341" s="79" t="e">
        <f t="shared" si="20"/>
        <v>#REF!</v>
      </c>
      <c r="D341" s="79" t="e">
        <f t="shared" si="21"/>
        <v>#REF!</v>
      </c>
      <c r="E341" s="79" t="e">
        <f t="shared" si="22"/>
        <v>#REF!</v>
      </c>
      <c r="F341" s="79" t="e">
        <f t="shared" si="23"/>
        <v>#REF!</v>
      </c>
      <c r="G341" s="20" t="s">
        <v>21</v>
      </c>
      <c r="H341" s="17">
        <v>35</v>
      </c>
      <c r="I341" s="37" t="e">
        <f>VLOOKUP($G341,#REF!,3,0)</f>
        <v>#REF!</v>
      </c>
      <c r="J341" s="37" t="e">
        <f>VLOOKUP($G341,#REF!,5,0)</f>
        <v>#REF!</v>
      </c>
      <c r="K341" s="37" t="e">
        <f>VLOOKUP($G341,#REF!,12,0)</f>
        <v>#REF!</v>
      </c>
      <c r="L341" s="37" t="e">
        <f>VLOOKUP($G341,#REF!,8,0)</f>
        <v>#REF!</v>
      </c>
    </row>
    <row r="342" spans="1:12" ht="22">
      <c r="A342" s="119"/>
      <c r="B342" s="180"/>
      <c r="C342" s="79" t="e">
        <f t="shared" si="20"/>
        <v>#REF!</v>
      </c>
      <c r="D342" s="79" t="e">
        <f t="shared" si="21"/>
        <v>#REF!</v>
      </c>
      <c r="E342" s="79" t="e">
        <f t="shared" si="22"/>
        <v>#REF!</v>
      </c>
      <c r="F342" s="79" t="e">
        <f t="shared" si="23"/>
        <v>#REF!</v>
      </c>
      <c r="G342" s="20" t="s">
        <v>250</v>
      </c>
      <c r="H342" s="17">
        <v>35</v>
      </c>
      <c r="I342" s="37" t="e">
        <f>VLOOKUP($G342,#REF!,3,0)</f>
        <v>#REF!</v>
      </c>
      <c r="J342" s="37" t="e">
        <f>VLOOKUP($G342,#REF!,5,0)</f>
        <v>#REF!</v>
      </c>
      <c r="K342" s="37" t="e">
        <f>VLOOKUP($G342,#REF!,12,0)</f>
        <v>#REF!</v>
      </c>
      <c r="L342" s="37" t="e">
        <f>VLOOKUP($G342,#REF!,8,0)</f>
        <v>#REF!</v>
      </c>
    </row>
    <row r="343" spans="1:12" ht="22">
      <c r="A343" s="119"/>
      <c r="B343" s="180"/>
      <c r="C343" s="79" t="e">
        <f t="shared" si="20"/>
        <v>#REF!</v>
      </c>
      <c r="D343" s="79" t="e">
        <f t="shared" si="21"/>
        <v>#REF!</v>
      </c>
      <c r="E343" s="79" t="e">
        <f t="shared" si="22"/>
        <v>#REF!</v>
      </c>
      <c r="F343" s="79" t="e">
        <f t="shared" si="23"/>
        <v>#REF!</v>
      </c>
      <c r="G343" s="20" t="s">
        <v>83</v>
      </c>
      <c r="H343" s="17">
        <v>40</v>
      </c>
      <c r="I343" s="37" t="e">
        <f>VLOOKUP($G343,#REF!,3,0)</f>
        <v>#REF!</v>
      </c>
      <c r="J343" s="37" t="e">
        <f>VLOOKUP($G343,#REF!,5,0)</f>
        <v>#REF!</v>
      </c>
      <c r="K343" s="37" t="e">
        <f>VLOOKUP($G343,#REF!,12,0)</f>
        <v>#REF!</v>
      </c>
      <c r="L343" s="37" t="e">
        <f>VLOOKUP($G343,#REF!,8,0)</f>
        <v>#REF!</v>
      </c>
    </row>
    <row r="344" spans="1:12" ht="22">
      <c r="A344" s="119"/>
      <c r="B344" s="180"/>
      <c r="C344" s="79" t="e">
        <f t="shared" si="20"/>
        <v>#REF!</v>
      </c>
      <c r="D344" s="79" t="e">
        <f t="shared" si="21"/>
        <v>#REF!</v>
      </c>
      <c r="E344" s="79" t="e">
        <f t="shared" si="22"/>
        <v>#REF!</v>
      </c>
      <c r="F344" s="79" t="e">
        <f t="shared" si="23"/>
        <v>#REF!</v>
      </c>
      <c r="G344" s="20" t="s">
        <v>251</v>
      </c>
      <c r="H344" s="17">
        <v>5</v>
      </c>
      <c r="I344" s="37" t="e">
        <f>VLOOKUP($G344,#REF!,3,0)</f>
        <v>#REF!</v>
      </c>
      <c r="J344" s="37" t="e">
        <f>VLOOKUP($G344,#REF!,5,0)</f>
        <v>#REF!</v>
      </c>
      <c r="K344" s="37" t="e">
        <f>VLOOKUP($G344,#REF!,12,0)</f>
        <v>#REF!</v>
      </c>
      <c r="L344" s="37" t="e">
        <f>VLOOKUP($G344,#REF!,8,0)</f>
        <v>#REF!</v>
      </c>
    </row>
    <row r="345" spans="1:12" ht="22">
      <c r="A345" s="119"/>
      <c r="B345" s="180"/>
      <c r="C345" s="79" t="e">
        <f t="shared" si="20"/>
        <v>#REF!</v>
      </c>
      <c r="D345" s="79" t="e">
        <f t="shared" si="21"/>
        <v>#REF!</v>
      </c>
      <c r="E345" s="79" t="e">
        <f t="shared" si="22"/>
        <v>#REF!</v>
      </c>
      <c r="F345" s="79" t="e">
        <f t="shared" si="23"/>
        <v>#REF!</v>
      </c>
      <c r="G345" s="20" t="s">
        <v>252</v>
      </c>
      <c r="H345" s="17">
        <v>5</v>
      </c>
      <c r="I345" s="37" t="e">
        <f>VLOOKUP($G345,#REF!,3,0)</f>
        <v>#REF!</v>
      </c>
      <c r="J345" s="37" t="e">
        <f>VLOOKUP($G345,#REF!,5,0)</f>
        <v>#REF!</v>
      </c>
      <c r="K345" s="37" t="e">
        <f>VLOOKUP($G345,#REF!,12,0)</f>
        <v>#REF!</v>
      </c>
      <c r="L345" s="37" t="e">
        <f>VLOOKUP($G345,#REF!,8,0)</f>
        <v>#REF!</v>
      </c>
    </row>
    <row r="346" spans="1:12" ht="22">
      <c r="A346" s="119"/>
      <c r="B346" s="180"/>
      <c r="C346" s="79" t="e">
        <f t="shared" si="20"/>
        <v>#REF!</v>
      </c>
      <c r="D346" s="79" t="e">
        <f t="shared" si="21"/>
        <v>#REF!</v>
      </c>
      <c r="E346" s="79" t="e">
        <f t="shared" si="22"/>
        <v>#REF!</v>
      </c>
      <c r="F346" s="79" t="e">
        <f t="shared" si="23"/>
        <v>#REF!</v>
      </c>
      <c r="G346" s="20" t="s">
        <v>161</v>
      </c>
      <c r="H346" s="17">
        <v>50</v>
      </c>
      <c r="I346" s="37" t="e">
        <f>VLOOKUP($G346,#REF!,3,0)</f>
        <v>#REF!</v>
      </c>
      <c r="J346" s="37" t="e">
        <f>VLOOKUP($G346,#REF!,5,0)</f>
        <v>#REF!</v>
      </c>
      <c r="K346" s="37" t="e">
        <f>VLOOKUP($G346,#REF!,12,0)</f>
        <v>#REF!</v>
      </c>
      <c r="L346" s="37" t="e">
        <f>VLOOKUP($G346,#REF!,8,0)</f>
        <v>#REF!</v>
      </c>
    </row>
    <row r="347" spans="1:12" ht="44">
      <c r="A347" s="119"/>
      <c r="B347" s="180"/>
      <c r="C347" s="79">
        <f t="shared" ref="C347:C412" si="24">H347*I347/100</f>
        <v>0</v>
      </c>
      <c r="D347" s="79">
        <f t="shared" ref="D347:D412" si="25">H347*J347/100</f>
        <v>0</v>
      </c>
      <c r="E347" s="79">
        <f t="shared" ref="E347:E412" si="26">H347*K347/100</f>
        <v>0</v>
      </c>
      <c r="F347" s="79">
        <f t="shared" ref="F347:F412" si="27">H347*L347/100</f>
        <v>0</v>
      </c>
      <c r="G347" s="20" t="s">
        <v>253</v>
      </c>
      <c r="H347" s="17"/>
      <c r="I347" s="37"/>
      <c r="J347" s="37"/>
      <c r="K347" s="37"/>
      <c r="L347" s="37"/>
    </row>
    <row r="348" spans="1:12">
      <c r="A348" s="119"/>
      <c r="B348" s="180"/>
      <c r="C348" s="79">
        <f t="shared" si="24"/>
        <v>0</v>
      </c>
      <c r="D348" s="79">
        <f t="shared" si="25"/>
        <v>0</v>
      </c>
      <c r="E348" s="79">
        <f t="shared" si="26"/>
        <v>0</v>
      </c>
      <c r="F348" s="79">
        <f t="shared" si="27"/>
        <v>0</v>
      </c>
      <c r="G348" s="20"/>
      <c r="H348" s="17"/>
      <c r="I348" s="37"/>
      <c r="J348" s="37"/>
      <c r="K348" s="37"/>
      <c r="L348" s="37"/>
    </row>
    <row r="349" spans="1:12" ht="19" customHeight="1">
      <c r="A349" s="119" t="s">
        <v>254</v>
      </c>
      <c r="B349" s="180" t="s">
        <v>255</v>
      </c>
      <c r="C349" s="79" t="e">
        <f t="shared" si="24"/>
        <v>#REF!</v>
      </c>
      <c r="D349" s="79" t="e">
        <f t="shared" si="25"/>
        <v>#REF!</v>
      </c>
      <c r="E349" s="79" t="e">
        <f t="shared" si="26"/>
        <v>#REF!</v>
      </c>
      <c r="F349" s="79" t="e">
        <f t="shared" si="27"/>
        <v>#REF!</v>
      </c>
      <c r="G349" s="20" t="s">
        <v>231</v>
      </c>
      <c r="H349" s="17">
        <v>50</v>
      </c>
      <c r="I349" s="37" t="e">
        <f>VLOOKUP($G349,#REF!,3,0)</f>
        <v>#REF!</v>
      </c>
      <c r="J349" s="37" t="e">
        <f>VLOOKUP($G349,#REF!,5,0)</f>
        <v>#REF!</v>
      </c>
      <c r="K349" s="37" t="e">
        <f>VLOOKUP($G349,#REF!,12,0)</f>
        <v>#REF!</v>
      </c>
      <c r="L349" s="37" t="e">
        <f>VLOOKUP($G349,#REF!,8,0)</f>
        <v>#REF!</v>
      </c>
    </row>
    <row r="350" spans="1:12" ht="22">
      <c r="A350" s="119"/>
      <c r="B350" s="180"/>
      <c r="C350" s="79" t="e">
        <f t="shared" si="24"/>
        <v>#REF!</v>
      </c>
      <c r="D350" s="79" t="e">
        <f t="shared" si="25"/>
        <v>#REF!</v>
      </c>
      <c r="E350" s="79" t="e">
        <f t="shared" si="26"/>
        <v>#REF!</v>
      </c>
      <c r="F350" s="79" t="e">
        <f t="shared" si="27"/>
        <v>#REF!</v>
      </c>
      <c r="G350" s="20" t="s">
        <v>161</v>
      </c>
      <c r="H350" s="17">
        <v>50</v>
      </c>
      <c r="I350" s="37" t="e">
        <f>VLOOKUP($G350,#REF!,3,0)</f>
        <v>#REF!</v>
      </c>
      <c r="J350" s="37" t="e">
        <f>VLOOKUP($G350,#REF!,5,0)</f>
        <v>#REF!</v>
      </c>
      <c r="K350" s="37" t="e">
        <f>VLOOKUP($G350,#REF!,12,0)</f>
        <v>#REF!</v>
      </c>
      <c r="L350" s="37" t="e">
        <f>VLOOKUP($G350,#REF!,8,0)</f>
        <v>#REF!</v>
      </c>
    </row>
    <row r="351" spans="1:12" ht="22">
      <c r="A351" s="119"/>
      <c r="B351" s="180"/>
      <c r="C351" s="79" t="e">
        <f t="shared" si="24"/>
        <v>#REF!</v>
      </c>
      <c r="D351" s="79" t="e">
        <f t="shared" si="25"/>
        <v>#REF!</v>
      </c>
      <c r="E351" s="79" t="e">
        <f t="shared" si="26"/>
        <v>#REF!</v>
      </c>
      <c r="F351" s="79" t="e">
        <f t="shared" si="27"/>
        <v>#REF!</v>
      </c>
      <c r="G351" s="20" t="s">
        <v>39</v>
      </c>
      <c r="H351" s="17">
        <v>30</v>
      </c>
      <c r="I351" s="37" t="e">
        <f>VLOOKUP($G351,#REF!,3,0)</f>
        <v>#REF!</v>
      </c>
      <c r="J351" s="37" t="e">
        <f>VLOOKUP($G351,#REF!,5,0)</f>
        <v>#REF!</v>
      </c>
      <c r="K351" s="37" t="e">
        <f>VLOOKUP($G351,#REF!,12,0)</f>
        <v>#REF!</v>
      </c>
      <c r="L351" s="37" t="e">
        <f>VLOOKUP($G351,#REF!,8,0)</f>
        <v>#REF!</v>
      </c>
    </row>
    <row r="352" spans="1:12" ht="22">
      <c r="A352" s="119"/>
      <c r="B352" s="180"/>
      <c r="C352" s="79" t="e">
        <f t="shared" si="24"/>
        <v>#REF!</v>
      </c>
      <c r="D352" s="79" t="e">
        <f t="shared" si="25"/>
        <v>#REF!</v>
      </c>
      <c r="E352" s="79" t="e">
        <f t="shared" si="26"/>
        <v>#REF!</v>
      </c>
      <c r="F352" s="79" t="e">
        <f t="shared" si="27"/>
        <v>#REF!</v>
      </c>
      <c r="G352" s="20" t="s">
        <v>64</v>
      </c>
      <c r="H352" s="17">
        <v>50</v>
      </c>
      <c r="I352" s="37" t="e">
        <f>VLOOKUP($G352,#REF!,3,0)</f>
        <v>#REF!</v>
      </c>
      <c r="J352" s="37" t="e">
        <f>VLOOKUP($G352,#REF!,5,0)</f>
        <v>#REF!</v>
      </c>
      <c r="K352" s="37" t="e">
        <f>VLOOKUP($G352,#REF!,12,0)</f>
        <v>#REF!</v>
      </c>
      <c r="L352" s="37" t="e">
        <f>VLOOKUP($G352,#REF!,8,0)</f>
        <v>#REF!</v>
      </c>
    </row>
    <row r="353" spans="1:12" ht="14" customHeight="1">
      <c r="A353" s="119" t="s">
        <v>256</v>
      </c>
      <c r="B353" s="180" t="s">
        <v>257</v>
      </c>
      <c r="C353" s="79" t="e">
        <f t="shared" si="24"/>
        <v>#REF!</v>
      </c>
      <c r="D353" s="79" t="e">
        <f t="shared" si="25"/>
        <v>#REF!</v>
      </c>
      <c r="E353" s="79" t="e">
        <f t="shared" si="26"/>
        <v>#REF!</v>
      </c>
      <c r="F353" s="79" t="e">
        <f t="shared" si="27"/>
        <v>#REF!</v>
      </c>
      <c r="G353" s="20" t="s">
        <v>28</v>
      </c>
      <c r="H353" s="17">
        <v>60</v>
      </c>
      <c r="I353" s="37" t="e">
        <f>VLOOKUP($G353,#REF!,3,0)</f>
        <v>#REF!</v>
      </c>
      <c r="J353" s="37" t="e">
        <f>VLOOKUP($G353,#REF!,5,0)</f>
        <v>#REF!</v>
      </c>
      <c r="K353" s="37" t="e">
        <f>VLOOKUP($G353,#REF!,12,0)</f>
        <v>#REF!</v>
      </c>
      <c r="L353" s="37" t="e">
        <f>VLOOKUP($G353,#REF!,8,0)</f>
        <v>#REF!</v>
      </c>
    </row>
    <row r="354" spans="1:12" ht="22">
      <c r="A354" s="119"/>
      <c r="B354" s="180"/>
      <c r="C354" s="79" t="e">
        <f t="shared" si="24"/>
        <v>#REF!</v>
      </c>
      <c r="D354" s="79" t="e">
        <f t="shared" si="25"/>
        <v>#REF!</v>
      </c>
      <c r="E354" s="79" t="e">
        <f t="shared" si="26"/>
        <v>#REF!</v>
      </c>
      <c r="F354" s="79" t="e">
        <f t="shared" si="27"/>
        <v>#REF!</v>
      </c>
      <c r="G354" s="20" t="s">
        <v>50</v>
      </c>
      <c r="H354" s="17">
        <v>50</v>
      </c>
      <c r="I354" s="37" t="e">
        <f>VLOOKUP($G354,#REF!,3,0)</f>
        <v>#REF!</v>
      </c>
      <c r="J354" s="37" t="e">
        <f>VLOOKUP($G354,#REF!,5,0)</f>
        <v>#REF!</v>
      </c>
      <c r="K354" s="37" t="e">
        <f>VLOOKUP($G354,#REF!,12,0)</f>
        <v>#REF!</v>
      </c>
      <c r="L354" s="37" t="e">
        <f>VLOOKUP($G354,#REF!,8,0)</f>
        <v>#REF!</v>
      </c>
    </row>
    <row r="355" spans="1:12" ht="22">
      <c r="A355" s="119"/>
      <c r="B355" s="180"/>
      <c r="C355" s="79" t="e">
        <f t="shared" si="24"/>
        <v>#REF!</v>
      </c>
      <c r="D355" s="79" t="e">
        <f t="shared" si="25"/>
        <v>#REF!</v>
      </c>
      <c r="E355" s="79" t="e">
        <f t="shared" si="26"/>
        <v>#REF!</v>
      </c>
      <c r="F355" s="79" t="e">
        <f t="shared" si="27"/>
        <v>#REF!</v>
      </c>
      <c r="G355" s="20" t="s">
        <v>39</v>
      </c>
      <c r="H355" s="17">
        <v>60</v>
      </c>
      <c r="I355" s="37" t="e">
        <f>VLOOKUP($G355,#REF!,3,0)</f>
        <v>#REF!</v>
      </c>
      <c r="J355" s="37" t="e">
        <f>VLOOKUP($G355,#REF!,5,0)</f>
        <v>#REF!</v>
      </c>
      <c r="K355" s="37" t="e">
        <f>VLOOKUP($G355,#REF!,12,0)</f>
        <v>#REF!</v>
      </c>
      <c r="L355" s="37" t="e">
        <f>VLOOKUP($G355,#REF!,8,0)</f>
        <v>#REF!</v>
      </c>
    </row>
    <row r="356" spans="1:12" ht="22">
      <c r="A356" s="119"/>
      <c r="B356" s="180"/>
      <c r="C356" s="79" t="e">
        <f t="shared" si="24"/>
        <v>#REF!</v>
      </c>
      <c r="D356" s="79" t="e">
        <f t="shared" si="25"/>
        <v>#REF!</v>
      </c>
      <c r="E356" s="79" t="e">
        <f t="shared" si="26"/>
        <v>#REF!</v>
      </c>
      <c r="F356" s="79" t="e">
        <f t="shared" si="27"/>
        <v>#REF!</v>
      </c>
      <c r="G356" s="20" t="s">
        <v>82</v>
      </c>
      <c r="H356" s="17">
        <v>5</v>
      </c>
      <c r="I356" s="37" t="e">
        <f>VLOOKUP($G356,#REF!,3,0)</f>
        <v>#REF!</v>
      </c>
      <c r="J356" s="37" t="e">
        <f>VLOOKUP($G356,#REF!,5,0)</f>
        <v>#REF!</v>
      </c>
      <c r="K356" s="37" t="e">
        <f>VLOOKUP($G356,#REF!,12,0)</f>
        <v>#REF!</v>
      </c>
      <c r="L356" s="37" t="e">
        <f>VLOOKUP($G356,#REF!,8,0)</f>
        <v>#REF!</v>
      </c>
    </row>
    <row r="357" spans="1:12" ht="22">
      <c r="A357" s="119"/>
      <c r="B357" s="180"/>
      <c r="C357" s="79" t="e">
        <f t="shared" si="24"/>
        <v>#REF!</v>
      </c>
      <c r="D357" s="79" t="e">
        <f t="shared" si="25"/>
        <v>#REF!</v>
      </c>
      <c r="E357" s="79" t="e">
        <f t="shared" si="26"/>
        <v>#REF!</v>
      </c>
      <c r="F357" s="79" t="e">
        <f t="shared" si="27"/>
        <v>#REF!</v>
      </c>
      <c r="G357" s="20" t="s">
        <v>27</v>
      </c>
      <c r="H357" s="17">
        <v>15</v>
      </c>
      <c r="I357" s="37" t="e">
        <f>VLOOKUP($G357,#REF!,3,0)</f>
        <v>#REF!</v>
      </c>
      <c r="J357" s="37" t="e">
        <f>VLOOKUP($G357,#REF!,5,0)</f>
        <v>#REF!</v>
      </c>
      <c r="K357" s="37" t="e">
        <f>VLOOKUP($G357,#REF!,12,0)</f>
        <v>#REF!</v>
      </c>
      <c r="L357" s="37" t="e">
        <f>VLOOKUP($G357,#REF!,8,0)</f>
        <v>#REF!</v>
      </c>
    </row>
    <row r="358" spans="1:12" ht="22">
      <c r="A358" s="119"/>
      <c r="B358" s="180"/>
      <c r="C358" s="79" t="e">
        <f t="shared" si="24"/>
        <v>#REF!</v>
      </c>
      <c r="D358" s="79" t="e">
        <f t="shared" si="25"/>
        <v>#REF!</v>
      </c>
      <c r="E358" s="79" t="e">
        <f t="shared" si="26"/>
        <v>#REF!</v>
      </c>
      <c r="F358" s="79" t="e">
        <f t="shared" si="27"/>
        <v>#REF!</v>
      </c>
      <c r="G358" s="20" t="s">
        <v>252</v>
      </c>
      <c r="H358" s="17">
        <v>2.5</v>
      </c>
      <c r="I358" s="37" t="e">
        <f>VLOOKUP($G358,#REF!,3,0)</f>
        <v>#REF!</v>
      </c>
      <c r="J358" s="37" t="e">
        <f>VLOOKUP($G358,#REF!,5,0)</f>
        <v>#REF!</v>
      </c>
      <c r="K358" s="37" t="e">
        <f>VLOOKUP($G358,#REF!,12,0)</f>
        <v>#REF!</v>
      </c>
      <c r="L358" s="37" t="e">
        <f>VLOOKUP($G358,#REF!,8,0)</f>
        <v>#REF!</v>
      </c>
    </row>
    <row r="359" spans="1:12" ht="44">
      <c r="A359" s="119"/>
      <c r="B359" s="180"/>
      <c r="C359" s="79">
        <f t="shared" si="24"/>
        <v>0</v>
      </c>
      <c r="D359" s="79">
        <f t="shared" si="25"/>
        <v>0</v>
      </c>
      <c r="E359" s="79">
        <f t="shared" si="26"/>
        <v>0</v>
      </c>
      <c r="F359" s="79">
        <f t="shared" si="27"/>
        <v>0</v>
      </c>
      <c r="G359" s="20" t="s">
        <v>253</v>
      </c>
      <c r="H359" s="17"/>
      <c r="I359" s="37"/>
      <c r="J359" s="37"/>
      <c r="K359" s="37"/>
      <c r="L359" s="37"/>
    </row>
    <row r="360" spans="1:12" ht="22">
      <c r="A360" s="119"/>
      <c r="B360" s="180"/>
      <c r="C360" s="79">
        <f t="shared" si="24"/>
        <v>0</v>
      </c>
      <c r="D360" s="79">
        <f t="shared" si="25"/>
        <v>0</v>
      </c>
      <c r="E360" s="79">
        <f t="shared" si="26"/>
        <v>0</v>
      </c>
      <c r="F360" s="79">
        <f t="shared" si="27"/>
        <v>0</v>
      </c>
      <c r="G360" s="20" t="s">
        <v>258</v>
      </c>
      <c r="H360" s="17"/>
      <c r="I360" s="37"/>
      <c r="J360" s="37"/>
      <c r="K360" s="37"/>
      <c r="L360" s="37"/>
    </row>
    <row r="361" spans="1:12" ht="14" customHeight="1">
      <c r="A361" s="119" t="s">
        <v>259</v>
      </c>
      <c r="B361" s="180" t="s">
        <v>260</v>
      </c>
      <c r="C361" s="79" t="e">
        <f t="shared" si="24"/>
        <v>#REF!</v>
      </c>
      <c r="D361" s="79" t="e">
        <f t="shared" si="25"/>
        <v>#REF!</v>
      </c>
      <c r="E361" s="79" t="e">
        <f t="shared" si="26"/>
        <v>#REF!</v>
      </c>
      <c r="F361" s="79" t="e">
        <f t="shared" si="27"/>
        <v>#REF!</v>
      </c>
      <c r="G361" s="20" t="s">
        <v>261</v>
      </c>
      <c r="H361" s="17">
        <v>40</v>
      </c>
      <c r="I361" s="37" t="e">
        <f>VLOOKUP($G361,#REF!,3,0)</f>
        <v>#REF!</v>
      </c>
      <c r="J361" s="37" t="e">
        <f>VLOOKUP($G361,#REF!,5,0)</f>
        <v>#REF!</v>
      </c>
      <c r="K361" s="37" t="e">
        <f>VLOOKUP($G361,#REF!,12,0)</f>
        <v>#REF!</v>
      </c>
      <c r="L361" s="37" t="e">
        <f>VLOOKUP($G361,#REF!,8,0)</f>
        <v>#REF!</v>
      </c>
    </row>
    <row r="362" spans="1:12" ht="16" customHeight="1">
      <c r="A362" s="119"/>
      <c r="B362" s="180"/>
      <c r="C362" s="79" t="e">
        <f t="shared" si="24"/>
        <v>#REF!</v>
      </c>
      <c r="D362" s="79" t="e">
        <f t="shared" si="25"/>
        <v>#REF!</v>
      </c>
      <c r="E362" s="79" t="e">
        <f t="shared" si="26"/>
        <v>#REF!</v>
      </c>
      <c r="F362" s="79" t="e">
        <f t="shared" si="27"/>
        <v>#REF!</v>
      </c>
      <c r="G362" s="20" t="s">
        <v>98</v>
      </c>
      <c r="H362" s="17">
        <v>10</v>
      </c>
      <c r="I362" s="37" t="e">
        <f>VLOOKUP($G362,#REF!,3,0)</f>
        <v>#REF!</v>
      </c>
      <c r="J362" s="37" t="e">
        <f>VLOOKUP($G362,#REF!,5,0)</f>
        <v>#REF!</v>
      </c>
      <c r="K362" s="37" t="e">
        <f>VLOOKUP($G362,#REF!,12,0)</f>
        <v>#REF!</v>
      </c>
      <c r="L362" s="37" t="e">
        <f>VLOOKUP($G362,#REF!,8,0)</f>
        <v>#REF!</v>
      </c>
    </row>
    <row r="363" spans="1:12" ht="16" customHeight="1">
      <c r="A363" s="119"/>
      <c r="B363" s="180"/>
      <c r="C363" s="79" t="e">
        <f t="shared" si="24"/>
        <v>#REF!</v>
      </c>
      <c r="D363" s="79" t="e">
        <f t="shared" si="25"/>
        <v>#REF!</v>
      </c>
      <c r="E363" s="79" t="e">
        <f t="shared" si="26"/>
        <v>#REF!</v>
      </c>
      <c r="F363" s="79" t="e">
        <f t="shared" si="27"/>
        <v>#REF!</v>
      </c>
      <c r="G363" s="20" t="s">
        <v>38</v>
      </c>
      <c r="H363" s="17">
        <v>40</v>
      </c>
      <c r="I363" s="37" t="e">
        <f>VLOOKUP($G363,#REF!,3,0)</f>
        <v>#REF!</v>
      </c>
      <c r="J363" s="37" t="e">
        <f>VLOOKUP($G363,#REF!,5,0)</f>
        <v>#REF!</v>
      </c>
      <c r="K363" s="37" t="e">
        <f>VLOOKUP($G363,#REF!,12,0)</f>
        <v>#REF!</v>
      </c>
      <c r="L363" s="37" t="e">
        <f>VLOOKUP($G363,#REF!,8,0)</f>
        <v>#REF!</v>
      </c>
    </row>
    <row r="364" spans="1:12" ht="22">
      <c r="A364" s="119"/>
      <c r="B364" s="180"/>
      <c r="C364" s="79" t="e">
        <f>H364*I364/100</f>
        <v>#REF!</v>
      </c>
      <c r="D364" s="79" t="e">
        <f>H364*J364/100</f>
        <v>#REF!</v>
      </c>
      <c r="E364" s="79" t="e">
        <f>H364*K364/100</f>
        <v>#REF!</v>
      </c>
      <c r="F364" s="79" t="e">
        <f>H364*L364/100</f>
        <v>#REF!</v>
      </c>
      <c r="G364" s="20" t="s">
        <v>50</v>
      </c>
      <c r="H364" s="17">
        <v>50</v>
      </c>
      <c r="I364" s="37" t="e">
        <f>VLOOKUP($G364,#REF!,3,0)</f>
        <v>#REF!</v>
      </c>
      <c r="J364" s="37" t="e">
        <f>VLOOKUP($G364,#REF!,5,0)</f>
        <v>#REF!</v>
      </c>
      <c r="K364" s="37" t="e">
        <f>VLOOKUP($G364,#REF!,12,0)</f>
        <v>#REF!</v>
      </c>
      <c r="L364" s="37" t="e">
        <f>VLOOKUP($G364,#REF!,8,0)</f>
        <v>#REF!</v>
      </c>
    </row>
    <row r="365" spans="1:12" ht="22">
      <c r="A365" s="119"/>
      <c r="B365" s="180"/>
      <c r="C365" s="79" t="e">
        <f>H365*I365/100</f>
        <v>#REF!</v>
      </c>
      <c r="D365" s="79" t="e">
        <f>H365*J365/100</f>
        <v>#REF!</v>
      </c>
      <c r="E365" s="79" t="e">
        <f>H365*K365/100</f>
        <v>#REF!</v>
      </c>
      <c r="F365" s="79" t="e">
        <f>H365*L365/100</f>
        <v>#REF!</v>
      </c>
      <c r="G365" s="20" t="s">
        <v>262</v>
      </c>
      <c r="H365" s="17">
        <v>5</v>
      </c>
      <c r="I365" s="37" t="e">
        <f>VLOOKUP($G365,#REF!,3,0)</f>
        <v>#REF!</v>
      </c>
      <c r="J365" s="37" t="e">
        <f>VLOOKUP($G365,#REF!,5,0)</f>
        <v>#REF!</v>
      </c>
      <c r="K365" s="37" t="e">
        <f>VLOOKUP($G365,#REF!,12,0)</f>
        <v>#REF!</v>
      </c>
      <c r="L365" s="37" t="e">
        <f>VLOOKUP($G365,#REF!,8,0)</f>
        <v>#REF!</v>
      </c>
    </row>
    <row r="366" spans="1:12" ht="22">
      <c r="A366" s="119"/>
      <c r="B366" s="180"/>
      <c r="C366" s="79" t="e">
        <f>H366*I366/100</f>
        <v>#REF!</v>
      </c>
      <c r="D366" s="79" t="e">
        <f>H366*J366/100</f>
        <v>#REF!</v>
      </c>
      <c r="E366" s="79" t="e">
        <f>H366*K366/100</f>
        <v>#REF!</v>
      </c>
      <c r="F366" s="79" t="e">
        <f>H366*L366/100</f>
        <v>#REF!</v>
      </c>
      <c r="G366" s="20" t="s">
        <v>252</v>
      </c>
      <c r="H366" s="17">
        <v>5</v>
      </c>
      <c r="I366" s="37" t="e">
        <f>VLOOKUP($G366,#REF!,3,0)</f>
        <v>#REF!</v>
      </c>
      <c r="J366" s="37" t="e">
        <f>VLOOKUP($G366,#REF!,5,0)</f>
        <v>#REF!</v>
      </c>
      <c r="K366" s="37" t="e">
        <f>VLOOKUP($G366,#REF!,12,0)</f>
        <v>#REF!</v>
      </c>
      <c r="L366" s="37" t="e">
        <f>VLOOKUP($G366,#REF!,8,0)</f>
        <v>#REF!</v>
      </c>
    </row>
    <row r="367" spans="1:12">
      <c r="A367" s="119"/>
      <c r="B367" s="180"/>
      <c r="C367" s="43"/>
      <c r="D367" s="43"/>
      <c r="E367" s="43"/>
      <c r="F367" s="43"/>
      <c r="G367" s="39"/>
      <c r="H367" s="42"/>
      <c r="I367" s="37"/>
      <c r="J367" s="37"/>
      <c r="K367" s="37"/>
      <c r="L367" s="37"/>
    </row>
    <row r="368" spans="1:12" ht="68" customHeight="1">
      <c r="A368" s="119" t="s">
        <v>263</v>
      </c>
      <c r="B368" s="180" t="s">
        <v>264</v>
      </c>
      <c r="C368" s="79" t="e">
        <f t="shared" si="24"/>
        <v>#REF!</v>
      </c>
      <c r="D368" s="79" t="e">
        <f t="shared" si="25"/>
        <v>#REF!</v>
      </c>
      <c r="E368" s="79" t="e">
        <f t="shared" si="26"/>
        <v>#REF!</v>
      </c>
      <c r="F368" s="79" t="e">
        <f t="shared" si="27"/>
        <v>#REF!</v>
      </c>
      <c r="G368" s="39" t="s">
        <v>88</v>
      </c>
      <c r="H368" s="17">
        <v>100</v>
      </c>
      <c r="I368" s="37" t="e">
        <f>VLOOKUP($G368,#REF!,3,0)</f>
        <v>#REF!</v>
      </c>
      <c r="J368" s="37" t="e">
        <f>VLOOKUP($G368,#REF!,5,0)</f>
        <v>#REF!</v>
      </c>
      <c r="K368" s="37" t="e">
        <f>VLOOKUP($G368,#REF!,12,0)</f>
        <v>#REF!</v>
      </c>
      <c r="L368" s="37" t="e">
        <f>VLOOKUP($G368,#REF!,8,0)</f>
        <v>#REF!</v>
      </c>
    </row>
    <row r="369" spans="1:13" ht="22">
      <c r="A369" s="119"/>
      <c r="B369" s="180"/>
      <c r="C369" s="79" t="e">
        <f t="shared" si="24"/>
        <v>#REF!</v>
      </c>
      <c r="D369" s="79" t="e">
        <f t="shared" si="25"/>
        <v>#REF!</v>
      </c>
      <c r="E369" s="79" t="e">
        <f t="shared" si="26"/>
        <v>#REF!</v>
      </c>
      <c r="F369" s="79" t="e">
        <f t="shared" si="27"/>
        <v>#REF!</v>
      </c>
      <c r="G369" s="20" t="s">
        <v>50</v>
      </c>
      <c r="H369" s="17">
        <v>50</v>
      </c>
      <c r="I369" s="37" t="e">
        <f>VLOOKUP($G369,#REF!,3,0)</f>
        <v>#REF!</v>
      </c>
      <c r="J369" s="37" t="e">
        <f>VLOOKUP($G369,#REF!,5,0)</f>
        <v>#REF!</v>
      </c>
      <c r="K369" s="37" t="e">
        <f>VLOOKUP($G369,#REF!,12,0)</f>
        <v>#REF!</v>
      </c>
      <c r="L369" s="37" t="e">
        <f>VLOOKUP($G369,#REF!,8,0)</f>
        <v>#REF!</v>
      </c>
    </row>
    <row r="370" spans="1:13" ht="22">
      <c r="A370" s="119"/>
      <c r="B370" s="180"/>
      <c r="C370" s="79" t="e">
        <f t="shared" si="24"/>
        <v>#REF!</v>
      </c>
      <c r="D370" s="79" t="e">
        <f t="shared" si="25"/>
        <v>#REF!</v>
      </c>
      <c r="E370" s="79" t="e">
        <f t="shared" si="26"/>
        <v>#REF!</v>
      </c>
      <c r="F370" s="79" t="e">
        <f t="shared" si="27"/>
        <v>#REF!</v>
      </c>
      <c r="G370" s="20" t="s">
        <v>245</v>
      </c>
      <c r="H370" s="17">
        <v>50</v>
      </c>
      <c r="I370" s="37" t="e">
        <f>VLOOKUP($G370,#REF!,3,0)</f>
        <v>#REF!</v>
      </c>
      <c r="J370" s="37" t="e">
        <f>VLOOKUP($G370,#REF!,5,0)</f>
        <v>#REF!</v>
      </c>
      <c r="K370" s="37" t="e">
        <f>VLOOKUP($G370,#REF!,12,0)</f>
        <v>#REF!</v>
      </c>
      <c r="L370" s="37" t="e">
        <f>VLOOKUP($G370,#REF!,8,0)</f>
        <v>#REF!</v>
      </c>
    </row>
    <row r="371" spans="1:13" ht="22">
      <c r="A371" s="119"/>
      <c r="B371" s="180"/>
      <c r="C371" s="79" t="e">
        <f>H371*I371/100</f>
        <v>#REF!</v>
      </c>
      <c r="D371" s="79" t="e">
        <f>H371*J371/100</f>
        <v>#REF!</v>
      </c>
      <c r="E371" s="79" t="e">
        <f>H371*K371/100</f>
        <v>#REF!</v>
      </c>
      <c r="F371" s="79" t="e">
        <f>H371*L371/100</f>
        <v>#REF!</v>
      </c>
      <c r="G371" s="20" t="s">
        <v>52</v>
      </c>
      <c r="H371" s="17">
        <v>15</v>
      </c>
      <c r="I371" s="37" t="e">
        <f>VLOOKUP($G371,#REF!,3,0)</f>
        <v>#REF!</v>
      </c>
      <c r="J371" s="37" t="e">
        <f>VLOOKUP($G371,#REF!,5,0)</f>
        <v>#REF!</v>
      </c>
      <c r="K371" s="37" t="e">
        <f>VLOOKUP($G371,#REF!,12,0)</f>
        <v>#REF!</v>
      </c>
      <c r="L371" s="37" t="e">
        <f>VLOOKUP($G371,#REF!,8,0)</f>
        <v>#REF!</v>
      </c>
    </row>
    <row r="372" spans="1:13" ht="22">
      <c r="A372" s="119"/>
      <c r="B372" s="180"/>
      <c r="C372" s="79" t="e">
        <f>H372*I372/100</f>
        <v>#REF!</v>
      </c>
      <c r="D372" s="79" t="e">
        <f>H372*J372/100</f>
        <v>#REF!</v>
      </c>
      <c r="E372" s="79" t="e">
        <f>H372*K372/100</f>
        <v>#REF!</v>
      </c>
      <c r="F372" s="79" t="e">
        <f>H372*L372/100</f>
        <v>#REF!</v>
      </c>
      <c r="G372" s="20" t="s">
        <v>32</v>
      </c>
      <c r="H372" s="17">
        <v>50</v>
      </c>
      <c r="I372" s="37" t="e">
        <f>VLOOKUP($G372,#REF!,3,0)</f>
        <v>#REF!</v>
      </c>
      <c r="J372" s="37" t="e">
        <f>VLOOKUP($G372,#REF!,5,0)</f>
        <v>#REF!</v>
      </c>
      <c r="K372" s="37" t="e">
        <f>VLOOKUP($G372,#REF!,12,0)</f>
        <v>#REF!</v>
      </c>
      <c r="L372" s="37" t="e">
        <f>VLOOKUP($G372,#REF!,8,0)</f>
        <v>#REF!</v>
      </c>
    </row>
    <row r="373" spans="1:13" ht="22">
      <c r="A373" s="119"/>
      <c r="B373" s="180"/>
      <c r="C373" s="79">
        <f>H373*I373/100</f>
        <v>0</v>
      </c>
      <c r="D373" s="79">
        <f>H373*J373/100</f>
        <v>0</v>
      </c>
      <c r="E373" s="79">
        <f>H373*K373/100</f>
        <v>0</v>
      </c>
      <c r="F373" s="79">
        <f>H373*L373/100</f>
        <v>0</v>
      </c>
      <c r="G373" s="20" t="s">
        <v>234</v>
      </c>
      <c r="H373" s="17">
        <v>0</v>
      </c>
      <c r="I373" s="37"/>
      <c r="J373" s="37"/>
      <c r="K373" s="37"/>
      <c r="L373" s="37"/>
    </row>
    <row r="374" spans="1:13">
      <c r="A374" s="119"/>
      <c r="B374" s="180"/>
      <c r="C374" s="43"/>
      <c r="D374" s="43"/>
      <c r="E374" s="43"/>
      <c r="F374" s="43"/>
      <c r="G374" s="39"/>
      <c r="H374" s="42"/>
      <c r="I374" s="37"/>
      <c r="J374" s="37"/>
      <c r="K374" s="37"/>
      <c r="L374" s="37"/>
      <c r="M374" s="78">
        <v>0</v>
      </c>
    </row>
    <row r="375" spans="1:13" ht="24" customHeight="1">
      <c r="A375" s="119" t="s">
        <v>265</v>
      </c>
      <c r="B375" s="180" t="s">
        <v>266</v>
      </c>
      <c r="C375" s="79" t="e">
        <f t="shared" si="24"/>
        <v>#REF!</v>
      </c>
      <c r="D375" s="79" t="e">
        <f t="shared" si="25"/>
        <v>#REF!</v>
      </c>
      <c r="E375" s="79" t="e">
        <f t="shared" si="26"/>
        <v>#REF!</v>
      </c>
      <c r="F375" s="79" t="e">
        <f t="shared" si="27"/>
        <v>#REF!</v>
      </c>
      <c r="G375" s="20" t="s">
        <v>21</v>
      </c>
      <c r="H375" s="17">
        <v>50</v>
      </c>
      <c r="I375" s="37" t="e">
        <f>VLOOKUP($G375,#REF!,3,0)</f>
        <v>#REF!</v>
      </c>
      <c r="J375" s="37" t="e">
        <f>VLOOKUP($G375,#REF!,5,0)</f>
        <v>#REF!</v>
      </c>
      <c r="K375" s="37" t="e">
        <f>VLOOKUP($G375,#REF!,12,0)</f>
        <v>#REF!</v>
      </c>
      <c r="L375" s="37" t="e">
        <f>VLOOKUP($G375,#REF!,8,0)</f>
        <v>#REF!</v>
      </c>
    </row>
    <row r="376" spans="1:13" ht="22">
      <c r="A376" s="119"/>
      <c r="B376" s="180"/>
      <c r="C376" s="79" t="e">
        <f t="shared" si="24"/>
        <v>#REF!</v>
      </c>
      <c r="D376" s="79" t="e">
        <f t="shared" si="25"/>
        <v>#REF!</v>
      </c>
      <c r="E376" s="79" t="e">
        <f t="shared" si="26"/>
        <v>#REF!</v>
      </c>
      <c r="F376" s="79" t="e">
        <f t="shared" si="27"/>
        <v>#REF!</v>
      </c>
      <c r="G376" s="20" t="s">
        <v>161</v>
      </c>
      <c r="H376" s="17">
        <v>50</v>
      </c>
      <c r="I376" s="37" t="e">
        <f>VLOOKUP($G376,#REF!,3,0)</f>
        <v>#REF!</v>
      </c>
      <c r="J376" s="37" t="e">
        <f>VLOOKUP($G376,#REF!,5,0)</f>
        <v>#REF!</v>
      </c>
      <c r="K376" s="37" t="e">
        <f>VLOOKUP($G376,#REF!,12,0)</f>
        <v>#REF!</v>
      </c>
      <c r="L376" s="37" t="e">
        <f>VLOOKUP($G376,#REF!,8,0)</f>
        <v>#REF!</v>
      </c>
    </row>
    <row r="377" spans="1:13" ht="22">
      <c r="A377" s="119"/>
      <c r="B377" s="180"/>
      <c r="C377" s="79" t="e">
        <f t="shared" si="24"/>
        <v>#REF!</v>
      </c>
      <c r="D377" s="79" t="e">
        <f t="shared" si="25"/>
        <v>#REF!</v>
      </c>
      <c r="E377" s="79" t="e">
        <f t="shared" si="26"/>
        <v>#REF!</v>
      </c>
      <c r="F377" s="79" t="e">
        <f t="shared" si="27"/>
        <v>#REF!</v>
      </c>
      <c r="G377" s="20" t="s">
        <v>267</v>
      </c>
      <c r="H377" s="17">
        <v>20</v>
      </c>
      <c r="I377" s="37" t="e">
        <f>VLOOKUP($G377,#REF!,3,0)</f>
        <v>#REF!</v>
      </c>
      <c r="J377" s="37" t="e">
        <f>VLOOKUP($G377,#REF!,5,0)</f>
        <v>#REF!</v>
      </c>
      <c r="K377" s="37" t="e">
        <f>VLOOKUP($G377,#REF!,12,0)</f>
        <v>#REF!</v>
      </c>
      <c r="L377" s="37" t="e">
        <f>VLOOKUP($G377,#REF!,8,0)</f>
        <v>#REF!</v>
      </c>
    </row>
    <row r="378" spans="1:13" ht="22">
      <c r="A378" s="119"/>
      <c r="B378" s="180"/>
      <c r="C378" s="79" t="e">
        <f t="shared" si="24"/>
        <v>#REF!</v>
      </c>
      <c r="D378" s="79" t="e">
        <f t="shared" si="25"/>
        <v>#REF!</v>
      </c>
      <c r="E378" s="79" t="e">
        <f t="shared" si="26"/>
        <v>#REF!</v>
      </c>
      <c r="F378" s="79" t="e">
        <f t="shared" si="27"/>
        <v>#REF!</v>
      </c>
      <c r="G378" s="20" t="s">
        <v>245</v>
      </c>
      <c r="H378" s="17">
        <v>30</v>
      </c>
      <c r="I378" s="37" t="e">
        <f>VLOOKUP($G378,#REF!,3,0)</f>
        <v>#REF!</v>
      </c>
      <c r="J378" s="37" t="e">
        <f>VLOOKUP($G378,#REF!,5,0)</f>
        <v>#REF!</v>
      </c>
      <c r="K378" s="37" t="e">
        <f>VLOOKUP($G378,#REF!,12,0)</f>
        <v>#REF!</v>
      </c>
      <c r="L378" s="37" t="e">
        <f>VLOOKUP($G378,#REF!,8,0)</f>
        <v>#REF!</v>
      </c>
    </row>
    <row r="379" spans="1:13" ht="22">
      <c r="A379" s="119"/>
      <c r="B379" s="180"/>
      <c r="C379" s="79" t="e">
        <f t="shared" si="24"/>
        <v>#REF!</v>
      </c>
      <c r="D379" s="79" t="e">
        <f t="shared" si="25"/>
        <v>#REF!</v>
      </c>
      <c r="E379" s="79" t="e">
        <f t="shared" si="26"/>
        <v>#REF!</v>
      </c>
      <c r="F379" s="79" t="e">
        <f t="shared" si="27"/>
        <v>#REF!</v>
      </c>
      <c r="G379" s="20" t="s">
        <v>126</v>
      </c>
      <c r="H379" s="17">
        <v>15</v>
      </c>
      <c r="I379" s="37" t="e">
        <f>VLOOKUP($G379,#REF!,3,0)</f>
        <v>#REF!</v>
      </c>
      <c r="J379" s="37" t="e">
        <f>VLOOKUP($G379,#REF!,5,0)</f>
        <v>#REF!</v>
      </c>
      <c r="K379" s="37" t="e">
        <f>VLOOKUP($G379,#REF!,12,0)</f>
        <v>#REF!</v>
      </c>
      <c r="L379" s="37" t="e">
        <f>VLOOKUP($G379,#REF!,8,0)</f>
        <v>#REF!</v>
      </c>
    </row>
    <row r="380" spans="1:13" ht="22">
      <c r="A380" s="119"/>
      <c r="B380" s="180"/>
      <c r="C380" s="79" t="e">
        <f t="shared" si="24"/>
        <v>#REF!</v>
      </c>
      <c r="D380" s="79" t="e">
        <f t="shared" si="25"/>
        <v>#REF!</v>
      </c>
      <c r="E380" s="79" t="e">
        <f t="shared" si="26"/>
        <v>#REF!</v>
      </c>
      <c r="F380" s="79" t="e">
        <f t="shared" si="27"/>
        <v>#REF!</v>
      </c>
      <c r="G380" s="20" t="s">
        <v>108</v>
      </c>
      <c r="H380" s="17">
        <v>20</v>
      </c>
      <c r="I380" s="37" t="e">
        <f>VLOOKUP($G380,#REF!,3,0)</f>
        <v>#REF!</v>
      </c>
      <c r="J380" s="37" t="e">
        <f>VLOOKUP($G380,#REF!,5,0)</f>
        <v>#REF!</v>
      </c>
      <c r="K380" s="37" t="e">
        <f>VLOOKUP($G380,#REF!,12,0)</f>
        <v>#REF!</v>
      </c>
      <c r="L380" s="37" t="e">
        <f>VLOOKUP($G380,#REF!,8,0)</f>
        <v>#REF!</v>
      </c>
    </row>
    <row r="381" spans="1:13" ht="17" customHeight="1">
      <c r="A381" s="119" t="s">
        <v>232</v>
      </c>
      <c r="B381" s="180" t="s">
        <v>268</v>
      </c>
      <c r="C381" s="79" t="e">
        <f t="shared" si="24"/>
        <v>#REF!</v>
      </c>
      <c r="D381" s="79" t="e">
        <f t="shared" si="25"/>
        <v>#REF!</v>
      </c>
      <c r="E381" s="79" t="e">
        <f t="shared" si="26"/>
        <v>#REF!</v>
      </c>
      <c r="F381" s="79" t="e">
        <f t="shared" si="27"/>
        <v>#REF!</v>
      </c>
      <c r="G381" s="20" t="s">
        <v>60</v>
      </c>
      <c r="H381" s="17">
        <v>100</v>
      </c>
      <c r="I381" s="37" t="e">
        <f>VLOOKUP($G381,#REF!,3,0)</f>
        <v>#REF!</v>
      </c>
      <c r="J381" s="37" t="e">
        <f>VLOOKUP($G381,#REF!,5,0)</f>
        <v>#REF!</v>
      </c>
      <c r="K381" s="37" t="e">
        <f>VLOOKUP($G381,#REF!,12,0)</f>
        <v>#REF!</v>
      </c>
      <c r="L381" s="37" t="e">
        <f>VLOOKUP($G381,#REF!,8,0)</f>
        <v>#REF!</v>
      </c>
    </row>
    <row r="382" spans="1:13" ht="22">
      <c r="A382" s="119"/>
      <c r="B382" s="180"/>
      <c r="C382" s="79" t="e">
        <f t="shared" si="24"/>
        <v>#REF!</v>
      </c>
      <c r="D382" s="79" t="e">
        <f t="shared" si="25"/>
        <v>#REF!</v>
      </c>
      <c r="E382" s="79" t="e">
        <f t="shared" si="26"/>
        <v>#REF!</v>
      </c>
      <c r="F382" s="79" t="e">
        <f t="shared" si="27"/>
        <v>#REF!</v>
      </c>
      <c r="G382" s="20" t="s">
        <v>50</v>
      </c>
      <c r="H382" s="17">
        <v>50</v>
      </c>
      <c r="I382" s="37" t="e">
        <f>VLOOKUP($G382,#REF!,3,0)</f>
        <v>#REF!</v>
      </c>
      <c r="J382" s="37" t="e">
        <f>VLOOKUP($G382,#REF!,5,0)</f>
        <v>#REF!</v>
      </c>
      <c r="K382" s="37" t="e">
        <f>VLOOKUP($G382,#REF!,12,0)</f>
        <v>#REF!</v>
      </c>
      <c r="L382" s="37" t="e">
        <f>VLOOKUP($G382,#REF!,8,0)</f>
        <v>#REF!</v>
      </c>
    </row>
    <row r="383" spans="1:13" ht="22">
      <c r="A383" s="119"/>
      <c r="B383" s="180"/>
      <c r="C383" s="79" t="e">
        <f t="shared" si="24"/>
        <v>#REF!</v>
      </c>
      <c r="D383" s="79" t="e">
        <f t="shared" si="25"/>
        <v>#REF!</v>
      </c>
      <c r="E383" s="79" t="e">
        <f t="shared" si="26"/>
        <v>#REF!</v>
      </c>
      <c r="F383" s="79" t="e">
        <f t="shared" si="27"/>
        <v>#REF!</v>
      </c>
      <c r="G383" s="20" t="s">
        <v>14</v>
      </c>
      <c r="H383" s="17">
        <v>30</v>
      </c>
      <c r="I383" s="37" t="e">
        <f>VLOOKUP($G383,#REF!,3,0)</f>
        <v>#REF!</v>
      </c>
      <c r="J383" s="37" t="e">
        <f>VLOOKUP($G383,#REF!,5,0)</f>
        <v>#REF!</v>
      </c>
      <c r="K383" s="37" t="e">
        <f>VLOOKUP($G383,#REF!,12,0)</f>
        <v>#REF!</v>
      </c>
      <c r="L383" s="37" t="e">
        <f>VLOOKUP($G383,#REF!,8,0)</f>
        <v>#REF!</v>
      </c>
    </row>
    <row r="384" spans="1:13" ht="22">
      <c r="A384" s="119"/>
      <c r="B384" s="180"/>
      <c r="C384" s="79" t="e">
        <f t="shared" si="24"/>
        <v>#REF!</v>
      </c>
      <c r="D384" s="79" t="e">
        <f t="shared" si="25"/>
        <v>#REF!</v>
      </c>
      <c r="E384" s="79" t="e">
        <f t="shared" si="26"/>
        <v>#REF!</v>
      </c>
      <c r="F384" s="79" t="e">
        <f t="shared" si="27"/>
        <v>#REF!</v>
      </c>
      <c r="G384" s="20" t="s">
        <v>51</v>
      </c>
      <c r="H384" s="17">
        <v>100</v>
      </c>
      <c r="I384" s="37" t="e">
        <f>VLOOKUP($G384,#REF!,3,0)</f>
        <v>#REF!</v>
      </c>
      <c r="J384" s="37" t="e">
        <f>VLOOKUP($G384,#REF!,5,0)</f>
        <v>#REF!</v>
      </c>
      <c r="K384" s="37" t="e">
        <f>VLOOKUP($G384,#REF!,12,0)</f>
        <v>#REF!</v>
      </c>
      <c r="L384" s="37" t="e">
        <f>VLOOKUP($G384,#REF!,8,0)</f>
        <v>#REF!</v>
      </c>
    </row>
    <row r="385" spans="1:12" ht="22">
      <c r="A385" s="119"/>
      <c r="B385" s="180"/>
      <c r="C385" s="79">
        <f t="shared" si="24"/>
        <v>0</v>
      </c>
      <c r="D385" s="79">
        <f t="shared" si="25"/>
        <v>0</v>
      </c>
      <c r="E385" s="79">
        <f t="shared" si="26"/>
        <v>0</v>
      </c>
      <c r="F385" s="79">
        <f t="shared" si="27"/>
        <v>0</v>
      </c>
      <c r="G385" s="20" t="s">
        <v>234</v>
      </c>
      <c r="H385" s="17"/>
      <c r="I385" s="37"/>
      <c r="J385" s="37"/>
      <c r="K385" s="37"/>
      <c r="L385" s="37"/>
    </row>
    <row r="386" spans="1:12">
      <c r="A386" s="119"/>
      <c r="B386" s="180"/>
      <c r="C386" s="79">
        <f t="shared" si="24"/>
        <v>0</v>
      </c>
      <c r="D386" s="79">
        <f t="shared" si="25"/>
        <v>0</v>
      </c>
      <c r="E386" s="79">
        <f t="shared" si="26"/>
        <v>0</v>
      </c>
      <c r="F386" s="79">
        <f t="shared" si="27"/>
        <v>0</v>
      </c>
      <c r="G386" s="20"/>
      <c r="H386" s="17"/>
      <c r="I386" s="37"/>
      <c r="J386" s="37"/>
      <c r="K386" s="37"/>
      <c r="L386" s="37"/>
    </row>
    <row r="387" spans="1:12" ht="21" customHeight="1">
      <c r="A387" s="120" t="s">
        <v>269</v>
      </c>
      <c r="B387" s="180" t="s">
        <v>270</v>
      </c>
      <c r="C387" s="79" t="e">
        <f t="shared" si="24"/>
        <v>#REF!</v>
      </c>
      <c r="D387" s="79" t="e">
        <f t="shared" si="25"/>
        <v>#REF!</v>
      </c>
      <c r="E387" s="79" t="e">
        <f t="shared" si="26"/>
        <v>#REF!</v>
      </c>
      <c r="F387" s="79" t="e">
        <f t="shared" si="27"/>
        <v>#REF!</v>
      </c>
      <c r="G387" s="20" t="s">
        <v>126</v>
      </c>
      <c r="H387" s="17">
        <v>20</v>
      </c>
      <c r="I387" s="37" t="e">
        <f>VLOOKUP($G387,#REF!,3,0)</f>
        <v>#REF!</v>
      </c>
      <c r="J387" s="37" t="e">
        <f>VLOOKUP($G387,#REF!,5,0)</f>
        <v>#REF!</v>
      </c>
      <c r="K387" s="37" t="e">
        <f>VLOOKUP($G387,#REF!,12,0)</f>
        <v>#REF!</v>
      </c>
      <c r="L387" s="37" t="e">
        <f>VLOOKUP($G387,#REF!,8,0)</f>
        <v>#REF!</v>
      </c>
    </row>
    <row r="388" spans="1:12" ht="22">
      <c r="A388" s="120"/>
      <c r="B388" s="180"/>
      <c r="C388" s="79" t="e">
        <f t="shared" si="24"/>
        <v>#REF!</v>
      </c>
      <c r="D388" s="79" t="e">
        <f t="shared" si="25"/>
        <v>#REF!</v>
      </c>
      <c r="E388" s="79" t="e">
        <f t="shared" si="26"/>
        <v>#REF!</v>
      </c>
      <c r="F388" s="79" t="e">
        <f t="shared" si="27"/>
        <v>#REF!</v>
      </c>
      <c r="G388" s="20" t="s">
        <v>198</v>
      </c>
      <c r="H388" s="17">
        <v>15</v>
      </c>
      <c r="I388" s="37" t="e">
        <f>VLOOKUP($G388,#REF!,3,0)</f>
        <v>#REF!</v>
      </c>
      <c r="J388" s="37" t="e">
        <f>VLOOKUP($G388,#REF!,5,0)</f>
        <v>#REF!</v>
      </c>
      <c r="K388" s="37" t="e">
        <f>VLOOKUP($G388,#REF!,12,0)</f>
        <v>#REF!</v>
      </c>
      <c r="L388" s="37" t="e">
        <f>VLOOKUP($G388,#REF!,8,0)</f>
        <v>#REF!</v>
      </c>
    </row>
    <row r="389" spans="1:12" ht="22">
      <c r="A389" s="120"/>
      <c r="B389" s="180"/>
      <c r="C389" s="79" t="e">
        <f t="shared" si="24"/>
        <v>#REF!</v>
      </c>
      <c r="D389" s="79" t="e">
        <f t="shared" si="25"/>
        <v>#REF!</v>
      </c>
      <c r="E389" s="79" t="e">
        <f t="shared" si="26"/>
        <v>#REF!</v>
      </c>
      <c r="F389" s="79" t="e">
        <f t="shared" si="27"/>
        <v>#REF!</v>
      </c>
      <c r="G389" s="20" t="s">
        <v>252</v>
      </c>
      <c r="H389" s="17">
        <v>5</v>
      </c>
      <c r="I389" s="37" t="e">
        <f>VLOOKUP($G389,#REF!,3,0)</f>
        <v>#REF!</v>
      </c>
      <c r="J389" s="37" t="e">
        <f>VLOOKUP($G389,#REF!,5,0)</f>
        <v>#REF!</v>
      </c>
      <c r="K389" s="37" t="e">
        <f>VLOOKUP($G389,#REF!,12,0)</f>
        <v>#REF!</v>
      </c>
      <c r="L389" s="37" t="e">
        <f>VLOOKUP($G389,#REF!,8,0)</f>
        <v>#REF!</v>
      </c>
    </row>
    <row r="390" spans="1:12" ht="22">
      <c r="A390" s="120"/>
      <c r="B390" s="180"/>
      <c r="C390" s="79" t="e">
        <f t="shared" si="24"/>
        <v>#REF!</v>
      </c>
      <c r="D390" s="79" t="e">
        <f t="shared" si="25"/>
        <v>#REF!</v>
      </c>
      <c r="E390" s="79" t="e">
        <f t="shared" si="26"/>
        <v>#REF!</v>
      </c>
      <c r="F390" s="79" t="e">
        <f t="shared" si="27"/>
        <v>#REF!</v>
      </c>
      <c r="G390" s="20" t="s">
        <v>271</v>
      </c>
      <c r="H390" s="17">
        <v>10</v>
      </c>
      <c r="I390" s="37" t="e">
        <f>VLOOKUP($G390,#REF!,3,0)</f>
        <v>#REF!</v>
      </c>
      <c r="J390" s="37" t="e">
        <f>VLOOKUP($G390,#REF!,5,0)</f>
        <v>#REF!</v>
      </c>
      <c r="K390" s="37" t="e">
        <f>VLOOKUP($G390,#REF!,12,0)</f>
        <v>#REF!</v>
      </c>
      <c r="L390" s="37" t="e">
        <f>VLOOKUP($G390,#REF!,8,0)</f>
        <v>#REF!</v>
      </c>
    </row>
    <row r="391" spans="1:12" ht="22">
      <c r="A391" s="120"/>
      <c r="B391" s="180"/>
      <c r="C391" s="79" t="e">
        <f t="shared" si="24"/>
        <v>#REF!</v>
      </c>
      <c r="D391" s="79" t="e">
        <f t="shared" si="25"/>
        <v>#REF!</v>
      </c>
      <c r="E391" s="79" t="e">
        <f t="shared" si="26"/>
        <v>#REF!</v>
      </c>
      <c r="F391" s="79" t="e">
        <f t="shared" si="27"/>
        <v>#REF!</v>
      </c>
      <c r="G391" s="20" t="s">
        <v>109</v>
      </c>
      <c r="H391" s="17">
        <v>5</v>
      </c>
      <c r="I391" s="37" t="e">
        <f>VLOOKUP($G391,#REF!,3,0)</f>
        <v>#REF!</v>
      </c>
      <c r="J391" s="37" t="e">
        <f>VLOOKUP($G391,#REF!,5,0)</f>
        <v>#REF!</v>
      </c>
      <c r="K391" s="37" t="e">
        <f>VLOOKUP($G391,#REF!,12,0)</f>
        <v>#REF!</v>
      </c>
      <c r="L391" s="37" t="e">
        <f>VLOOKUP($G391,#REF!,8,0)</f>
        <v>#REF!</v>
      </c>
    </row>
    <row r="392" spans="1:12" ht="22">
      <c r="A392" s="120"/>
      <c r="B392" s="180"/>
      <c r="C392" s="79" t="e">
        <f t="shared" si="24"/>
        <v>#REF!</v>
      </c>
      <c r="D392" s="79" t="e">
        <f t="shared" si="25"/>
        <v>#REF!</v>
      </c>
      <c r="E392" s="79" t="e">
        <f t="shared" si="26"/>
        <v>#REF!</v>
      </c>
      <c r="F392" s="79" t="e">
        <f t="shared" si="27"/>
        <v>#REF!</v>
      </c>
      <c r="G392" s="20" t="s">
        <v>161</v>
      </c>
      <c r="H392" s="17">
        <v>50</v>
      </c>
      <c r="I392" s="37" t="e">
        <f>VLOOKUP($G392,#REF!,3,0)</f>
        <v>#REF!</v>
      </c>
      <c r="J392" s="37" t="e">
        <f>VLOOKUP($G392,#REF!,5,0)</f>
        <v>#REF!</v>
      </c>
      <c r="K392" s="37" t="e">
        <f>VLOOKUP($G392,#REF!,12,0)</f>
        <v>#REF!</v>
      </c>
      <c r="L392" s="37" t="e">
        <f>VLOOKUP($G392,#REF!,8,0)</f>
        <v>#REF!</v>
      </c>
    </row>
    <row r="393" spans="1:12" ht="22">
      <c r="A393" s="120"/>
      <c r="B393" s="180"/>
      <c r="C393" s="79" t="e">
        <f t="shared" si="24"/>
        <v>#REF!</v>
      </c>
      <c r="D393" s="79" t="e">
        <f t="shared" si="25"/>
        <v>#REF!</v>
      </c>
      <c r="E393" s="79" t="e">
        <f t="shared" si="26"/>
        <v>#REF!</v>
      </c>
      <c r="F393" s="79" t="e">
        <f t="shared" si="27"/>
        <v>#REF!</v>
      </c>
      <c r="G393" s="20" t="s">
        <v>272</v>
      </c>
      <c r="H393" s="17">
        <v>20</v>
      </c>
      <c r="I393" s="37" t="e">
        <f>VLOOKUP($G393,#REF!,3,0)</f>
        <v>#REF!</v>
      </c>
      <c r="J393" s="37" t="e">
        <f>VLOOKUP($G393,#REF!,5,0)</f>
        <v>#REF!</v>
      </c>
      <c r="K393" s="37" t="e">
        <f>VLOOKUP($G393,#REF!,12,0)</f>
        <v>#REF!</v>
      </c>
      <c r="L393" s="37" t="e">
        <f>VLOOKUP($G393,#REF!,8,0)</f>
        <v>#REF!</v>
      </c>
    </row>
    <row r="394" spans="1:12" ht="22">
      <c r="A394" s="120"/>
      <c r="B394" s="180"/>
      <c r="C394" s="79" t="e">
        <f t="shared" si="24"/>
        <v>#REF!</v>
      </c>
      <c r="D394" s="79" t="e">
        <f t="shared" si="25"/>
        <v>#REF!</v>
      </c>
      <c r="E394" s="79" t="e">
        <f t="shared" si="26"/>
        <v>#REF!</v>
      </c>
      <c r="F394" s="79" t="e">
        <f t="shared" si="27"/>
        <v>#REF!</v>
      </c>
      <c r="G394" s="20" t="s">
        <v>273</v>
      </c>
      <c r="H394" s="17">
        <v>20</v>
      </c>
      <c r="I394" s="37" t="e">
        <f>VLOOKUP($G394,#REF!,3,0)</f>
        <v>#REF!</v>
      </c>
      <c r="J394" s="37" t="e">
        <f>VLOOKUP($G394,#REF!,5,0)</f>
        <v>#REF!</v>
      </c>
      <c r="K394" s="37" t="e">
        <f>VLOOKUP($G394,#REF!,12,0)</f>
        <v>#REF!</v>
      </c>
      <c r="L394" s="37" t="e">
        <f>VLOOKUP($G394,#REF!,8,0)</f>
        <v>#REF!</v>
      </c>
    </row>
    <row r="395" spans="1:12" ht="22">
      <c r="A395" s="120"/>
      <c r="B395" s="180"/>
      <c r="C395" s="79" t="e">
        <f t="shared" si="24"/>
        <v>#REF!</v>
      </c>
      <c r="D395" s="79" t="e">
        <f t="shared" si="25"/>
        <v>#REF!</v>
      </c>
      <c r="E395" s="79" t="e">
        <f t="shared" si="26"/>
        <v>#REF!</v>
      </c>
      <c r="F395" s="79" t="e">
        <f t="shared" si="27"/>
        <v>#REF!</v>
      </c>
      <c r="G395" s="20" t="s">
        <v>215</v>
      </c>
      <c r="H395" s="17">
        <v>10</v>
      </c>
      <c r="I395" s="37" t="e">
        <f>VLOOKUP($G395,#REF!,3,0)</f>
        <v>#REF!</v>
      </c>
      <c r="J395" s="37" t="e">
        <f>VLOOKUP($G395,#REF!,5,0)</f>
        <v>#REF!</v>
      </c>
      <c r="K395" s="37" t="e">
        <f>VLOOKUP($G395,#REF!,12,0)</f>
        <v>#REF!</v>
      </c>
      <c r="L395" s="37" t="e">
        <f>VLOOKUP($G395,#REF!,8,0)</f>
        <v>#REF!</v>
      </c>
    </row>
    <row r="396" spans="1:12" ht="22">
      <c r="A396" s="120"/>
      <c r="B396" s="180"/>
      <c r="C396" s="79" t="e">
        <f t="shared" si="24"/>
        <v>#REF!</v>
      </c>
      <c r="D396" s="79" t="e">
        <f t="shared" si="25"/>
        <v>#REF!</v>
      </c>
      <c r="E396" s="79" t="e">
        <f t="shared" si="26"/>
        <v>#REF!</v>
      </c>
      <c r="F396" s="79" t="e">
        <f t="shared" si="27"/>
        <v>#REF!</v>
      </c>
      <c r="G396" s="20" t="s">
        <v>274</v>
      </c>
      <c r="H396" s="17">
        <v>5</v>
      </c>
      <c r="I396" s="37" t="e">
        <f>VLOOKUP($G396,#REF!,3,0)</f>
        <v>#REF!</v>
      </c>
      <c r="J396" s="37" t="e">
        <f>VLOOKUP($G396,#REF!,5,0)</f>
        <v>#REF!</v>
      </c>
      <c r="K396" s="37" t="e">
        <f>VLOOKUP($G396,#REF!,12,0)</f>
        <v>#REF!</v>
      </c>
      <c r="L396" s="37" t="e">
        <f>VLOOKUP($G396,#REF!,8,0)</f>
        <v>#REF!</v>
      </c>
    </row>
    <row r="397" spans="1:12" ht="22">
      <c r="A397" s="120"/>
      <c r="B397" s="180"/>
      <c r="C397" s="79"/>
      <c r="D397" s="79"/>
      <c r="E397" s="79"/>
      <c r="F397" s="79"/>
      <c r="G397" s="20" t="s">
        <v>79</v>
      </c>
      <c r="H397" s="17"/>
      <c r="I397" s="37" t="e">
        <f>VLOOKUP($G397,#REF!,3,0)</f>
        <v>#REF!</v>
      </c>
      <c r="J397" s="37" t="e">
        <f>VLOOKUP($G397,#REF!,5,0)</f>
        <v>#REF!</v>
      </c>
      <c r="K397" s="37" t="e">
        <f>VLOOKUP($G397,#REF!,12,0)</f>
        <v>#REF!</v>
      </c>
      <c r="L397" s="37" t="e">
        <f>VLOOKUP($G397,#REF!,8,0)</f>
        <v>#REF!</v>
      </c>
    </row>
    <row r="398" spans="1:12" ht="22">
      <c r="A398" s="120"/>
      <c r="B398" s="180"/>
      <c r="C398" s="79" t="e">
        <f t="shared" si="24"/>
        <v>#REF!</v>
      </c>
      <c r="D398" s="79" t="e">
        <f t="shared" si="25"/>
        <v>#REF!</v>
      </c>
      <c r="E398" s="79" t="e">
        <f t="shared" si="26"/>
        <v>#REF!</v>
      </c>
      <c r="F398" s="79" t="e">
        <f t="shared" si="27"/>
        <v>#REF!</v>
      </c>
      <c r="G398" s="20" t="s">
        <v>139</v>
      </c>
      <c r="H398" s="17">
        <v>5</v>
      </c>
      <c r="I398" s="37" t="e">
        <f>VLOOKUP($G398,#REF!,3,0)</f>
        <v>#REF!</v>
      </c>
      <c r="J398" s="37" t="e">
        <f>VLOOKUP($G398,#REF!,5,0)</f>
        <v>#REF!</v>
      </c>
      <c r="K398" s="37" t="e">
        <f>VLOOKUP($G398,#REF!,12,0)</f>
        <v>#REF!</v>
      </c>
      <c r="L398" s="37" t="e">
        <f>VLOOKUP($G398,#REF!,8,0)</f>
        <v>#REF!</v>
      </c>
    </row>
    <row r="399" spans="1:12" ht="22">
      <c r="A399" s="103" t="s">
        <v>275</v>
      </c>
      <c r="B399" s="180" t="s">
        <v>239</v>
      </c>
      <c r="C399" s="79" t="e">
        <f t="shared" si="24"/>
        <v>#REF!</v>
      </c>
      <c r="D399" s="79" t="e">
        <f t="shared" si="25"/>
        <v>#REF!</v>
      </c>
      <c r="E399" s="79" t="e">
        <f t="shared" si="26"/>
        <v>#REF!</v>
      </c>
      <c r="F399" s="79" t="e">
        <f t="shared" si="27"/>
        <v>#REF!</v>
      </c>
      <c r="G399" s="20" t="s">
        <v>14</v>
      </c>
      <c r="H399" s="17">
        <v>30</v>
      </c>
      <c r="I399" s="37" t="e">
        <f>VLOOKUP($G399,#REF!,3,0)</f>
        <v>#REF!</v>
      </c>
      <c r="J399" s="37" t="e">
        <f>VLOOKUP($G399,#REF!,5,0)</f>
        <v>#REF!</v>
      </c>
      <c r="K399" s="37" t="e">
        <f>VLOOKUP($G399,#REF!,12,0)</f>
        <v>#REF!</v>
      </c>
      <c r="L399" s="37" t="e">
        <f>VLOOKUP($G399,#REF!,8,0)</f>
        <v>#REF!</v>
      </c>
    </row>
    <row r="400" spans="1:12" ht="22">
      <c r="A400" s="103"/>
      <c r="B400" s="180"/>
      <c r="C400" s="79" t="e">
        <f t="shared" si="24"/>
        <v>#REF!</v>
      </c>
      <c r="D400" s="79" t="e">
        <f t="shared" si="25"/>
        <v>#REF!</v>
      </c>
      <c r="E400" s="79" t="e">
        <f t="shared" si="26"/>
        <v>#REF!</v>
      </c>
      <c r="F400" s="79" t="e">
        <f t="shared" si="27"/>
        <v>#REF!</v>
      </c>
      <c r="G400" s="20" t="s">
        <v>198</v>
      </c>
      <c r="H400" s="17">
        <v>10</v>
      </c>
      <c r="I400" s="37" t="e">
        <f>VLOOKUP($G400,#REF!,3,0)</f>
        <v>#REF!</v>
      </c>
      <c r="J400" s="37" t="e">
        <f>VLOOKUP($G400,#REF!,5,0)</f>
        <v>#REF!</v>
      </c>
      <c r="K400" s="37" t="e">
        <f>VLOOKUP($G400,#REF!,12,0)</f>
        <v>#REF!</v>
      </c>
      <c r="L400" s="37" t="e">
        <f>VLOOKUP($G400,#REF!,8,0)</f>
        <v>#REF!</v>
      </c>
    </row>
    <row r="401" spans="1:12" ht="22">
      <c r="A401" s="103"/>
      <c r="B401" s="180"/>
      <c r="C401" s="79" t="e">
        <f t="shared" si="24"/>
        <v>#REF!</v>
      </c>
      <c r="D401" s="79" t="e">
        <f t="shared" si="25"/>
        <v>#REF!</v>
      </c>
      <c r="E401" s="79" t="e">
        <f t="shared" si="26"/>
        <v>#REF!</v>
      </c>
      <c r="F401" s="79" t="e">
        <f t="shared" si="27"/>
        <v>#REF!</v>
      </c>
      <c r="G401" s="20" t="s">
        <v>276</v>
      </c>
      <c r="H401" s="17">
        <v>5</v>
      </c>
      <c r="I401" s="37" t="e">
        <f>VLOOKUP($G401,#REF!,3,0)</f>
        <v>#REF!</v>
      </c>
      <c r="J401" s="37" t="e">
        <f>VLOOKUP($G401,#REF!,5,0)</f>
        <v>#REF!</v>
      </c>
      <c r="K401" s="37" t="e">
        <f>VLOOKUP($G401,#REF!,12,0)</f>
        <v>#REF!</v>
      </c>
      <c r="L401" s="37" t="e">
        <f>VLOOKUP($G401,#REF!,8,0)</f>
        <v>#REF!</v>
      </c>
    </row>
    <row r="402" spans="1:12" ht="22">
      <c r="A402" s="103"/>
      <c r="B402" s="180"/>
      <c r="C402" s="79" t="e">
        <f t="shared" si="24"/>
        <v>#REF!</v>
      </c>
      <c r="D402" s="79" t="e">
        <f t="shared" si="25"/>
        <v>#REF!</v>
      </c>
      <c r="E402" s="79" t="e">
        <f t="shared" si="26"/>
        <v>#REF!</v>
      </c>
      <c r="F402" s="79" t="e">
        <f t="shared" si="27"/>
        <v>#REF!</v>
      </c>
      <c r="G402" s="20" t="s">
        <v>184</v>
      </c>
      <c r="H402" s="17">
        <v>200</v>
      </c>
      <c r="I402" s="37" t="e">
        <f>VLOOKUP($G402,#REF!,3,0)</f>
        <v>#REF!</v>
      </c>
      <c r="J402" s="37" t="e">
        <f>VLOOKUP($G402,#REF!,5,0)</f>
        <v>#REF!</v>
      </c>
      <c r="K402" s="37" t="e">
        <f>VLOOKUP($G402,#REF!,12,0)</f>
        <v>#REF!</v>
      </c>
      <c r="L402" s="37" t="e">
        <f>VLOOKUP($G402,#REF!,8,0)</f>
        <v>#REF!</v>
      </c>
    </row>
    <row r="403" spans="1:12" ht="22">
      <c r="A403" s="103"/>
      <c r="B403" s="180"/>
      <c r="C403" s="79" t="e">
        <f t="shared" si="24"/>
        <v>#REF!</v>
      </c>
      <c r="D403" s="79" t="e">
        <f t="shared" si="25"/>
        <v>#REF!</v>
      </c>
      <c r="E403" s="79" t="e">
        <f t="shared" si="26"/>
        <v>#REF!</v>
      </c>
      <c r="F403" s="79" t="e">
        <f t="shared" si="27"/>
        <v>#REF!</v>
      </c>
      <c r="G403" s="20" t="s">
        <v>108</v>
      </c>
      <c r="H403" s="17">
        <v>20</v>
      </c>
      <c r="I403" s="37" t="e">
        <f>VLOOKUP($G403,#REF!,3,0)</f>
        <v>#REF!</v>
      </c>
      <c r="J403" s="37" t="e">
        <f>VLOOKUP($G403,#REF!,5,0)</f>
        <v>#REF!</v>
      </c>
      <c r="K403" s="37" t="e">
        <f>VLOOKUP($G403,#REF!,12,0)</f>
        <v>#REF!</v>
      </c>
      <c r="L403" s="37" t="e">
        <f>VLOOKUP($G403,#REF!,8,0)</f>
        <v>#REF!</v>
      </c>
    </row>
    <row r="404" spans="1:12" ht="22">
      <c r="A404" s="103"/>
      <c r="B404" s="180"/>
      <c r="C404" s="79" t="e">
        <f t="shared" si="24"/>
        <v>#REF!</v>
      </c>
      <c r="D404" s="79" t="e">
        <f t="shared" si="25"/>
        <v>#REF!</v>
      </c>
      <c r="E404" s="79" t="e">
        <f t="shared" si="26"/>
        <v>#REF!</v>
      </c>
      <c r="F404" s="79" t="e">
        <f t="shared" si="27"/>
        <v>#REF!</v>
      </c>
      <c r="G404" s="20" t="s">
        <v>277</v>
      </c>
      <c r="H404" s="17">
        <v>4</v>
      </c>
      <c r="I404" s="37" t="e">
        <f>VLOOKUP($G404,#REF!,3,0)</f>
        <v>#REF!</v>
      </c>
      <c r="J404" s="37" t="e">
        <f>VLOOKUP($G404,#REF!,5,0)</f>
        <v>#REF!</v>
      </c>
      <c r="K404" s="37" t="e">
        <f>VLOOKUP($G404,#REF!,12,0)</f>
        <v>#REF!</v>
      </c>
      <c r="L404" s="37" t="e">
        <f>VLOOKUP($G404,#REF!,8,0)</f>
        <v>#REF!</v>
      </c>
    </row>
    <row r="405" spans="1:12" ht="22">
      <c r="A405" s="103"/>
      <c r="B405" s="180"/>
      <c r="C405" s="79" t="e">
        <f t="shared" si="24"/>
        <v>#REF!</v>
      </c>
      <c r="D405" s="79" t="e">
        <f t="shared" si="25"/>
        <v>#REF!</v>
      </c>
      <c r="E405" s="79" t="e">
        <f t="shared" si="26"/>
        <v>#REF!</v>
      </c>
      <c r="F405" s="79" t="e">
        <f t="shared" si="27"/>
        <v>#REF!</v>
      </c>
      <c r="G405" s="20" t="s">
        <v>278</v>
      </c>
      <c r="H405" s="17">
        <v>50</v>
      </c>
      <c r="I405" s="37" t="e">
        <f>VLOOKUP($G405,#REF!,3,0)</f>
        <v>#REF!</v>
      </c>
      <c r="J405" s="37" t="e">
        <f>VLOOKUP($G405,#REF!,5,0)</f>
        <v>#REF!</v>
      </c>
      <c r="K405" s="37" t="e">
        <f>VLOOKUP($G405,#REF!,12,0)</f>
        <v>#REF!</v>
      </c>
      <c r="L405" s="37" t="e">
        <f>VLOOKUP($G405,#REF!,8,0)</f>
        <v>#REF!</v>
      </c>
    </row>
    <row r="406" spans="1:12" ht="22">
      <c r="A406" s="103"/>
      <c r="B406" s="180"/>
      <c r="C406" s="79" t="e">
        <f t="shared" si="24"/>
        <v>#REF!</v>
      </c>
      <c r="D406" s="79" t="e">
        <f t="shared" si="25"/>
        <v>#REF!</v>
      </c>
      <c r="E406" s="79" t="e">
        <f t="shared" si="26"/>
        <v>#REF!</v>
      </c>
      <c r="F406" s="79" t="e">
        <f t="shared" si="27"/>
        <v>#REF!</v>
      </c>
      <c r="G406" s="20" t="s">
        <v>185</v>
      </c>
      <c r="H406" s="17">
        <v>50</v>
      </c>
      <c r="I406" s="37" t="e">
        <f>VLOOKUP($G406,#REF!,3,0)</f>
        <v>#REF!</v>
      </c>
      <c r="J406" s="37" t="e">
        <f>VLOOKUP($G406,#REF!,5,0)</f>
        <v>#REF!</v>
      </c>
      <c r="K406" s="37" t="e">
        <f>VLOOKUP($G406,#REF!,12,0)</f>
        <v>#REF!</v>
      </c>
      <c r="L406" s="37" t="e">
        <f>VLOOKUP($G406,#REF!,8,0)</f>
        <v>#REF!</v>
      </c>
    </row>
    <row r="407" spans="1:12" ht="22">
      <c r="A407" s="103" t="s">
        <v>279</v>
      </c>
      <c r="B407" s="180" t="s">
        <v>239</v>
      </c>
      <c r="C407" s="79" t="e">
        <f t="shared" si="24"/>
        <v>#REF!</v>
      </c>
      <c r="D407" s="79" t="e">
        <f t="shared" si="25"/>
        <v>#REF!</v>
      </c>
      <c r="E407" s="79" t="e">
        <f t="shared" si="26"/>
        <v>#REF!</v>
      </c>
      <c r="F407" s="79" t="e">
        <f t="shared" si="27"/>
        <v>#REF!</v>
      </c>
      <c r="G407" s="20" t="s">
        <v>14</v>
      </c>
      <c r="H407" s="17">
        <v>30</v>
      </c>
      <c r="I407" s="37" t="e">
        <f>VLOOKUP($G407,#REF!,3,0)</f>
        <v>#REF!</v>
      </c>
      <c r="J407" s="37" t="e">
        <f>VLOOKUP($G407,#REF!,5,0)</f>
        <v>#REF!</v>
      </c>
      <c r="K407" s="37" t="e">
        <f>VLOOKUP($G407,#REF!,12,0)</f>
        <v>#REF!</v>
      </c>
      <c r="L407" s="37" t="e">
        <f>VLOOKUP($G407,#REF!,8,0)</f>
        <v>#REF!</v>
      </c>
    </row>
    <row r="408" spans="1:12" ht="22">
      <c r="A408" s="103"/>
      <c r="B408" s="180"/>
      <c r="C408" s="79" t="e">
        <f t="shared" si="24"/>
        <v>#REF!</v>
      </c>
      <c r="D408" s="79" t="e">
        <f t="shared" si="25"/>
        <v>#REF!</v>
      </c>
      <c r="E408" s="79" t="e">
        <f t="shared" si="26"/>
        <v>#REF!</v>
      </c>
      <c r="F408" s="79" t="e">
        <f t="shared" si="27"/>
        <v>#REF!</v>
      </c>
      <c r="G408" s="20" t="s">
        <v>198</v>
      </c>
      <c r="H408" s="17">
        <v>10</v>
      </c>
      <c r="I408" s="37" t="e">
        <f>VLOOKUP($G408,#REF!,3,0)</f>
        <v>#REF!</v>
      </c>
      <c r="J408" s="37" t="e">
        <f>VLOOKUP($G408,#REF!,5,0)</f>
        <v>#REF!</v>
      </c>
      <c r="K408" s="37" t="e">
        <f>VLOOKUP($G408,#REF!,12,0)</f>
        <v>#REF!</v>
      </c>
      <c r="L408" s="37" t="e">
        <f>VLOOKUP($G408,#REF!,8,0)</f>
        <v>#REF!</v>
      </c>
    </row>
    <row r="409" spans="1:12" ht="22">
      <c r="A409" s="103"/>
      <c r="B409" s="180"/>
      <c r="C409" s="79" t="e">
        <f t="shared" si="24"/>
        <v>#REF!</v>
      </c>
      <c r="D409" s="79" t="e">
        <f t="shared" si="25"/>
        <v>#REF!</v>
      </c>
      <c r="E409" s="79" t="e">
        <f t="shared" si="26"/>
        <v>#REF!</v>
      </c>
      <c r="F409" s="79" t="e">
        <f t="shared" si="27"/>
        <v>#REF!</v>
      </c>
      <c r="G409" s="20" t="s">
        <v>276</v>
      </c>
      <c r="H409" s="17">
        <v>5</v>
      </c>
      <c r="I409" s="37" t="e">
        <f>VLOOKUP($G409,#REF!,3,0)</f>
        <v>#REF!</v>
      </c>
      <c r="J409" s="37" t="e">
        <f>VLOOKUP($G409,#REF!,5,0)</f>
        <v>#REF!</v>
      </c>
      <c r="K409" s="37" t="e">
        <f>VLOOKUP($G409,#REF!,12,0)</f>
        <v>#REF!</v>
      </c>
      <c r="L409" s="37" t="e">
        <f>VLOOKUP($G409,#REF!,8,0)</f>
        <v>#REF!</v>
      </c>
    </row>
    <row r="410" spans="1:12" ht="22">
      <c r="A410" s="103"/>
      <c r="B410" s="180"/>
      <c r="C410" s="79" t="e">
        <f t="shared" si="24"/>
        <v>#REF!</v>
      </c>
      <c r="D410" s="79" t="e">
        <f t="shared" si="25"/>
        <v>#REF!</v>
      </c>
      <c r="E410" s="79" t="e">
        <f t="shared" si="26"/>
        <v>#REF!</v>
      </c>
      <c r="F410" s="79" t="e">
        <f t="shared" si="27"/>
        <v>#REF!</v>
      </c>
      <c r="G410" s="20" t="s">
        <v>184</v>
      </c>
      <c r="H410" s="17">
        <v>200</v>
      </c>
      <c r="I410" s="37" t="e">
        <f>VLOOKUP($G410,#REF!,3,0)</f>
        <v>#REF!</v>
      </c>
      <c r="J410" s="37" t="e">
        <f>VLOOKUP($G410,#REF!,5,0)</f>
        <v>#REF!</v>
      </c>
      <c r="K410" s="37" t="e">
        <f>VLOOKUP($G410,#REF!,12,0)</f>
        <v>#REF!</v>
      </c>
      <c r="L410" s="37" t="e">
        <f>VLOOKUP($G410,#REF!,8,0)</f>
        <v>#REF!</v>
      </c>
    </row>
    <row r="411" spans="1:12" ht="22">
      <c r="A411" s="103"/>
      <c r="B411" s="180"/>
      <c r="C411" s="79" t="e">
        <f t="shared" si="24"/>
        <v>#REF!</v>
      </c>
      <c r="D411" s="79" t="e">
        <f t="shared" si="25"/>
        <v>#REF!</v>
      </c>
      <c r="E411" s="79" t="e">
        <f t="shared" si="26"/>
        <v>#REF!</v>
      </c>
      <c r="F411" s="79" t="e">
        <f t="shared" si="27"/>
        <v>#REF!</v>
      </c>
      <c r="G411" s="20" t="s">
        <v>108</v>
      </c>
      <c r="H411" s="17">
        <v>20</v>
      </c>
      <c r="I411" s="37" t="e">
        <f>VLOOKUP($G411,#REF!,3,0)</f>
        <v>#REF!</v>
      </c>
      <c r="J411" s="37" t="e">
        <f>VLOOKUP($G411,#REF!,5,0)</f>
        <v>#REF!</v>
      </c>
      <c r="K411" s="37" t="e">
        <f>VLOOKUP($G411,#REF!,12,0)</f>
        <v>#REF!</v>
      </c>
      <c r="L411" s="37" t="e">
        <f>VLOOKUP($G411,#REF!,8,0)</f>
        <v>#REF!</v>
      </c>
    </row>
    <row r="412" spans="1:12" ht="22">
      <c r="A412" s="103"/>
      <c r="B412" s="180"/>
      <c r="C412" s="79" t="e">
        <f t="shared" si="24"/>
        <v>#REF!</v>
      </c>
      <c r="D412" s="79" t="e">
        <f t="shared" si="25"/>
        <v>#REF!</v>
      </c>
      <c r="E412" s="79" t="e">
        <f t="shared" si="26"/>
        <v>#REF!</v>
      </c>
      <c r="F412" s="79" t="e">
        <f t="shared" si="27"/>
        <v>#REF!</v>
      </c>
      <c r="G412" s="20" t="s">
        <v>280</v>
      </c>
      <c r="H412" s="17">
        <v>100</v>
      </c>
      <c r="I412" s="37" t="e">
        <f>VLOOKUP($G412,#REF!,3,0)</f>
        <v>#REF!</v>
      </c>
      <c r="J412" s="37" t="e">
        <f>VLOOKUP($G412,#REF!,5,0)</f>
        <v>#REF!</v>
      </c>
      <c r="K412" s="37" t="e">
        <f>VLOOKUP($G412,#REF!,12,0)</f>
        <v>#REF!</v>
      </c>
      <c r="L412" s="37" t="e">
        <f>VLOOKUP($G412,#REF!,8,0)</f>
        <v>#REF!</v>
      </c>
    </row>
    <row r="413" spans="1:12" ht="22">
      <c r="A413" s="103" t="s">
        <v>229</v>
      </c>
      <c r="B413" s="180"/>
      <c r="C413" s="79" t="e">
        <f t="shared" ref="C413:C476" si="28">H413*I413/100</f>
        <v>#REF!</v>
      </c>
      <c r="D413" s="79" t="e">
        <f t="shared" ref="D413:D476" si="29">H413*J413/100</f>
        <v>#REF!</v>
      </c>
      <c r="E413" s="79" t="e">
        <f t="shared" ref="E413:E476" si="30">H413*K413/100</f>
        <v>#REF!</v>
      </c>
      <c r="F413" s="79" t="e">
        <f t="shared" ref="F413:F476" si="31">H413*L413/100</f>
        <v>#REF!</v>
      </c>
      <c r="G413" s="20" t="s">
        <v>281</v>
      </c>
      <c r="H413" s="17">
        <v>200</v>
      </c>
      <c r="I413" s="37" t="e">
        <f>VLOOKUP($G413,#REF!,3,0)</f>
        <v>#REF!</v>
      </c>
      <c r="J413" s="37" t="e">
        <f>VLOOKUP($G413,#REF!,5,0)</f>
        <v>#REF!</v>
      </c>
      <c r="K413" s="37" t="e">
        <f>VLOOKUP($G413,#REF!,12,0)</f>
        <v>#REF!</v>
      </c>
      <c r="L413" s="37" t="e">
        <f>VLOOKUP($G413,#REF!,8,0)</f>
        <v>#REF!</v>
      </c>
    </row>
    <row r="414" spans="1:12" ht="22">
      <c r="A414" s="103"/>
      <c r="B414" s="180"/>
      <c r="C414" s="79" t="e">
        <f t="shared" si="28"/>
        <v>#REF!</v>
      </c>
      <c r="D414" s="79" t="e">
        <f t="shared" si="29"/>
        <v>#REF!</v>
      </c>
      <c r="E414" s="79" t="e">
        <f t="shared" si="30"/>
        <v>#REF!</v>
      </c>
      <c r="F414" s="79" t="e">
        <f t="shared" si="31"/>
        <v>#REF!</v>
      </c>
      <c r="G414" s="20" t="s">
        <v>198</v>
      </c>
      <c r="H414" s="17">
        <v>15</v>
      </c>
      <c r="I414" s="37" t="e">
        <f>VLOOKUP($G414,#REF!,3,0)</f>
        <v>#REF!</v>
      </c>
      <c r="J414" s="37" t="e">
        <f>VLOOKUP($G414,#REF!,5,0)</f>
        <v>#REF!</v>
      </c>
      <c r="K414" s="37" t="e">
        <f>VLOOKUP($G414,#REF!,12,0)</f>
        <v>#REF!</v>
      </c>
      <c r="L414" s="37" t="e">
        <f>VLOOKUP($G414,#REF!,8,0)</f>
        <v>#REF!</v>
      </c>
    </row>
    <row r="415" spans="1:12" ht="22">
      <c r="A415" s="103" t="s">
        <v>282</v>
      </c>
      <c r="B415" s="180"/>
      <c r="C415" s="79" t="e">
        <f>H415*I415/100</f>
        <v>#REF!</v>
      </c>
      <c r="D415" s="79" t="e">
        <f t="shared" si="29"/>
        <v>#REF!</v>
      </c>
      <c r="E415" s="79" t="e">
        <f t="shared" si="30"/>
        <v>#REF!</v>
      </c>
      <c r="F415" s="79" t="e">
        <f t="shared" si="31"/>
        <v>#REF!</v>
      </c>
      <c r="G415" s="20" t="s">
        <v>283</v>
      </c>
      <c r="H415" s="17">
        <v>55</v>
      </c>
      <c r="I415" s="37" t="e">
        <f>VLOOKUP($G415,#REF!,3,0)</f>
        <v>#REF!</v>
      </c>
      <c r="J415" s="37" t="e">
        <f>VLOOKUP($G415,#REF!,5,0)</f>
        <v>#REF!</v>
      </c>
      <c r="K415" s="37" t="e">
        <f>VLOOKUP($G415,#REF!,12,0)</f>
        <v>#REF!</v>
      </c>
      <c r="L415" s="37" t="e">
        <f>VLOOKUP($G415,#REF!,8,0)</f>
        <v>#REF!</v>
      </c>
    </row>
    <row r="416" spans="1:12" ht="22">
      <c r="A416" s="103" t="s">
        <v>284</v>
      </c>
      <c r="B416" s="180"/>
      <c r="C416" s="79" t="e">
        <f t="shared" si="28"/>
        <v>#REF!</v>
      </c>
      <c r="D416" s="79" t="e">
        <f t="shared" si="29"/>
        <v>#REF!</v>
      </c>
      <c r="E416" s="79" t="e">
        <f t="shared" si="30"/>
        <v>#REF!</v>
      </c>
      <c r="F416" s="79" t="e">
        <f t="shared" si="31"/>
        <v>#REF!</v>
      </c>
      <c r="G416" s="20" t="s">
        <v>285</v>
      </c>
      <c r="H416" s="17">
        <v>45</v>
      </c>
      <c r="I416" s="37" t="e">
        <f>VLOOKUP($G416,#REF!,3,0)</f>
        <v>#REF!</v>
      </c>
      <c r="J416" s="37" t="e">
        <f>VLOOKUP($G416,#REF!,5,0)</f>
        <v>#REF!</v>
      </c>
      <c r="K416" s="37" t="e">
        <f>VLOOKUP($G416,#REF!,12,0)</f>
        <v>#REF!</v>
      </c>
      <c r="L416" s="37" t="e">
        <f>VLOOKUP($G416,#REF!,8,0)</f>
        <v>#REF!</v>
      </c>
    </row>
    <row r="417" spans="1:13" ht="22">
      <c r="A417" s="103" t="s">
        <v>286</v>
      </c>
      <c r="B417" s="180"/>
      <c r="C417" s="79" t="e">
        <f t="shared" si="28"/>
        <v>#REF!</v>
      </c>
      <c r="D417" s="79" t="e">
        <f t="shared" si="29"/>
        <v>#REF!</v>
      </c>
      <c r="E417" s="79" t="e">
        <f t="shared" si="30"/>
        <v>#REF!</v>
      </c>
      <c r="F417" s="79" t="e">
        <f t="shared" si="31"/>
        <v>#REF!</v>
      </c>
      <c r="G417" s="20" t="s">
        <v>287</v>
      </c>
      <c r="H417" s="17">
        <v>250</v>
      </c>
      <c r="I417" s="37" t="e">
        <f>VLOOKUP($G417,#REF!,3,0)</f>
        <v>#REF!</v>
      </c>
      <c r="J417" s="37" t="e">
        <f>VLOOKUP($G417,#REF!,5,0)</f>
        <v>#REF!</v>
      </c>
      <c r="K417" s="37" t="e">
        <f>VLOOKUP($G417,#REF!,12,0)</f>
        <v>#REF!</v>
      </c>
      <c r="L417" s="37" t="e">
        <f>VLOOKUP($G417,#REF!,8,0)</f>
        <v>#REF!</v>
      </c>
    </row>
    <row r="418" spans="1:13" ht="22">
      <c r="A418" s="103"/>
      <c r="B418" s="180"/>
      <c r="C418" s="79" t="e">
        <f t="shared" si="28"/>
        <v>#REF!</v>
      </c>
      <c r="D418" s="79" t="e">
        <f t="shared" si="29"/>
        <v>#REF!</v>
      </c>
      <c r="E418" s="79" t="e">
        <f t="shared" si="30"/>
        <v>#REF!</v>
      </c>
      <c r="F418" s="79" t="e">
        <f t="shared" si="31"/>
        <v>#REF!</v>
      </c>
      <c r="G418" s="20" t="s">
        <v>198</v>
      </c>
      <c r="H418" s="17">
        <v>30</v>
      </c>
      <c r="I418" s="37" t="e">
        <f>VLOOKUP($G418,#REF!,3,0)</f>
        <v>#REF!</v>
      </c>
      <c r="J418" s="37" t="e">
        <f>VLOOKUP($G418,#REF!,5,0)</f>
        <v>#REF!</v>
      </c>
      <c r="K418" s="37" t="e">
        <f>VLOOKUP($G418,#REF!,12,0)</f>
        <v>#REF!</v>
      </c>
      <c r="L418" s="37" t="e">
        <f>VLOOKUP($G418,#REF!,8,0)</f>
        <v>#REF!</v>
      </c>
    </row>
    <row r="419" spans="1:13" ht="24" customHeight="1">
      <c r="A419" s="119" t="s">
        <v>288</v>
      </c>
      <c r="B419" s="180" t="s">
        <v>289</v>
      </c>
      <c r="C419" s="79" t="e">
        <f>H419*I419/100</f>
        <v>#REF!</v>
      </c>
      <c r="D419" s="79" t="e">
        <f t="shared" si="29"/>
        <v>#REF!</v>
      </c>
      <c r="E419" s="79" t="e">
        <f t="shared" si="30"/>
        <v>#REF!</v>
      </c>
      <c r="F419" s="79" t="e">
        <f t="shared" si="31"/>
        <v>#REF!</v>
      </c>
      <c r="G419" s="20" t="s">
        <v>107</v>
      </c>
      <c r="H419" s="17">
        <v>100</v>
      </c>
      <c r="I419" s="37" t="e">
        <f>VLOOKUP($G419,#REF!,3,0)</f>
        <v>#REF!</v>
      </c>
      <c r="J419" s="37" t="e">
        <f>VLOOKUP($G419,#REF!,5,0)</f>
        <v>#REF!</v>
      </c>
      <c r="K419" s="37" t="e">
        <f>VLOOKUP($G419,#REF!,12,0)</f>
        <v>#REF!</v>
      </c>
      <c r="L419" s="37" t="e">
        <f>VLOOKUP($G419,#REF!,8,0)</f>
        <v>#REF!</v>
      </c>
    </row>
    <row r="420" spans="1:13" ht="22">
      <c r="A420" s="119"/>
      <c r="B420" s="180"/>
      <c r="C420" s="79" t="e">
        <f t="shared" si="28"/>
        <v>#REF!</v>
      </c>
      <c r="D420" s="79" t="e">
        <f t="shared" si="29"/>
        <v>#REF!</v>
      </c>
      <c r="E420" s="79" t="e">
        <f t="shared" si="30"/>
        <v>#REF!</v>
      </c>
      <c r="F420" s="79" t="e">
        <f t="shared" si="31"/>
        <v>#REF!</v>
      </c>
      <c r="G420" s="20" t="s">
        <v>50</v>
      </c>
      <c r="H420" s="17">
        <v>50</v>
      </c>
      <c r="I420" s="37" t="e">
        <f>VLOOKUP($G420,#REF!,3,0)</f>
        <v>#REF!</v>
      </c>
      <c r="J420" s="37" t="e">
        <f>VLOOKUP($G420,#REF!,5,0)</f>
        <v>#REF!</v>
      </c>
      <c r="K420" s="37" t="e">
        <f>VLOOKUP($G420,#REF!,12,0)</f>
        <v>#REF!</v>
      </c>
      <c r="L420" s="37" t="e">
        <f>VLOOKUP($G420,#REF!,8,0)</f>
        <v>#REF!</v>
      </c>
    </row>
    <row r="421" spans="1:13" ht="22">
      <c r="A421" s="119"/>
      <c r="B421" s="180"/>
      <c r="C421" s="79" t="e">
        <f>H421*I421/100</f>
        <v>#REF!</v>
      </c>
      <c r="D421" s="79" t="e">
        <f t="shared" si="29"/>
        <v>#REF!</v>
      </c>
      <c r="E421" s="79" t="e">
        <f t="shared" si="30"/>
        <v>#REF!</v>
      </c>
      <c r="F421" s="79" t="e">
        <f t="shared" si="31"/>
        <v>#REF!</v>
      </c>
      <c r="G421" s="20" t="s">
        <v>126</v>
      </c>
      <c r="H421" s="17">
        <v>20</v>
      </c>
      <c r="I421" s="37" t="e">
        <f>VLOOKUP($G421,#REF!,3,0)</f>
        <v>#REF!</v>
      </c>
      <c r="J421" s="37" t="e">
        <f>VLOOKUP($G421,#REF!,5,0)</f>
        <v>#REF!</v>
      </c>
      <c r="K421" s="37" t="e">
        <f>VLOOKUP($G421,#REF!,12,0)</f>
        <v>#REF!</v>
      </c>
      <c r="L421" s="37" t="e">
        <f>VLOOKUP($G421,#REF!,8,0)</f>
        <v>#REF!</v>
      </c>
    </row>
    <row r="422" spans="1:13" ht="22">
      <c r="A422" s="119"/>
      <c r="B422" s="180"/>
      <c r="C422" s="79" t="e">
        <f t="shared" si="28"/>
        <v>#REF!</v>
      </c>
      <c r="D422" s="79" t="e">
        <f t="shared" si="29"/>
        <v>#REF!</v>
      </c>
      <c r="E422" s="79" t="e">
        <f t="shared" si="30"/>
        <v>#REF!</v>
      </c>
      <c r="F422" s="79" t="e">
        <f t="shared" si="31"/>
        <v>#REF!</v>
      </c>
      <c r="G422" s="20" t="s">
        <v>51</v>
      </c>
      <c r="H422" s="17">
        <v>50</v>
      </c>
      <c r="I422" s="37" t="e">
        <f>VLOOKUP($G422,#REF!,3,0)</f>
        <v>#REF!</v>
      </c>
      <c r="J422" s="37" t="e">
        <f>VLOOKUP($G422,#REF!,5,0)</f>
        <v>#REF!</v>
      </c>
      <c r="K422" s="37" t="e">
        <f>VLOOKUP($G422,#REF!,12,0)</f>
        <v>#REF!</v>
      </c>
      <c r="L422" s="37" t="e">
        <f>VLOOKUP($G422,#REF!,8,0)</f>
        <v>#REF!</v>
      </c>
    </row>
    <row r="423" spans="1:13" ht="22">
      <c r="A423" s="119"/>
      <c r="B423" s="180"/>
      <c r="C423" s="79" t="e">
        <f t="shared" si="28"/>
        <v>#REF!</v>
      </c>
      <c r="D423" s="79" t="e">
        <f t="shared" si="29"/>
        <v>#REF!</v>
      </c>
      <c r="E423" s="79" t="e">
        <f t="shared" si="30"/>
        <v>#REF!</v>
      </c>
      <c r="F423" s="79" t="e">
        <f t="shared" si="31"/>
        <v>#REF!</v>
      </c>
      <c r="G423" s="20" t="s">
        <v>55</v>
      </c>
      <c r="H423" s="17">
        <v>2.5</v>
      </c>
      <c r="I423" s="37" t="e">
        <f>VLOOKUP($G423,#REF!,3,0)</f>
        <v>#REF!</v>
      </c>
      <c r="J423" s="37" t="e">
        <f>VLOOKUP($G423,#REF!,5,0)</f>
        <v>#REF!</v>
      </c>
      <c r="K423" s="37" t="e">
        <f>VLOOKUP($G423,#REF!,12,0)</f>
        <v>#REF!</v>
      </c>
      <c r="L423" s="37" t="e">
        <f>VLOOKUP($G423,#REF!,8,0)</f>
        <v>#REF!</v>
      </c>
    </row>
    <row r="424" spans="1:13" ht="47" customHeight="1">
      <c r="A424" s="119"/>
      <c r="B424" s="180"/>
      <c r="C424" s="79">
        <f t="shared" si="28"/>
        <v>0</v>
      </c>
      <c r="D424" s="79">
        <f t="shared" si="29"/>
        <v>0</v>
      </c>
      <c r="E424" s="79">
        <f t="shared" si="30"/>
        <v>0</v>
      </c>
      <c r="F424" s="79">
        <f t="shared" si="31"/>
        <v>0</v>
      </c>
      <c r="G424" s="20" t="s">
        <v>290</v>
      </c>
      <c r="H424" s="42"/>
      <c r="I424" s="37"/>
      <c r="J424" s="37"/>
      <c r="K424" s="37"/>
      <c r="L424" s="37"/>
    </row>
    <row r="425" spans="1:13" ht="21" customHeight="1">
      <c r="A425" s="104" t="s">
        <v>291</v>
      </c>
      <c r="B425" s="180" t="s">
        <v>292</v>
      </c>
      <c r="C425" s="79" t="e">
        <f t="shared" si="28"/>
        <v>#REF!</v>
      </c>
      <c r="D425" s="79" t="e">
        <f t="shared" si="29"/>
        <v>#REF!</v>
      </c>
      <c r="E425" s="79" t="e">
        <f t="shared" si="30"/>
        <v>#REF!</v>
      </c>
      <c r="F425" s="79" t="e">
        <f t="shared" si="31"/>
        <v>#REF!</v>
      </c>
      <c r="G425" s="20" t="s">
        <v>180</v>
      </c>
      <c r="H425" s="42">
        <v>50</v>
      </c>
      <c r="I425" s="37" t="e">
        <f>VLOOKUP($G425,#REF!,3,0)</f>
        <v>#REF!</v>
      </c>
      <c r="J425" s="37" t="e">
        <f>VLOOKUP($G425,#REF!,5,0)</f>
        <v>#REF!</v>
      </c>
      <c r="K425" s="37" t="e">
        <f>VLOOKUP($G425,#REF!,12,0)</f>
        <v>#REF!</v>
      </c>
      <c r="L425" s="37" t="e">
        <f>VLOOKUP($G425,#REF!,8,0)</f>
        <v>#REF!</v>
      </c>
      <c r="M425" s="78">
        <v>8</v>
      </c>
    </row>
    <row r="426" spans="1:13" ht="22">
      <c r="A426" s="104"/>
      <c r="B426" s="180"/>
      <c r="C426" s="79" t="e">
        <f t="shared" si="28"/>
        <v>#REF!</v>
      </c>
      <c r="D426" s="79" t="e">
        <f t="shared" si="29"/>
        <v>#REF!</v>
      </c>
      <c r="E426" s="79" t="e">
        <f t="shared" si="30"/>
        <v>#REF!</v>
      </c>
      <c r="F426" s="79" t="e">
        <f t="shared" si="31"/>
        <v>#REF!</v>
      </c>
      <c r="G426" s="20" t="s">
        <v>293</v>
      </c>
      <c r="H426" s="42">
        <v>10</v>
      </c>
      <c r="I426" s="37" t="e">
        <f>VLOOKUP($G426,#REF!,3,0)</f>
        <v>#REF!</v>
      </c>
      <c r="J426" s="37" t="e">
        <f>VLOOKUP($G426,#REF!,5,0)</f>
        <v>#REF!</v>
      </c>
      <c r="K426" s="37" t="e">
        <f>VLOOKUP($G426,#REF!,12,0)</f>
        <v>#REF!</v>
      </c>
      <c r="L426" s="37" t="e">
        <f>VLOOKUP($G426,#REF!,8,0)</f>
        <v>#REF!</v>
      </c>
      <c r="M426" s="78">
        <v>0</v>
      </c>
    </row>
    <row r="427" spans="1:13" ht="22">
      <c r="A427" s="104"/>
      <c r="B427" s="180"/>
      <c r="C427" s="79" t="e">
        <f t="shared" si="28"/>
        <v>#REF!</v>
      </c>
      <c r="D427" s="79" t="e">
        <f t="shared" si="29"/>
        <v>#REF!</v>
      </c>
      <c r="E427" s="79" t="e">
        <f t="shared" si="30"/>
        <v>#REF!</v>
      </c>
      <c r="F427" s="79" t="e">
        <f t="shared" si="31"/>
        <v>#REF!</v>
      </c>
      <c r="G427" s="20" t="s">
        <v>64</v>
      </c>
      <c r="H427" s="42">
        <v>50</v>
      </c>
      <c r="I427" s="37" t="e">
        <f>VLOOKUP($G427,#REF!,3,0)</f>
        <v>#REF!</v>
      </c>
      <c r="J427" s="37" t="e">
        <f>VLOOKUP($G427,#REF!,5,0)</f>
        <v>#REF!</v>
      </c>
      <c r="K427" s="37" t="e">
        <f>VLOOKUP($G427,#REF!,12,0)</f>
        <v>#REF!</v>
      </c>
      <c r="L427" s="37" t="e">
        <f>VLOOKUP($G427,#REF!,8,0)</f>
        <v>#REF!</v>
      </c>
      <c r="M427" s="78">
        <v>0</v>
      </c>
    </row>
    <row r="428" spans="1:13" ht="22">
      <c r="A428" s="104"/>
      <c r="B428" s="180"/>
      <c r="C428" s="79" t="e">
        <f t="shared" si="28"/>
        <v>#REF!</v>
      </c>
      <c r="D428" s="79" t="e">
        <f t="shared" si="29"/>
        <v>#REF!</v>
      </c>
      <c r="E428" s="79" t="e">
        <f t="shared" si="30"/>
        <v>#REF!</v>
      </c>
      <c r="F428" s="79" t="e">
        <f t="shared" si="31"/>
        <v>#REF!</v>
      </c>
      <c r="G428" s="20" t="s">
        <v>27</v>
      </c>
      <c r="H428" s="42">
        <v>10</v>
      </c>
      <c r="I428" s="37" t="e">
        <f>VLOOKUP($G428,#REF!,3,0)</f>
        <v>#REF!</v>
      </c>
      <c r="J428" s="37" t="e">
        <f>VLOOKUP($G428,#REF!,5,0)</f>
        <v>#REF!</v>
      </c>
      <c r="K428" s="37" t="e">
        <f>VLOOKUP($G428,#REF!,12,0)</f>
        <v>#REF!</v>
      </c>
      <c r="L428" s="37" t="e">
        <f>VLOOKUP($G428,#REF!,8,0)</f>
        <v>#REF!</v>
      </c>
      <c r="M428" s="78">
        <v>1</v>
      </c>
    </row>
    <row r="429" spans="1:13" ht="22">
      <c r="A429" s="104"/>
      <c r="B429" s="180"/>
      <c r="C429" s="79" t="e">
        <f t="shared" si="28"/>
        <v>#REF!</v>
      </c>
      <c r="D429" s="79" t="e">
        <f t="shared" si="29"/>
        <v>#REF!</v>
      </c>
      <c r="E429" s="79" t="e">
        <f t="shared" si="30"/>
        <v>#REF!</v>
      </c>
      <c r="F429" s="79" t="e">
        <f t="shared" si="31"/>
        <v>#REF!</v>
      </c>
      <c r="G429" s="20" t="s">
        <v>184</v>
      </c>
      <c r="H429" s="42">
        <v>125</v>
      </c>
      <c r="I429" s="37" t="e">
        <f>VLOOKUP($G429,#REF!,3,0)</f>
        <v>#REF!</v>
      </c>
      <c r="J429" s="37" t="e">
        <f>VLOOKUP($G429,#REF!,5,0)</f>
        <v>#REF!</v>
      </c>
      <c r="K429" s="37" t="e">
        <f>VLOOKUP($G429,#REF!,12,0)</f>
        <v>#REF!</v>
      </c>
      <c r="L429" s="37" t="e">
        <f>VLOOKUP($G429,#REF!,8,0)</f>
        <v>#REF!</v>
      </c>
      <c r="M429" s="78">
        <v>0</v>
      </c>
    </row>
    <row r="430" spans="1:13" ht="22">
      <c r="A430" s="104"/>
      <c r="B430" s="180"/>
      <c r="C430" s="79" t="e">
        <f t="shared" si="28"/>
        <v>#REF!</v>
      </c>
      <c r="D430" s="79" t="e">
        <f t="shared" si="29"/>
        <v>#REF!</v>
      </c>
      <c r="E430" s="79" t="e">
        <f t="shared" si="30"/>
        <v>#REF!</v>
      </c>
      <c r="F430" s="79" t="e">
        <f t="shared" si="31"/>
        <v>#REF!</v>
      </c>
      <c r="G430" s="20" t="s">
        <v>294</v>
      </c>
      <c r="H430" s="42">
        <v>30</v>
      </c>
      <c r="I430" s="37" t="e">
        <f>VLOOKUP($G430,#REF!,3,0)</f>
        <v>#REF!</v>
      </c>
      <c r="J430" s="37" t="e">
        <f>VLOOKUP($G430,#REF!,5,0)</f>
        <v>#REF!</v>
      </c>
      <c r="K430" s="37" t="e">
        <f>VLOOKUP($G430,#REF!,12,0)</f>
        <v>#REF!</v>
      </c>
      <c r="L430" s="37" t="e">
        <f>VLOOKUP($G430,#REF!,8,0)</f>
        <v>#REF!</v>
      </c>
      <c r="M430" s="78">
        <v>0</v>
      </c>
    </row>
    <row r="431" spans="1:13" ht="22">
      <c r="A431" s="104"/>
      <c r="B431" s="180"/>
      <c r="C431" s="79" t="e">
        <f t="shared" si="28"/>
        <v>#REF!</v>
      </c>
      <c r="D431" s="79" t="e">
        <f t="shared" si="29"/>
        <v>#REF!</v>
      </c>
      <c r="E431" s="79" t="e">
        <f t="shared" si="30"/>
        <v>#REF!</v>
      </c>
      <c r="F431" s="79" t="e">
        <f t="shared" si="31"/>
        <v>#REF!</v>
      </c>
      <c r="G431" s="20" t="s">
        <v>247</v>
      </c>
      <c r="H431" s="42">
        <v>10</v>
      </c>
      <c r="I431" s="37" t="e">
        <f>VLOOKUP($G431,#REF!,3,0)</f>
        <v>#REF!</v>
      </c>
      <c r="J431" s="37" t="e">
        <f>VLOOKUP($G431,#REF!,5,0)</f>
        <v>#REF!</v>
      </c>
      <c r="K431" s="37" t="e">
        <f>VLOOKUP($G431,#REF!,12,0)</f>
        <v>#REF!</v>
      </c>
      <c r="L431" s="37" t="e">
        <f>VLOOKUP($G431,#REF!,8,0)</f>
        <v>#REF!</v>
      </c>
      <c r="M431" s="78">
        <v>8</v>
      </c>
    </row>
    <row r="432" spans="1:13" ht="60" customHeight="1">
      <c r="A432" s="104" t="s">
        <v>295</v>
      </c>
      <c r="B432" s="174" t="s">
        <v>296</v>
      </c>
      <c r="C432" s="79" t="e">
        <f t="shared" si="28"/>
        <v>#REF!</v>
      </c>
      <c r="D432" s="79" t="e">
        <f t="shared" si="29"/>
        <v>#REF!</v>
      </c>
      <c r="E432" s="79" t="e">
        <f t="shared" si="30"/>
        <v>#REF!</v>
      </c>
      <c r="F432" s="79" t="e">
        <f t="shared" si="31"/>
        <v>#REF!</v>
      </c>
      <c r="G432" s="20" t="s">
        <v>297</v>
      </c>
      <c r="H432" s="42">
        <v>50</v>
      </c>
      <c r="I432" s="37" t="e">
        <f>VLOOKUP($G432,#REF!,3,0)</f>
        <v>#REF!</v>
      </c>
      <c r="J432" s="37" t="e">
        <f>VLOOKUP($G432,#REF!,5,0)</f>
        <v>#REF!</v>
      </c>
      <c r="K432" s="37" t="e">
        <f>VLOOKUP($G432,#REF!,12,0)</f>
        <v>#REF!</v>
      </c>
      <c r="L432" s="37" t="e">
        <f>VLOOKUP($G432,#REF!,8,0)</f>
        <v>#REF!</v>
      </c>
    </row>
    <row r="433" spans="1:12" ht="22">
      <c r="A433" s="104"/>
      <c r="B433" s="175"/>
      <c r="C433" s="79" t="e">
        <f t="shared" si="28"/>
        <v>#REF!</v>
      </c>
      <c r="D433" s="79" t="e">
        <f t="shared" si="29"/>
        <v>#REF!</v>
      </c>
      <c r="E433" s="79" t="e">
        <f t="shared" si="30"/>
        <v>#REF!</v>
      </c>
      <c r="F433" s="79" t="e">
        <f t="shared" si="31"/>
        <v>#REF!</v>
      </c>
      <c r="G433" s="20" t="s">
        <v>51</v>
      </c>
      <c r="H433" s="42">
        <v>150</v>
      </c>
      <c r="I433" s="37" t="e">
        <f>VLOOKUP($G433,#REF!,3,0)</f>
        <v>#REF!</v>
      </c>
      <c r="J433" s="37" t="e">
        <f>VLOOKUP($G433,#REF!,5,0)</f>
        <v>#REF!</v>
      </c>
      <c r="K433" s="37" t="e">
        <f>VLOOKUP($G433,#REF!,12,0)</f>
        <v>#REF!</v>
      </c>
      <c r="L433" s="37" t="e">
        <f>VLOOKUP($G433,#REF!,8,0)</f>
        <v>#REF!</v>
      </c>
    </row>
    <row r="434" spans="1:12" ht="22">
      <c r="A434" s="104"/>
      <c r="B434" s="175"/>
      <c r="C434" s="79" t="e">
        <f t="shared" si="28"/>
        <v>#REF!</v>
      </c>
      <c r="D434" s="79" t="e">
        <f t="shared" si="29"/>
        <v>#REF!</v>
      </c>
      <c r="E434" s="79" t="e">
        <f t="shared" si="30"/>
        <v>#REF!</v>
      </c>
      <c r="F434" s="79" t="e">
        <f t="shared" si="31"/>
        <v>#REF!</v>
      </c>
      <c r="G434" s="20" t="s">
        <v>161</v>
      </c>
      <c r="H434" s="42">
        <v>100</v>
      </c>
      <c r="I434" s="37" t="e">
        <f>VLOOKUP($G434,#REF!,3,0)</f>
        <v>#REF!</v>
      </c>
      <c r="J434" s="37" t="e">
        <f>VLOOKUP($G434,#REF!,5,0)</f>
        <v>#REF!</v>
      </c>
      <c r="K434" s="37" t="e">
        <f>VLOOKUP($G434,#REF!,12,0)</f>
        <v>#REF!</v>
      </c>
      <c r="L434" s="37" t="e">
        <f>VLOOKUP($G434,#REF!,8,0)</f>
        <v>#REF!</v>
      </c>
    </row>
    <row r="435" spans="1:12" ht="22">
      <c r="A435" s="104"/>
      <c r="B435" s="175"/>
      <c r="C435" s="79" t="e">
        <f t="shared" si="28"/>
        <v>#REF!</v>
      </c>
      <c r="D435" s="79" t="e">
        <f t="shared" si="29"/>
        <v>#REF!</v>
      </c>
      <c r="E435" s="79" t="e">
        <f t="shared" si="30"/>
        <v>#REF!</v>
      </c>
      <c r="F435" s="79" t="e">
        <f t="shared" si="31"/>
        <v>#REF!</v>
      </c>
      <c r="G435" s="20" t="s">
        <v>247</v>
      </c>
      <c r="H435" s="42">
        <v>5</v>
      </c>
      <c r="I435" s="37" t="e">
        <f>VLOOKUP($G435,#REF!,3,0)</f>
        <v>#REF!</v>
      </c>
      <c r="J435" s="37" t="e">
        <f>VLOOKUP($G435,#REF!,5,0)</f>
        <v>#REF!</v>
      </c>
      <c r="K435" s="37" t="e">
        <f>VLOOKUP($G435,#REF!,12,0)</f>
        <v>#REF!</v>
      </c>
      <c r="L435" s="37" t="e">
        <f>VLOOKUP($G435,#REF!,8,0)</f>
        <v>#REF!</v>
      </c>
    </row>
    <row r="436" spans="1:12" ht="22">
      <c r="A436" s="104"/>
      <c r="B436" s="176"/>
      <c r="C436" s="79" t="e">
        <f t="shared" si="28"/>
        <v>#REF!</v>
      </c>
      <c r="D436" s="79" t="e">
        <f t="shared" si="29"/>
        <v>#REF!</v>
      </c>
      <c r="E436" s="79" t="e">
        <f t="shared" si="30"/>
        <v>#REF!</v>
      </c>
      <c r="F436" s="79" t="e">
        <f t="shared" si="31"/>
        <v>#REF!</v>
      </c>
      <c r="G436" s="20" t="s">
        <v>178</v>
      </c>
      <c r="H436" s="42">
        <v>5</v>
      </c>
      <c r="I436" s="37" t="e">
        <f>VLOOKUP($G436,#REF!,3,0)</f>
        <v>#REF!</v>
      </c>
      <c r="J436" s="37" t="e">
        <f>VLOOKUP($G436,#REF!,5,0)</f>
        <v>#REF!</v>
      </c>
      <c r="K436" s="37" t="e">
        <f>VLOOKUP($G436,#REF!,12,0)</f>
        <v>#REF!</v>
      </c>
      <c r="L436" s="37" t="e">
        <f>VLOOKUP($G436,#REF!,8,0)</f>
        <v>#REF!</v>
      </c>
    </row>
    <row r="437" spans="1:12" ht="36" customHeight="1">
      <c r="A437" s="121" t="s">
        <v>298</v>
      </c>
      <c r="B437" s="174" t="s">
        <v>299</v>
      </c>
      <c r="C437" s="79" t="e">
        <f t="shared" si="28"/>
        <v>#REF!</v>
      </c>
      <c r="D437" s="79" t="e">
        <f t="shared" si="29"/>
        <v>#REF!</v>
      </c>
      <c r="E437" s="79" t="e">
        <f t="shared" si="30"/>
        <v>#REF!</v>
      </c>
      <c r="F437" s="79" t="e">
        <f t="shared" si="31"/>
        <v>#REF!</v>
      </c>
      <c r="G437" s="20" t="s">
        <v>300</v>
      </c>
      <c r="H437" s="42">
        <v>30</v>
      </c>
      <c r="I437" s="37" t="e">
        <f>VLOOKUP($G437,#REF!,3,0)</f>
        <v>#REF!</v>
      </c>
      <c r="J437" s="37" t="e">
        <f>VLOOKUP($G437,#REF!,5,0)</f>
        <v>#REF!</v>
      </c>
      <c r="K437" s="37" t="e">
        <f>VLOOKUP($G437,#REF!,12,0)</f>
        <v>#REF!</v>
      </c>
      <c r="L437" s="37" t="e">
        <f>VLOOKUP($G437,#REF!,8,0)</f>
        <v>#REF!</v>
      </c>
    </row>
    <row r="438" spans="1:12" ht="22">
      <c r="A438" s="121"/>
      <c r="B438" s="175"/>
      <c r="C438" s="79" t="e">
        <f t="shared" si="28"/>
        <v>#REF!</v>
      </c>
      <c r="D438" s="79" t="e">
        <f t="shared" si="29"/>
        <v>#REF!</v>
      </c>
      <c r="E438" s="79" t="e">
        <f t="shared" si="30"/>
        <v>#REF!</v>
      </c>
      <c r="F438" s="79" t="e">
        <f t="shared" si="31"/>
        <v>#REF!</v>
      </c>
      <c r="G438" s="20" t="s">
        <v>161</v>
      </c>
      <c r="H438" s="42">
        <v>50</v>
      </c>
      <c r="I438" s="37" t="e">
        <f>VLOOKUP($G438,#REF!,3,0)</f>
        <v>#REF!</v>
      </c>
      <c r="J438" s="37" t="e">
        <f>VLOOKUP($G438,#REF!,5,0)</f>
        <v>#REF!</v>
      </c>
      <c r="K438" s="37" t="e">
        <f>VLOOKUP($G438,#REF!,12,0)</f>
        <v>#REF!</v>
      </c>
      <c r="L438" s="37" t="e">
        <f>VLOOKUP($G438,#REF!,8,0)</f>
        <v>#REF!</v>
      </c>
    </row>
    <row r="439" spans="1:12" ht="22">
      <c r="A439" s="121"/>
      <c r="B439" s="175"/>
      <c r="C439" s="79" t="e">
        <f t="shared" si="28"/>
        <v>#REF!</v>
      </c>
      <c r="D439" s="79" t="e">
        <f t="shared" si="29"/>
        <v>#REF!</v>
      </c>
      <c r="E439" s="79" t="e">
        <f t="shared" si="30"/>
        <v>#REF!</v>
      </c>
      <c r="F439" s="79" t="e">
        <f t="shared" si="31"/>
        <v>#REF!</v>
      </c>
      <c r="G439" s="20" t="s">
        <v>301</v>
      </c>
      <c r="H439" s="42">
        <v>30</v>
      </c>
      <c r="I439" s="37" t="e">
        <f>VLOOKUP($G439,#REF!,3,0)</f>
        <v>#REF!</v>
      </c>
      <c r="J439" s="37" t="e">
        <f>VLOOKUP($G439,#REF!,5,0)</f>
        <v>#REF!</v>
      </c>
      <c r="K439" s="37" t="e">
        <f>VLOOKUP($G439,#REF!,12,0)</f>
        <v>#REF!</v>
      </c>
      <c r="L439" s="37" t="e">
        <f>VLOOKUP($G439,#REF!,8,0)</f>
        <v>#REF!</v>
      </c>
    </row>
    <row r="440" spans="1:12" ht="22">
      <c r="A440" s="121"/>
      <c r="B440" s="175"/>
      <c r="C440" s="79" t="e">
        <f t="shared" si="28"/>
        <v>#REF!</v>
      </c>
      <c r="D440" s="79" t="e">
        <f t="shared" si="29"/>
        <v>#REF!</v>
      </c>
      <c r="E440" s="79" t="e">
        <f t="shared" si="30"/>
        <v>#REF!</v>
      </c>
      <c r="F440" s="79" t="e">
        <f t="shared" si="31"/>
        <v>#REF!</v>
      </c>
      <c r="G440" s="20" t="s">
        <v>51</v>
      </c>
      <c r="H440" s="42">
        <v>20</v>
      </c>
      <c r="I440" s="37" t="e">
        <f>VLOOKUP($G440,#REF!,3,0)</f>
        <v>#REF!</v>
      </c>
      <c r="J440" s="37" t="e">
        <f>VLOOKUP($G440,#REF!,5,0)</f>
        <v>#REF!</v>
      </c>
      <c r="K440" s="37" t="e">
        <f>VLOOKUP($G440,#REF!,12,0)</f>
        <v>#REF!</v>
      </c>
      <c r="L440" s="37" t="e">
        <f>VLOOKUP($G440,#REF!,8,0)</f>
        <v>#REF!</v>
      </c>
    </row>
    <row r="441" spans="1:12" ht="22">
      <c r="A441" s="121"/>
      <c r="B441" s="175"/>
      <c r="C441" s="79" t="e">
        <f t="shared" si="28"/>
        <v>#REF!</v>
      </c>
      <c r="D441" s="79" t="e">
        <f t="shared" si="29"/>
        <v>#REF!</v>
      </c>
      <c r="E441" s="79" t="e">
        <f t="shared" si="30"/>
        <v>#REF!</v>
      </c>
      <c r="F441" s="79" t="e">
        <f t="shared" si="31"/>
        <v>#REF!</v>
      </c>
      <c r="G441" s="20" t="s">
        <v>302</v>
      </c>
      <c r="H441" s="42">
        <v>20</v>
      </c>
      <c r="I441" s="37" t="e">
        <f>VLOOKUP($G441,#REF!,3,0)</f>
        <v>#REF!</v>
      </c>
      <c r="J441" s="37" t="e">
        <f>VLOOKUP($G441,#REF!,5,0)</f>
        <v>#REF!</v>
      </c>
      <c r="K441" s="37" t="e">
        <f>VLOOKUP($G441,#REF!,12,0)</f>
        <v>#REF!</v>
      </c>
      <c r="L441" s="37" t="e">
        <f>VLOOKUP($G441,#REF!,8,0)</f>
        <v>#REF!</v>
      </c>
    </row>
    <row r="442" spans="1:12" ht="22">
      <c r="A442" s="121"/>
      <c r="B442" s="175"/>
      <c r="C442" s="79" t="e">
        <f t="shared" si="28"/>
        <v>#REF!</v>
      </c>
      <c r="D442" s="79" t="e">
        <f t="shared" si="29"/>
        <v>#REF!</v>
      </c>
      <c r="E442" s="79" t="e">
        <f t="shared" si="30"/>
        <v>#REF!</v>
      </c>
      <c r="F442" s="79" t="e">
        <f t="shared" si="31"/>
        <v>#REF!</v>
      </c>
      <c r="G442" s="20" t="s">
        <v>27</v>
      </c>
      <c r="H442" s="42">
        <v>10</v>
      </c>
      <c r="I442" s="37" t="e">
        <f>VLOOKUP($G442,#REF!,3,0)</f>
        <v>#REF!</v>
      </c>
      <c r="J442" s="37" t="e">
        <f>VLOOKUP($G442,#REF!,5,0)</f>
        <v>#REF!</v>
      </c>
      <c r="K442" s="37" t="e">
        <f>VLOOKUP($G442,#REF!,12,0)</f>
        <v>#REF!</v>
      </c>
      <c r="L442" s="37" t="e">
        <f>VLOOKUP($G442,#REF!,8,0)</f>
        <v>#REF!</v>
      </c>
    </row>
    <row r="443" spans="1:12" ht="22">
      <c r="A443" s="121"/>
      <c r="B443" s="175"/>
      <c r="C443" s="79" t="e">
        <f t="shared" si="28"/>
        <v>#REF!</v>
      </c>
      <c r="D443" s="79" t="e">
        <f t="shared" si="29"/>
        <v>#REF!</v>
      </c>
      <c r="E443" s="79" t="e">
        <f t="shared" si="30"/>
        <v>#REF!</v>
      </c>
      <c r="F443" s="79" t="e">
        <f t="shared" si="31"/>
        <v>#REF!</v>
      </c>
      <c r="G443" s="20" t="s">
        <v>303</v>
      </c>
      <c r="H443" s="42">
        <v>100</v>
      </c>
      <c r="I443" s="37" t="e">
        <f>VLOOKUP($G443,#REF!,3,0)</f>
        <v>#REF!</v>
      </c>
      <c r="J443" s="37" t="e">
        <f>VLOOKUP($G443,#REF!,5,0)</f>
        <v>#REF!</v>
      </c>
      <c r="K443" s="37" t="e">
        <f>VLOOKUP($G443,#REF!,12,0)</f>
        <v>#REF!</v>
      </c>
      <c r="L443" s="37" t="e">
        <f>VLOOKUP($G443,#REF!,8,0)</f>
        <v>#REF!</v>
      </c>
    </row>
    <row r="444" spans="1:12" ht="22">
      <c r="A444" s="121"/>
      <c r="B444" s="175"/>
      <c r="C444" s="79" t="e">
        <f t="shared" si="28"/>
        <v>#REF!</v>
      </c>
      <c r="D444" s="79" t="e">
        <f t="shared" si="29"/>
        <v>#REF!</v>
      </c>
      <c r="E444" s="79" t="e">
        <f t="shared" si="30"/>
        <v>#REF!</v>
      </c>
      <c r="F444" s="79" t="e">
        <f t="shared" si="31"/>
        <v>#REF!</v>
      </c>
      <c r="G444" s="20" t="s">
        <v>178</v>
      </c>
      <c r="H444" s="42">
        <v>5</v>
      </c>
      <c r="I444" s="37" t="e">
        <f>VLOOKUP($G444,#REF!,3,0)</f>
        <v>#REF!</v>
      </c>
      <c r="J444" s="37" t="e">
        <f>VLOOKUP($G444,#REF!,5,0)</f>
        <v>#REF!</v>
      </c>
      <c r="K444" s="37" t="e">
        <f>VLOOKUP($G444,#REF!,12,0)</f>
        <v>#REF!</v>
      </c>
      <c r="L444" s="37" t="e">
        <f>VLOOKUP($G444,#REF!,8,0)</f>
        <v>#REF!</v>
      </c>
    </row>
    <row r="445" spans="1:12" ht="22">
      <c r="A445" s="121"/>
      <c r="B445" s="175"/>
      <c r="C445" s="79" t="e">
        <f t="shared" si="28"/>
        <v>#REF!</v>
      </c>
      <c r="D445" s="79" t="e">
        <f t="shared" si="29"/>
        <v>#REF!</v>
      </c>
      <c r="E445" s="79" t="e">
        <f t="shared" si="30"/>
        <v>#REF!</v>
      </c>
      <c r="F445" s="79" t="e">
        <f t="shared" si="31"/>
        <v>#REF!</v>
      </c>
      <c r="G445" s="20" t="s">
        <v>304</v>
      </c>
      <c r="H445" s="42">
        <v>25</v>
      </c>
      <c r="I445" s="37" t="e">
        <f>VLOOKUP($G445,#REF!,3,0)</f>
        <v>#REF!</v>
      </c>
      <c r="J445" s="37" t="e">
        <f>VLOOKUP($G445,#REF!,5,0)</f>
        <v>#REF!</v>
      </c>
      <c r="K445" s="37" t="e">
        <f>VLOOKUP($G445,#REF!,12,0)</f>
        <v>#REF!</v>
      </c>
      <c r="L445" s="37" t="e">
        <f>VLOOKUP($G445,#REF!,8,0)</f>
        <v>#REF!</v>
      </c>
    </row>
    <row r="446" spans="1:12" ht="22">
      <c r="A446" s="121"/>
      <c r="B446" s="175"/>
      <c r="C446" s="79" t="e">
        <f t="shared" si="28"/>
        <v>#REF!</v>
      </c>
      <c r="D446" s="79" t="e">
        <f t="shared" si="29"/>
        <v>#REF!</v>
      </c>
      <c r="E446" s="79" t="e">
        <f t="shared" si="30"/>
        <v>#REF!</v>
      </c>
      <c r="F446" s="79" t="e">
        <f t="shared" si="31"/>
        <v>#REF!</v>
      </c>
      <c r="G446" s="20" t="s">
        <v>247</v>
      </c>
      <c r="H446" s="42">
        <v>5</v>
      </c>
      <c r="I446" s="37" t="e">
        <f>VLOOKUP($G446,#REF!,3,0)</f>
        <v>#REF!</v>
      </c>
      <c r="J446" s="37" t="e">
        <f>VLOOKUP($G446,#REF!,5,0)</f>
        <v>#REF!</v>
      </c>
      <c r="K446" s="37" t="e">
        <f>VLOOKUP($G446,#REF!,12,0)</f>
        <v>#REF!</v>
      </c>
      <c r="L446" s="37" t="e">
        <f>VLOOKUP($G446,#REF!,8,0)</f>
        <v>#REF!</v>
      </c>
    </row>
    <row r="447" spans="1:12" ht="22">
      <c r="A447" s="121"/>
      <c r="B447" s="175"/>
      <c r="C447" s="79" t="e">
        <f t="shared" si="28"/>
        <v>#REF!</v>
      </c>
      <c r="D447" s="79" t="e">
        <f t="shared" si="29"/>
        <v>#REF!</v>
      </c>
      <c r="E447" s="79" t="e">
        <f t="shared" si="30"/>
        <v>#REF!</v>
      </c>
      <c r="F447" s="79" t="e">
        <f t="shared" si="31"/>
        <v>#REF!</v>
      </c>
      <c r="G447" s="20" t="s">
        <v>305</v>
      </c>
      <c r="H447" s="42">
        <v>30</v>
      </c>
      <c r="I447" s="37" t="e">
        <f>VLOOKUP($G447,#REF!,3,0)</f>
        <v>#REF!</v>
      </c>
      <c r="J447" s="37" t="e">
        <f>VLOOKUP($G447,#REF!,5,0)</f>
        <v>#REF!</v>
      </c>
      <c r="K447" s="37" t="e">
        <f>VLOOKUP($G447,#REF!,12,0)</f>
        <v>#REF!</v>
      </c>
      <c r="L447" s="37" t="e">
        <f>VLOOKUP($G447,#REF!,8,0)</f>
        <v>#REF!</v>
      </c>
    </row>
    <row r="448" spans="1:12" ht="22">
      <c r="A448" s="121"/>
      <c r="B448" s="175"/>
      <c r="C448" s="79" t="e">
        <f t="shared" si="28"/>
        <v>#REF!</v>
      </c>
      <c r="D448" s="79" t="e">
        <f t="shared" si="29"/>
        <v>#REF!</v>
      </c>
      <c r="E448" s="79" t="e">
        <f t="shared" si="30"/>
        <v>#REF!</v>
      </c>
      <c r="F448" s="79" t="e">
        <f t="shared" si="31"/>
        <v>#REF!</v>
      </c>
      <c r="G448" s="20" t="s">
        <v>277</v>
      </c>
      <c r="H448" s="42">
        <v>5</v>
      </c>
      <c r="I448" s="37" t="e">
        <f>VLOOKUP($G448,#REF!,3,0)</f>
        <v>#REF!</v>
      </c>
      <c r="J448" s="37" t="e">
        <f>VLOOKUP($G448,#REF!,5,0)</f>
        <v>#REF!</v>
      </c>
      <c r="K448" s="37" t="e">
        <f>VLOOKUP($G448,#REF!,12,0)</f>
        <v>#REF!</v>
      </c>
      <c r="L448" s="37" t="e">
        <f>VLOOKUP($G448,#REF!,8,0)</f>
        <v>#REF!</v>
      </c>
    </row>
    <row r="449" spans="1:12" ht="22">
      <c r="A449" s="121"/>
      <c r="B449" s="175"/>
      <c r="C449" s="79" t="e">
        <f t="shared" si="28"/>
        <v>#REF!</v>
      </c>
      <c r="D449" s="79" t="e">
        <f t="shared" si="29"/>
        <v>#REF!</v>
      </c>
      <c r="E449" s="79" t="e">
        <f t="shared" si="30"/>
        <v>#REF!</v>
      </c>
      <c r="F449" s="79" t="e">
        <f t="shared" si="31"/>
        <v>#REF!</v>
      </c>
      <c r="G449" s="20" t="s">
        <v>180</v>
      </c>
      <c r="H449" s="42">
        <v>50</v>
      </c>
      <c r="I449" s="37" t="e">
        <f>VLOOKUP($G449,#REF!,3,0)</f>
        <v>#REF!</v>
      </c>
      <c r="J449" s="37" t="e">
        <f>VLOOKUP($G449,#REF!,5,0)</f>
        <v>#REF!</v>
      </c>
      <c r="K449" s="37" t="e">
        <f>VLOOKUP($G449,#REF!,12,0)</f>
        <v>#REF!</v>
      </c>
      <c r="L449" s="37" t="e">
        <f>VLOOKUP($G449,#REF!,8,0)</f>
        <v>#REF!</v>
      </c>
    </row>
    <row r="450" spans="1:12" ht="22">
      <c r="A450" s="121"/>
      <c r="B450" s="175"/>
      <c r="C450" s="79" t="e">
        <f t="shared" si="28"/>
        <v>#REF!</v>
      </c>
      <c r="D450" s="79" t="e">
        <f t="shared" si="29"/>
        <v>#REF!</v>
      </c>
      <c r="E450" s="79" t="e">
        <f t="shared" si="30"/>
        <v>#REF!</v>
      </c>
      <c r="F450" s="79" t="e">
        <f t="shared" si="31"/>
        <v>#REF!</v>
      </c>
      <c r="G450" s="20" t="s">
        <v>79</v>
      </c>
      <c r="H450" s="42"/>
      <c r="I450" s="37" t="e">
        <f>VLOOKUP($G450,#REF!,3,0)</f>
        <v>#REF!</v>
      </c>
      <c r="J450" s="37" t="e">
        <f>VLOOKUP($G450,#REF!,5,0)</f>
        <v>#REF!</v>
      </c>
      <c r="K450" s="37" t="e">
        <f>VLOOKUP($G450,#REF!,12,0)</f>
        <v>#REF!</v>
      </c>
      <c r="L450" s="37" t="e">
        <f>VLOOKUP($G450,#REF!,8,0)</f>
        <v>#REF!</v>
      </c>
    </row>
    <row r="451" spans="1:12" ht="22">
      <c r="A451" s="121"/>
      <c r="B451" s="175"/>
      <c r="C451" s="79" t="e">
        <f t="shared" si="28"/>
        <v>#REF!</v>
      </c>
      <c r="D451" s="79" t="e">
        <f t="shared" si="29"/>
        <v>#REF!</v>
      </c>
      <c r="E451" s="79" t="e">
        <f t="shared" si="30"/>
        <v>#REF!</v>
      </c>
      <c r="F451" s="79" t="e">
        <f t="shared" si="31"/>
        <v>#REF!</v>
      </c>
      <c r="G451" s="20" t="s">
        <v>252</v>
      </c>
      <c r="H451" s="42">
        <v>5</v>
      </c>
      <c r="I451" s="37" t="e">
        <f>VLOOKUP($G451,#REF!,3,0)</f>
        <v>#REF!</v>
      </c>
      <c r="J451" s="37" t="e">
        <f>VLOOKUP($G451,#REF!,5,0)</f>
        <v>#REF!</v>
      </c>
      <c r="K451" s="37" t="e">
        <f>VLOOKUP($G451,#REF!,12,0)</f>
        <v>#REF!</v>
      </c>
      <c r="L451" s="37" t="e">
        <f>VLOOKUP($G451,#REF!,8,0)</f>
        <v>#REF!</v>
      </c>
    </row>
    <row r="452" spans="1:12" ht="22">
      <c r="A452" s="121"/>
      <c r="B452" s="176"/>
      <c r="C452" s="79">
        <f t="shared" si="28"/>
        <v>0</v>
      </c>
      <c r="D452" s="79">
        <f t="shared" si="29"/>
        <v>0</v>
      </c>
      <c r="E452" s="79">
        <f t="shared" si="30"/>
        <v>0</v>
      </c>
      <c r="F452" s="79">
        <f t="shared" si="31"/>
        <v>0</v>
      </c>
      <c r="G452" s="20" t="s">
        <v>306</v>
      </c>
      <c r="H452" s="42"/>
      <c r="I452" s="37"/>
      <c r="J452" s="37"/>
      <c r="K452" s="37"/>
      <c r="L452" s="37"/>
    </row>
    <row r="453" spans="1:12" ht="27" customHeight="1">
      <c r="A453" s="122" t="s">
        <v>307</v>
      </c>
      <c r="B453" s="174" t="s">
        <v>308</v>
      </c>
      <c r="C453" s="79" t="e">
        <f t="shared" si="28"/>
        <v>#REF!</v>
      </c>
      <c r="D453" s="79" t="e">
        <f t="shared" si="29"/>
        <v>#REF!</v>
      </c>
      <c r="E453" s="79" t="e">
        <f t="shared" si="30"/>
        <v>#REF!</v>
      </c>
      <c r="F453" s="79" t="e">
        <f t="shared" si="31"/>
        <v>#REF!</v>
      </c>
      <c r="G453" s="20" t="s">
        <v>303</v>
      </c>
      <c r="H453" s="42">
        <v>100</v>
      </c>
      <c r="I453" s="37" t="e">
        <f>VLOOKUP($G453,#REF!,3,0)</f>
        <v>#REF!</v>
      </c>
      <c r="J453" s="37" t="e">
        <f>VLOOKUP($G453,#REF!,5,0)</f>
        <v>#REF!</v>
      </c>
      <c r="K453" s="37" t="e">
        <f>VLOOKUP($G453,#REF!,12,0)</f>
        <v>#REF!</v>
      </c>
      <c r="L453" s="37" t="e">
        <f>VLOOKUP($G453,#REF!,8,0)</f>
        <v>#REF!</v>
      </c>
    </row>
    <row r="454" spans="1:12" ht="22">
      <c r="A454" s="123"/>
      <c r="B454" s="175"/>
      <c r="C454" s="79" t="e">
        <f t="shared" si="28"/>
        <v>#REF!</v>
      </c>
      <c r="D454" s="79" t="e">
        <f t="shared" si="29"/>
        <v>#REF!</v>
      </c>
      <c r="E454" s="79" t="e">
        <f t="shared" si="30"/>
        <v>#REF!</v>
      </c>
      <c r="F454" s="79" t="e">
        <f t="shared" si="31"/>
        <v>#REF!</v>
      </c>
      <c r="G454" s="20" t="s">
        <v>14</v>
      </c>
      <c r="H454" s="42">
        <v>70</v>
      </c>
      <c r="I454" s="37" t="e">
        <f>VLOOKUP($G454,#REF!,3,0)</f>
        <v>#REF!</v>
      </c>
      <c r="J454" s="37" t="e">
        <f>VLOOKUP($G454,#REF!,5,0)</f>
        <v>#REF!</v>
      </c>
      <c r="K454" s="37" t="e">
        <f>VLOOKUP($G454,#REF!,12,0)</f>
        <v>#REF!</v>
      </c>
      <c r="L454" s="37" t="e">
        <f>VLOOKUP($G454,#REF!,8,0)</f>
        <v>#REF!</v>
      </c>
    </row>
    <row r="455" spans="1:12" ht="22">
      <c r="A455" s="123"/>
      <c r="B455" s="175"/>
      <c r="C455" s="79" t="e">
        <f t="shared" si="28"/>
        <v>#REF!</v>
      </c>
      <c r="D455" s="79" t="e">
        <f t="shared" si="29"/>
        <v>#REF!</v>
      </c>
      <c r="E455" s="79" t="e">
        <f t="shared" si="30"/>
        <v>#REF!</v>
      </c>
      <c r="F455" s="79" t="e">
        <f t="shared" si="31"/>
        <v>#REF!</v>
      </c>
      <c r="G455" s="20" t="s">
        <v>51</v>
      </c>
      <c r="H455" s="42">
        <v>100</v>
      </c>
      <c r="I455" s="37" t="e">
        <f>VLOOKUP($G455,#REF!,3,0)</f>
        <v>#REF!</v>
      </c>
      <c r="J455" s="37" t="e">
        <f>VLOOKUP($G455,#REF!,5,0)</f>
        <v>#REF!</v>
      </c>
      <c r="K455" s="37" t="e">
        <f>VLOOKUP($G455,#REF!,12,0)</f>
        <v>#REF!</v>
      </c>
      <c r="L455" s="37" t="e">
        <f>VLOOKUP($G455,#REF!,8,0)</f>
        <v>#REF!</v>
      </c>
    </row>
    <row r="456" spans="1:12" ht="22">
      <c r="A456" s="123"/>
      <c r="B456" s="175"/>
      <c r="C456" s="79" t="e">
        <f t="shared" si="28"/>
        <v>#REF!</v>
      </c>
      <c r="D456" s="79" t="e">
        <f t="shared" si="29"/>
        <v>#REF!</v>
      </c>
      <c r="E456" s="79" t="e">
        <f t="shared" si="30"/>
        <v>#REF!</v>
      </c>
      <c r="F456" s="79" t="e">
        <f t="shared" si="31"/>
        <v>#REF!</v>
      </c>
      <c r="G456" s="20" t="s">
        <v>185</v>
      </c>
      <c r="H456" s="42">
        <v>150</v>
      </c>
      <c r="I456" s="37" t="e">
        <f>VLOOKUP($G456,#REF!,3,0)</f>
        <v>#REF!</v>
      </c>
      <c r="J456" s="37" t="e">
        <f>VLOOKUP($G456,#REF!,5,0)</f>
        <v>#REF!</v>
      </c>
      <c r="K456" s="37" t="e">
        <f>VLOOKUP($G456,#REF!,12,0)</f>
        <v>#REF!</v>
      </c>
      <c r="L456" s="37" t="e">
        <f>VLOOKUP($G456,#REF!,8,0)</f>
        <v>#REF!</v>
      </c>
    </row>
    <row r="457" spans="1:12" ht="22">
      <c r="A457" s="124"/>
      <c r="B457" s="176"/>
      <c r="C457" s="79" t="e">
        <f t="shared" si="28"/>
        <v>#REF!</v>
      </c>
      <c r="D457" s="79" t="e">
        <f t="shared" si="29"/>
        <v>#REF!</v>
      </c>
      <c r="E457" s="79" t="e">
        <f t="shared" si="30"/>
        <v>#REF!</v>
      </c>
      <c r="F457" s="79" t="e">
        <f t="shared" si="31"/>
        <v>#REF!</v>
      </c>
      <c r="G457" s="20" t="s">
        <v>262</v>
      </c>
      <c r="H457" s="42">
        <v>5</v>
      </c>
      <c r="I457" s="37" t="e">
        <f>VLOOKUP($G457,#REF!,3,0)</f>
        <v>#REF!</v>
      </c>
      <c r="J457" s="37" t="e">
        <f>VLOOKUP($G457,#REF!,5,0)</f>
        <v>#REF!</v>
      </c>
      <c r="K457" s="37" t="e">
        <f>VLOOKUP($G457,#REF!,12,0)</f>
        <v>#REF!</v>
      </c>
      <c r="L457" s="37" t="e">
        <f>VLOOKUP($G457,#REF!,8,0)</f>
        <v>#REF!</v>
      </c>
    </row>
    <row r="458" spans="1:12" ht="17" customHeight="1">
      <c r="A458" s="125" t="s">
        <v>309</v>
      </c>
      <c r="B458" s="174" t="s">
        <v>310</v>
      </c>
      <c r="C458" s="79" t="e">
        <f t="shared" si="28"/>
        <v>#REF!</v>
      </c>
      <c r="D458" s="79" t="e">
        <f t="shared" si="29"/>
        <v>#REF!</v>
      </c>
      <c r="E458" s="79" t="e">
        <f t="shared" si="30"/>
        <v>#REF!</v>
      </c>
      <c r="F458" s="79" t="e">
        <f t="shared" si="31"/>
        <v>#REF!</v>
      </c>
      <c r="G458" s="20" t="s">
        <v>297</v>
      </c>
      <c r="H458" s="42">
        <v>50</v>
      </c>
      <c r="I458" s="37" t="e">
        <f>VLOOKUP($G458,#REF!,3,0)</f>
        <v>#REF!</v>
      </c>
      <c r="J458" s="37" t="e">
        <f>VLOOKUP($G458,#REF!,5,0)</f>
        <v>#REF!</v>
      </c>
      <c r="K458" s="37" t="e">
        <f>VLOOKUP($G458,#REF!,12,0)</f>
        <v>#REF!</v>
      </c>
      <c r="L458" s="37" t="e">
        <f>VLOOKUP($G458,#REF!,8,0)</f>
        <v>#REF!</v>
      </c>
    </row>
    <row r="459" spans="1:12" ht="22">
      <c r="A459" s="126"/>
      <c r="B459" s="175"/>
      <c r="C459" s="79" t="e">
        <f t="shared" si="28"/>
        <v>#REF!</v>
      </c>
      <c r="D459" s="79" t="e">
        <f t="shared" si="29"/>
        <v>#REF!</v>
      </c>
      <c r="E459" s="79" t="e">
        <f t="shared" si="30"/>
        <v>#REF!</v>
      </c>
      <c r="F459" s="79" t="e">
        <f t="shared" si="31"/>
        <v>#REF!</v>
      </c>
      <c r="G459" s="20" t="s">
        <v>51</v>
      </c>
      <c r="H459" s="42">
        <v>150</v>
      </c>
      <c r="I459" s="37" t="e">
        <f>VLOOKUP($G459,#REF!,3,0)</f>
        <v>#REF!</v>
      </c>
      <c r="J459" s="37" t="e">
        <f>VLOOKUP($G459,#REF!,5,0)</f>
        <v>#REF!</v>
      </c>
      <c r="K459" s="37" t="e">
        <f>VLOOKUP($G459,#REF!,12,0)</f>
        <v>#REF!</v>
      </c>
      <c r="L459" s="37" t="e">
        <f>VLOOKUP($G459,#REF!,8,0)</f>
        <v>#REF!</v>
      </c>
    </row>
    <row r="460" spans="1:12" ht="22">
      <c r="A460" s="126"/>
      <c r="B460" s="175"/>
      <c r="C460" s="79" t="e">
        <f t="shared" si="28"/>
        <v>#REF!</v>
      </c>
      <c r="D460" s="79" t="e">
        <f t="shared" si="29"/>
        <v>#REF!</v>
      </c>
      <c r="E460" s="79" t="e">
        <f t="shared" si="30"/>
        <v>#REF!</v>
      </c>
      <c r="F460" s="79" t="e">
        <f t="shared" si="31"/>
        <v>#REF!</v>
      </c>
      <c r="G460" s="20" t="s">
        <v>184</v>
      </c>
      <c r="H460" s="42">
        <v>100</v>
      </c>
      <c r="I460" s="37" t="e">
        <f>VLOOKUP($G460,#REF!,3,0)</f>
        <v>#REF!</v>
      </c>
      <c r="J460" s="37" t="e">
        <f>VLOOKUP($G460,#REF!,5,0)</f>
        <v>#REF!</v>
      </c>
      <c r="K460" s="37" t="e">
        <f>VLOOKUP($G460,#REF!,12,0)</f>
        <v>#REF!</v>
      </c>
      <c r="L460" s="37" t="e">
        <f>VLOOKUP($G460,#REF!,8,0)</f>
        <v>#REF!</v>
      </c>
    </row>
    <row r="461" spans="1:12" ht="22">
      <c r="A461" s="126"/>
      <c r="B461" s="175"/>
      <c r="C461" s="79" t="e">
        <f t="shared" si="28"/>
        <v>#REF!</v>
      </c>
      <c r="D461" s="79" t="e">
        <f t="shared" si="29"/>
        <v>#REF!</v>
      </c>
      <c r="E461" s="79" t="e">
        <f t="shared" si="30"/>
        <v>#REF!</v>
      </c>
      <c r="F461" s="79" t="e">
        <f t="shared" si="31"/>
        <v>#REF!</v>
      </c>
      <c r="G461" s="20" t="s">
        <v>198</v>
      </c>
      <c r="H461" s="42">
        <v>20</v>
      </c>
      <c r="I461" s="37" t="e">
        <f>VLOOKUP($G461,#REF!,3,0)</f>
        <v>#REF!</v>
      </c>
      <c r="J461" s="37" t="e">
        <f>VLOOKUP($G461,#REF!,5,0)</f>
        <v>#REF!</v>
      </c>
      <c r="K461" s="37" t="e">
        <f>VLOOKUP($G461,#REF!,12,0)</f>
        <v>#REF!</v>
      </c>
      <c r="L461" s="37" t="e">
        <f>VLOOKUP($G461,#REF!,8,0)</f>
        <v>#REF!</v>
      </c>
    </row>
    <row r="462" spans="1:12" ht="22">
      <c r="A462" s="126"/>
      <c r="B462" s="175"/>
      <c r="C462" s="79" t="e">
        <f t="shared" si="28"/>
        <v>#REF!</v>
      </c>
      <c r="D462" s="79" t="e">
        <f t="shared" si="29"/>
        <v>#REF!</v>
      </c>
      <c r="E462" s="79" t="e">
        <f t="shared" si="30"/>
        <v>#REF!</v>
      </c>
      <c r="F462" s="79" t="e">
        <f t="shared" si="31"/>
        <v>#REF!</v>
      </c>
      <c r="G462" s="20" t="s">
        <v>247</v>
      </c>
      <c r="H462" s="42">
        <v>10</v>
      </c>
      <c r="I462" s="37" t="e">
        <f>VLOOKUP($G462,#REF!,3,0)</f>
        <v>#REF!</v>
      </c>
      <c r="J462" s="37" t="e">
        <f>VLOOKUP($G462,#REF!,5,0)</f>
        <v>#REF!</v>
      </c>
      <c r="K462" s="37" t="e">
        <f>VLOOKUP($G462,#REF!,12,0)</f>
        <v>#REF!</v>
      </c>
      <c r="L462" s="37" t="e">
        <f>VLOOKUP($G462,#REF!,8,0)</f>
        <v>#REF!</v>
      </c>
    </row>
    <row r="463" spans="1:12" ht="22">
      <c r="A463" s="127"/>
      <c r="B463" s="176"/>
      <c r="C463" s="79" t="e">
        <f t="shared" si="28"/>
        <v>#REF!</v>
      </c>
      <c r="D463" s="79" t="e">
        <f t="shared" si="29"/>
        <v>#REF!</v>
      </c>
      <c r="E463" s="79" t="e">
        <f t="shared" si="30"/>
        <v>#REF!</v>
      </c>
      <c r="F463" s="79" t="e">
        <f t="shared" si="31"/>
        <v>#REF!</v>
      </c>
      <c r="G463" s="20" t="s">
        <v>237</v>
      </c>
      <c r="H463" s="42">
        <v>10</v>
      </c>
      <c r="I463" s="37" t="e">
        <f>VLOOKUP($G463,#REF!,3,0)</f>
        <v>#REF!</v>
      </c>
      <c r="J463" s="37" t="e">
        <f>VLOOKUP($G463,#REF!,5,0)</f>
        <v>#REF!</v>
      </c>
      <c r="K463" s="37" t="e">
        <f>VLOOKUP($G463,#REF!,12,0)</f>
        <v>#REF!</v>
      </c>
      <c r="L463" s="37" t="e">
        <f>VLOOKUP($G463,#REF!,8,0)</f>
        <v>#REF!</v>
      </c>
    </row>
    <row r="464" spans="1:12" ht="19" customHeight="1">
      <c r="A464" s="122" t="s">
        <v>311</v>
      </c>
      <c r="B464" s="174" t="s">
        <v>312</v>
      </c>
      <c r="C464" s="79" t="e">
        <f t="shared" si="28"/>
        <v>#REF!</v>
      </c>
      <c r="D464" s="79" t="e">
        <f t="shared" si="29"/>
        <v>#REF!</v>
      </c>
      <c r="E464" s="79" t="e">
        <f t="shared" si="30"/>
        <v>#REF!</v>
      </c>
      <c r="F464" s="79" t="e">
        <f t="shared" si="31"/>
        <v>#REF!</v>
      </c>
      <c r="G464" s="20" t="s">
        <v>14</v>
      </c>
      <c r="H464" s="42">
        <v>30</v>
      </c>
      <c r="I464" s="37" t="e">
        <f>VLOOKUP($G464,#REF!,3,0)</f>
        <v>#REF!</v>
      </c>
      <c r="J464" s="37" t="e">
        <f>VLOOKUP($G464,#REF!,5,0)</f>
        <v>#REF!</v>
      </c>
      <c r="K464" s="37" t="e">
        <f>VLOOKUP($G464,#REF!,12,0)</f>
        <v>#REF!</v>
      </c>
      <c r="L464" s="37" t="e">
        <f>VLOOKUP($G464,#REF!,8,0)</f>
        <v>#REF!</v>
      </c>
    </row>
    <row r="465" spans="1:12" ht="22">
      <c r="A465" s="123"/>
      <c r="B465" s="175"/>
      <c r="C465" s="79">
        <f t="shared" si="28"/>
        <v>0</v>
      </c>
      <c r="D465" s="79">
        <f t="shared" si="29"/>
        <v>0</v>
      </c>
      <c r="E465" s="79">
        <f t="shared" si="30"/>
        <v>0</v>
      </c>
      <c r="F465" s="79">
        <f t="shared" si="31"/>
        <v>0</v>
      </c>
      <c r="G465" s="20" t="s">
        <v>313</v>
      </c>
      <c r="H465" s="42">
        <v>80</v>
      </c>
      <c r="I465" s="37"/>
      <c r="J465" s="37"/>
      <c r="K465" s="37"/>
      <c r="L465" s="37"/>
    </row>
    <row r="466" spans="1:12" ht="22">
      <c r="A466" s="123"/>
      <c r="B466" s="175"/>
      <c r="C466" s="79" t="e">
        <f t="shared" si="28"/>
        <v>#REF!</v>
      </c>
      <c r="D466" s="79" t="e">
        <f t="shared" si="29"/>
        <v>#REF!</v>
      </c>
      <c r="E466" s="79" t="e">
        <f t="shared" si="30"/>
        <v>#REF!</v>
      </c>
      <c r="F466" s="79" t="e">
        <f t="shared" si="31"/>
        <v>#REF!</v>
      </c>
      <c r="G466" s="20" t="s">
        <v>51</v>
      </c>
      <c r="H466" s="42">
        <v>100</v>
      </c>
      <c r="I466" s="37" t="e">
        <f>VLOOKUP($G466,#REF!,3,0)</f>
        <v>#REF!</v>
      </c>
      <c r="J466" s="37" t="e">
        <f>VLOOKUP($G466,#REF!,5,0)</f>
        <v>#REF!</v>
      </c>
      <c r="K466" s="37" t="e">
        <f>VLOOKUP($G466,#REF!,12,0)</f>
        <v>#REF!</v>
      </c>
      <c r="L466" s="37" t="e">
        <f>VLOOKUP($G466,#REF!,8,0)</f>
        <v>#REF!</v>
      </c>
    </row>
    <row r="467" spans="1:12" ht="22">
      <c r="A467" s="123"/>
      <c r="B467" s="175"/>
      <c r="C467" s="79" t="e">
        <f t="shared" si="28"/>
        <v>#REF!</v>
      </c>
      <c r="D467" s="79" t="e">
        <f t="shared" si="29"/>
        <v>#REF!</v>
      </c>
      <c r="E467" s="79" t="e">
        <f t="shared" si="30"/>
        <v>#REF!</v>
      </c>
      <c r="F467" s="79" t="e">
        <f t="shared" si="31"/>
        <v>#REF!</v>
      </c>
      <c r="G467" s="20" t="s">
        <v>247</v>
      </c>
      <c r="H467" s="42">
        <v>10</v>
      </c>
      <c r="I467" s="37" t="e">
        <f>VLOOKUP($G467,#REF!,3,0)</f>
        <v>#REF!</v>
      </c>
      <c r="J467" s="37" t="e">
        <f>VLOOKUP($G467,#REF!,5,0)</f>
        <v>#REF!</v>
      </c>
      <c r="K467" s="37" t="e">
        <f>VLOOKUP($G467,#REF!,12,0)</f>
        <v>#REF!</v>
      </c>
      <c r="L467" s="37" t="e">
        <f>VLOOKUP($G467,#REF!,8,0)</f>
        <v>#REF!</v>
      </c>
    </row>
    <row r="468" spans="1:12">
      <c r="A468" s="123"/>
      <c r="B468" s="175"/>
      <c r="C468" s="79"/>
      <c r="D468" s="79"/>
      <c r="E468" s="79"/>
      <c r="F468" s="79"/>
      <c r="G468" s="20"/>
      <c r="H468" s="42"/>
      <c r="I468" s="37"/>
      <c r="J468" s="37"/>
      <c r="K468" s="37"/>
      <c r="L468" s="37"/>
    </row>
    <row r="469" spans="1:12" ht="22">
      <c r="A469" s="123"/>
      <c r="B469" s="175"/>
      <c r="C469" s="79" t="e">
        <f t="shared" si="28"/>
        <v>#REF!</v>
      </c>
      <c r="D469" s="79" t="e">
        <f t="shared" si="29"/>
        <v>#REF!</v>
      </c>
      <c r="E469" s="79" t="e">
        <f t="shared" si="30"/>
        <v>#REF!</v>
      </c>
      <c r="F469" s="79" t="e">
        <f t="shared" si="31"/>
        <v>#REF!</v>
      </c>
      <c r="G469" s="20" t="s">
        <v>184</v>
      </c>
      <c r="H469" s="42">
        <v>125</v>
      </c>
      <c r="I469" s="37" t="e">
        <f>VLOOKUP($G469,#REF!,3,0)</f>
        <v>#REF!</v>
      </c>
      <c r="J469" s="37" t="e">
        <f>VLOOKUP($G469,#REF!,5,0)</f>
        <v>#REF!</v>
      </c>
      <c r="K469" s="37" t="e">
        <f>VLOOKUP($G469,#REF!,12,0)</f>
        <v>#REF!</v>
      </c>
      <c r="L469" s="37" t="e">
        <f>VLOOKUP($G469,#REF!,8,0)</f>
        <v>#REF!</v>
      </c>
    </row>
    <row r="470" spans="1:12" ht="22">
      <c r="A470" s="123"/>
      <c r="B470" s="175"/>
      <c r="C470" s="79" t="e">
        <f t="shared" si="28"/>
        <v>#REF!</v>
      </c>
      <c r="D470" s="79" t="e">
        <f t="shared" si="29"/>
        <v>#REF!</v>
      </c>
      <c r="E470" s="79" t="e">
        <f t="shared" si="30"/>
        <v>#REF!</v>
      </c>
      <c r="F470" s="79" t="e">
        <f t="shared" si="31"/>
        <v>#REF!</v>
      </c>
      <c r="G470" s="20" t="s">
        <v>314</v>
      </c>
      <c r="H470" s="42">
        <v>10</v>
      </c>
      <c r="I470" s="37" t="e">
        <f>VLOOKUP($G470,#REF!,3,0)</f>
        <v>#REF!</v>
      </c>
      <c r="J470" s="37" t="e">
        <f>VLOOKUP($G470,#REF!,5,0)</f>
        <v>#REF!</v>
      </c>
      <c r="K470" s="37" t="e">
        <f>VLOOKUP($G470,#REF!,12,0)</f>
        <v>#REF!</v>
      </c>
      <c r="L470" s="37" t="e">
        <f>VLOOKUP($G470,#REF!,8,0)</f>
        <v>#REF!</v>
      </c>
    </row>
    <row r="471" spans="1:12" ht="22">
      <c r="A471" s="123"/>
      <c r="B471" s="175"/>
      <c r="C471" s="79" t="e">
        <f t="shared" si="28"/>
        <v>#REF!</v>
      </c>
      <c r="D471" s="79" t="e">
        <f t="shared" si="29"/>
        <v>#REF!</v>
      </c>
      <c r="E471" s="79" t="e">
        <f t="shared" si="30"/>
        <v>#REF!</v>
      </c>
      <c r="F471" s="79" t="e">
        <f t="shared" si="31"/>
        <v>#REF!</v>
      </c>
      <c r="G471" s="20" t="s">
        <v>180</v>
      </c>
      <c r="H471" s="42">
        <v>50</v>
      </c>
      <c r="I471" s="37" t="e">
        <f>VLOOKUP($G471,#REF!,3,0)</f>
        <v>#REF!</v>
      </c>
      <c r="J471" s="37" t="e">
        <f>VLOOKUP($G471,#REF!,5,0)</f>
        <v>#REF!</v>
      </c>
      <c r="K471" s="37" t="e">
        <f>VLOOKUP($G471,#REF!,12,0)</f>
        <v>#REF!</v>
      </c>
      <c r="L471" s="37" t="e">
        <f>VLOOKUP($G471,#REF!,8,0)</f>
        <v>#REF!</v>
      </c>
    </row>
    <row r="472" spans="1:12" ht="22">
      <c r="A472" s="123"/>
      <c r="B472" s="175"/>
      <c r="C472" s="79" t="e">
        <f t="shared" si="28"/>
        <v>#REF!</v>
      </c>
      <c r="D472" s="79" t="e">
        <f t="shared" si="29"/>
        <v>#REF!</v>
      </c>
      <c r="E472" s="79" t="e">
        <f t="shared" si="30"/>
        <v>#REF!</v>
      </c>
      <c r="F472" s="79" t="e">
        <f t="shared" si="31"/>
        <v>#REF!</v>
      </c>
      <c r="G472" s="20" t="s">
        <v>195</v>
      </c>
      <c r="H472" s="42">
        <v>5</v>
      </c>
      <c r="I472" s="37" t="e">
        <f>VLOOKUP($G472,#REF!,3,0)</f>
        <v>#REF!</v>
      </c>
      <c r="J472" s="37" t="e">
        <f>VLOOKUP($G472,#REF!,5,0)</f>
        <v>#REF!</v>
      </c>
      <c r="K472" s="37" t="e">
        <f>VLOOKUP($G472,#REF!,12,0)</f>
        <v>#REF!</v>
      </c>
      <c r="L472" s="37" t="e">
        <f>VLOOKUP($G472,#REF!,8,0)</f>
        <v>#REF!</v>
      </c>
    </row>
    <row r="473" spans="1:12" ht="22">
      <c r="A473" s="123"/>
      <c r="B473" s="175"/>
      <c r="C473" s="79" t="e">
        <f t="shared" si="28"/>
        <v>#REF!</v>
      </c>
      <c r="D473" s="79" t="e">
        <f t="shared" si="29"/>
        <v>#REF!</v>
      </c>
      <c r="E473" s="79" t="e">
        <f t="shared" si="30"/>
        <v>#REF!</v>
      </c>
      <c r="F473" s="79" t="e">
        <f t="shared" si="31"/>
        <v>#REF!</v>
      </c>
      <c r="G473" s="20" t="s">
        <v>304</v>
      </c>
      <c r="H473" s="42">
        <v>25</v>
      </c>
      <c r="I473" s="37" t="e">
        <f>VLOOKUP($G473,#REF!,3,0)</f>
        <v>#REF!</v>
      </c>
      <c r="J473" s="37" t="e">
        <f>VLOOKUP($G473,#REF!,5,0)</f>
        <v>#REF!</v>
      </c>
      <c r="K473" s="37" t="e">
        <f>VLOOKUP($G473,#REF!,12,0)</f>
        <v>#REF!</v>
      </c>
      <c r="L473" s="37" t="e">
        <f>VLOOKUP($G473,#REF!,8,0)</f>
        <v>#REF!</v>
      </c>
    </row>
    <row r="474" spans="1:12" ht="22">
      <c r="A474" s="123"/>
      <c r="B474" s="175"/>
      <c r="C474" s="79" t="e">
        <f t="shared" si="28"/>
        <v>#REF!</v>
      </c>
      <c r="D474" s="79" t="e">
        <f t="shared" si="29"/>
        <v>#REF!</v>
      </c>
      <c r="E474" s="79" t="e">
        <f t="shared" si="30"/>
        <v>#REF!</v>
      </c>
      <c r="F474" s="79" t="e">
        <f t="shared" si="31"/>
        <v>#REF!</v>
      </c>
      <c r="G474" s="20" t="s">
        <v>198</v>
      </c>
      <c r="H474" s="42">
        <v>10</v>
      </c>
      <c r="I474" s="37" t="e">
        <f>VLOOKUP($G474,#REF!,3,0)</f>
        <v>#REF!</v>
      </c>
      <c r="J474" s="37" t="e">
        <f>VLOOKUP($G474,#REF!,5,0)</f>
        <v>#REF!</v>
      </c>
      <c r="K474" s="37" t="e">
        <f>VLOOKUP($G474,#REF!,12,0)</f>
        <v>#REF!</v>
      </c>
      <c r="L474" s="37" t="e">
        <f>VLOOKUP($G474,#REF!,8,0)</f>
        <v>#REF!</v>
      </c>
    </row>
    <row r="475" spans="1:12">
      <c r="A475" s="124"/>
      <c r="B475" s="176"/>
      <c r="C475" s="79"/>
      <c r="D475" s="79"/>
      <c r="E475" s="79"/>
      <c r="F475" s="79"/>
      <c r="G475" s="20"/>
      <c r="H475" s="42"/>
      <c r="I475" s="37"/>
      <c r="J475" s="37"/>
      <c r="K475" s="37"/>
      <c r="L475" s="37"/>
    </row>
    <row r="476" spans="1:12" ht="25" customHeight="1">
      <c r="A476" s="122" t="s">
        <v>315</v>
      </c>
      <c r="B476" s="186" t="s">
        <v>316</v>
      </c>
      <c r="C476" s="79" t="e">
        <f t="shared" si="28"/>
        <v>#REF!</v>
      </c>
      <c r="D476" s="79" t="e">
        <f t="shared" si="29"/>
        <v>#REF!</v>
      </c>
      <c r="E476" s="79" t="e">
        <f t="shared" si="30"/>
        <v>#REF!</v>
      </c>
      <c r="F476" s="79" t="e">
        <f t="shared" si="31"/>
        <v>#REF!</v>
      </c>
      <c r="G476" s="20" t="s">
        <v>317</v>
      </c>
      <c r="H476" s="42">
        <v>100</v>
      </c>
      <c r="I476" s="37" t="e">
        <f>VLOOKUP($G476,#REF!,3,0)</f>
        <v>#REF!</v>
      </c>
      <c r="J476" s="37" t="e">
        <f>VLOOKUP($G476,#REF!,5,0)</f>
        <v>#REF!</v>
      </c>
      <c r="K476" s="37" t="e">
        <f>VLOOKUP($G476,#REF!,12,0)</f>
        <v>#REF!</v>
      </c>
      <c r="L476" s="37" t="e">
        <f>VLOOKUP($G476,#REF!,8,0)</f>
        <v>#REF!</v>
      </c>
    </row>
    <row r="477" spans="1:12" ht="20" customHeight="1">
      <c r="A477" s="123"/>
      <c r="B477" s="187"/>
      <c r="C477" s="79" t="e">
        <f t="shared" ref="C477:C506" si="32">H477*I477/100</f>
        <v>#REF!</v>
      </c>
      <c r="D477" s="79" t="e">
        <f t="shared" ref="D477:D506" si="33">H477*J477/100</f>
        <v>#REF!</v>
      </c>
      <c r="E477" s="79" t="e">
        <f t="shared" ref="E477:E506" si="34">H477*K477/100</f>
        <v>#REF!</v>
      </c>
      <c r="F477" s="79" t="e">
        <f t="shared" ref="F477:F506" si="35">H477*L477/100</f>
        <v>#REF!</v>
      </c>
      <c r="G477" s="20" t="s">
        <v>161</v>
      </c>
      <c r="H477" s="42">
        <v>100</v>
      </c>
      <c r="I477" s="37" t="e">
        <f>VLOOKUP($G477,#REF!,3,0)</f>
        <v>#REF!</v>
      </c>
      <c r="J477" s="37" t="e">
        <f>VLOOKUP($G477,#REF!,5,0)</f>
        <v>#REF!</v>
      </c>
      <c r="K477" s="37" t="e">
        <f>VLOOKUP($G477,#REF!,12,0)</f>
        <v>#REF!</v>
      </c>
      <c r="L477" s="37" t="e">
        <f>VLOOKUP($G477,#REF!,8,0)</f>
        <v>#REF!</v>
      </c>
    </row>
    <row r="478" spans="1:12" ht="20" customHeight="1">
      <c r="A478" s="123"/>
      <c r="B478" s="187"/>
      <c r="C478" s="79" t="e">
        <f t="shared" si="32"/>
        <v>#REF!</v>
      </c>
      <c r="D478" s="79" t="e">
        <f t="shared" si="33"/>
        <v>#REF!</v>
      </c>
      <c r="E478" s="79" t="e">
        <f t="shared" si="34"/>
        <v>#REF!</v>
      </c>
      <c r="F478" s="79" t="e">
        <f t="shared" si="35"/>
        <v>#REF!</v>
      </c>
      <c r="G478" s="20" t="s">
        <v>209</v>
      </c>
      <c r="H478" s="42">
        <v>100</v>
      </c>
      <c r="I478" s="37" t="e">
        <f>VLOOKUP($G478,#REF!,3,0)</f>
        <v>#REF!</v>
      </c>
      <c r="J478" s="37" t="e">
        <f>VLOOKUP($G478,#REF!,5,0)</f>
        <v>#REF!</v>
      </c>
      <c r="K478" s="37" t="e">
        <f>VLOOKUP($G478,#REF!,12,0)</f>
        <v>#REF!</v>
      </c>
      <c r="L478" s="37" t="e">
        <f>VLOOKUP($G478,#REF!,8,0)</f>
        <v>#REF!</v>
      </c>
    </row>
    <row r="479" spans="1:12" ht="20" customHeight="1">
      <c r="A479" s="123"/>
      <c r="B479" s="187"/>
      <c r="C479" s="79" t="e">
        <f t="shared" si="32"/>
        <v>#REF!</v>
      </c>
      <c r="D479" s="79" t="e">
        <f t="shared" si="33"/>
        <v>#REF!</v>
      </c>
      <c r="E479" s="79" t="e">
        <f t="shared" si="34"/>
        <v>#REF!</v>
      </c>
      <c r="F479" s="79" t="e">
        <f t="shared" si="35"/>
        <v>#REF!</v>
      </c>
      <c r="G479" s="20" t="s">
        <v>318</v>
      </c>
      <c r="H479" s="42">
        <v>39</v>
      </c>
      <c r="I479" s="37" t="e">
        <f>VLOOKUP($G479,#REF!,3,0)</f>
        <v>#REF!</v>
      </c>
      <c r="J479" s="37" t="e">
        <f>VLOOKUP($G479,#REF!,5,0)</f>
        <v>#REF!</v>
      </c>
      <c r="K479" s="37" t="e">
        <f>VLOOKUP($G479,#REF!,12,0)</f>
        <v>#REF!</v>
      </c>
      <c r="L479" s="37" t="e">
        <f>VLOOKUP($G479,#REF!,8,0)</f>
        <v>#REF!</v>
      </c>
    </row>
    <row r="480" spans="1:12" ht="22">
      <c r="A480" s="123"/>
      <c r="B480" s="187"/>
      <c r="C480" s="79" t="e">
        <f t="shared" si="32"/>
        <v>#REF!</v>
      </c>
      <c r="D480" s="79" t="e">
        <f t="shared" si="33"/>
        <v>#REF!</v>
      </c>
      <c r="E480" s="79" t="e">
        <f t="shared" si="34"/>
        <v>#REF!</v>
      </c>
      <c r="F480" s="79" t="e">
        <f t="shared" si="35"/>
        <v>#REF!</v>
      </c>
      <c r="G480" s="20" t="s">
        <v>262</v>
      </c>
      <c r="H480" s="42">
        <v>10</v>
      </c>
      <c r="I480" s="37" t="e">
        <f>VLOOKUP($G480,#REF!,3,0)</f>
        <v>#REF!</v>
      </c>
      <c r="J480" s="37" t="e">
        <f>VLOOKUP($G480,#REF!,5,0)</f>
        <v>#REF!</v>
      </c>
      <c r="K480" s="37" t="e">
        <f>VLOOKUP($G480,#REF!,12,0)</f>
        <v>#REF!</v>
      </c>
      <c r="L480" s="37" t="e">
        <f>VLOOKUP($G480,#REF!,8,0)</f>
        <v>#REF!</v>
      </c>
    </row>
    <row r="481" spans="1:12" ht="16" customHeight="1">
      <c r="A481" s="122" t="s">
        <v>319</v>
      </c>
      <c r="B481" s="174" t="s">
        <v>320</v>
      </c>
      <c r="C481" s="79" t="e">
        <f t="shared" si="32"/>
        <v>#REF!</v>
      </c>
      <c r="D481" s="79" t="e">
        <f t="shared" si="33"/>
        <v>#REF!</v>
      </c>
      <c r="E481" s="79" t="e">
        <f t="shared" si="34"/>
        <v>#REF!</v>
      </c>
      <c r="F481" s="79" t="e">
        <f t="shared" si="35"/>
        <v>#REF!</v>
      </c>
      <c r="G481" s="20" t="s">
        <v>161</v>
      </c>
      <c r="H481" s="42">
        <v>150</v>
      </c>
      <c r="I481" s="37" t="e">
        <f>VLOOKUP($G481,#REF!,3,0)</f>
        <v>#REF!</v>
      </c>
      <c r="J481" s="37" t="e">
        <f>VLOOKUP($G481,#REF!,5,0)</f>
        <v>#REF!</v>
      </c>
      <c r="K481" s="37" t="e">
        <f>VLOOKUP($G481,#REF!,12,0)</f>
        <v>#REF!</v>
      </c>
      <c r="L481" s="37" t="e">
        <f>VLOOKUP($G481,#REF!,8,0)</f>
        <v>#REF!</v>
      </c>
    </row>
    <row r="482" spans="1:12" ht="22">
      <c r="A482" s="123"/>
      <c r="B482" s="175"/>
      <c r="C482" s="79" t="e">
        <f t="shared" si="32"/>
        <v>#REF!</v>
      </c>
      <c r="D482" s="79" t="e">
        <f t="shared" si="33"/>
        <v>#REF!</v>
      </c>
      <c r="E482" s="79" t="e">
        <f t="shared" si="34"/>
        <v>#REF!</v>
      </c>
      <c r="F482" s="79" t="e">
        <f t="shared" si="35"/>
        <v>#REF!</v>
      </c>
      <c r="G482" s="20" t="s">
        <v>278</v>
      </c>
      <c r="H482" s="42">
        <v>200</v>
      </c>
      <c r="I482" s="37" t="e">
        <f>VLOOKUP($G482,#REF!,3,0)</f>
        <v>#REF!</v>
      </c>
      <c r="J482" s="37" t="e">
        <f>VLOOKUP($G482,#REF!,5,0)</f>
        <v>#REF!</v>
      </c>
      <c r="K482" s="37" t="e">
        <f>VLOOKUP($G482,#REF!,12,0)</f>
        <v>#REF!</v>
      </c>
      <c r="L482" s="37" t="e">
        <f>VLOOKUP($G482,#REF!,8,0)</f>
        <v>#REF!</v>
      </c>
    </row>
    <row r="483" spans="1:12" ht="22">
      <c r="A483" s="123"/>
      <c r="B483" s="175"/>
      <c r="C483" s="79" t="e">
        <f t="shared" si="32"/>
        <v>#REF!</v>
      </c>
      <c r="D483" s="79" t="e">
        <f t="shared" si="33"/>
        <v>#REF!</v>
      </c>
      <c r="E483" s="79" t="e">
        <f t="shared" si="34"/>
        <v>#REF!</v>
      </c>
      <c r="F483" s="79" t="e">
        <f t="shared" si="35"/>
        <v>#REF!</v>
      </c>
      <c r="G483" s="20" t="s">
        <v>318</v>
      </c>
      <c r="H483" s="42">
        <v>39</v>
      </c>
      <c r="I483" s="37" t="e">
        <f>VLOOKUP($G483,#REF!,3,0)</f>
        <v>#REF!</v>
      </c>
      <c r="J483" s="37" t="e">
        <f>VLOOKUP($G483,#REF!,5,0)</f>
        <v>#REF!</v>
      </c>
      <c r="K483" s="37" t="e">
        <f>VLOOKUP($G483,#REF!,12,0)</f>
        <v>#REF!</v>
      </c>
      <c r="L483" s="37" t="e">
        <f>VLOOKUP($G483,#REF!,8,0)</f>
        <v>#REF!</v>
      </c>
    </row>
    <row r="484" spans="1:12" ht="22">
      <c r="A484" s="123"/>
      <c r="B484" s="175"/>
      <c r="C484" s="79" t="e">
        <f t="shared" si="32"/>
        <v>#REF!</v>
      </c>
      <c r="D484" s="79" t="e">
        <f t="shared" si="33"/>
        <v>#REF!</v>
      </c>
      <c r="E484" s="79" t="e">
        <f t="shared" si="34"/>
        <v>#REF!</v>
      </c>
      <c r="F484" s="79" t="e">
        <f t="shared" si="35"/>
        <v>#REF!</v>
      </c>
      <c r="G484" s="20" t="s">
        <v>262</v>
      </c>
      <c r="H484" s="42">
        <v>20</v>
      </c>
      <c r="I484" s="37" t="e">
        <f>VLOOKUP($G484,#REF!,3,0)</f>
        <v>#REF!</v>
      </c>
      <c r="J484" s="37" t="e">
        <f>VLOOKUP($G484,#REF!,5,0)</f>
        <v>#REF!</v>
      </c>
      <c r="K484" s="37" t="e">
        <f>VLOOKUP($G484,#REF!,12,0)</f>
        <v>#REF!</v>
      </c>
      <c r="L484" s="37" t="e">
        <f>VLOOKUP($G484,#REF!,8,0)</f>
        <v>#REF!</v>
      </c>
    </row>
    <row r="485" spans="1:12" ht="22">
      <c r="A485" s="124"/>
      <c r="B485" s="176"/>
      <c r="C485" s="79" t="e">
        <f t="shared" si="32"/>
        <v>#REF!</v>
      </c>
      <c r="D485" s="79" t="e">
        <f t="shared" si="33"/>
        <v>#REF!</v>
      </c>
      <c r="E485" s="79" t="e">
        <f t="shared" si="34"/>
        <v>#REF!</v>
      </c>
      <c r="F485" s="79" t="e">
        <f t="shared" si="35"/>
        <v>#REF!</v>
      </c>
      <c r="G485" s="20" t="s">
        <v>183</v>
      </c>
      <c r="H485" s="42">
        <v>30</v>
      </c>
      <c r="I485" s="37" t="e">
        <f>VLOOKUP($G485,#REF!,3,0)</f>
        <v>#REF!</v>
      </c>
      <c r="J485" s="37" t="e">
        <f>VLOOKUP($G485,#REF!,5,0)</f>
        <v>#REF!</v>
      </c>
      <c r="K485" s="37" t="e">
        <f>VLOOKUP($G485,#REF!,12,0)</f>
        <v>#REF!</v>
      </c>
      <c r="L485" s="37" t="e">
        <f>VLOOKUP($G485,#REF!,8,0)</f>
        <v>#REF!</v>
      </c>
    </row>
    <row r="486" spans="1:12" ht="20" customHeight="1">
      <c r="A486" s="122" t="s">
        <v>321</v>
      </c>
      <c r="B486" s="174" t="s">
        <v>322</v>
      </c>
      <c r="C486" s="79" t="e">
        <f t="shared" si="32"/>
        <v>#REF!</v>
      </c>
      <c r="D486" s="79" t="e">
        <f t="shared" si="33"/>
        <v>#REF!</v>
      </c>
      <c r="E486" s="79" t="e">
        <f t="shared" si="34"/>
        <v>#REF!</v>
      </c>
      <c r="F486" s="79" t="e">
        <f t="shared" si="35"/>
        <v>#REF!</v>
      </c>
      <c r="G486" s="20" t="s">
        <v>184</v>
      </c>
      <c r="H486" s="42">
        <v>200</v>
      </c>
      <c r="I486" s="37" t="e">
        <f>VLOOKUP($G486,#REF!,3,0)</f>
        <v>#REF!</v>
      </c>
      <c r="J486" s="37" t="e">
        <f>VLOOKUP($G486,#REF!,5,0)</f>
        <v>#REF!</v>
      </c>
      <c r="K486" s="37" t="e">
        <f>VLOOKUP($G486,#REF!,12,0)</f>
        <v>#REF!</v>
      </c>
      <c r="L486" s="37" t="e">
        <f>VLOOKUP($G486,#REF!,8,0)</f>
        <v>#REF!</v>
      </c>
    </row>
    <row r="487" spans="1:12" ht="22">
      <c r="A487" s="123"/>
      <c r="B487" s="175"/>
      <c r="C487" s="79">
        <f t="shared" si="32"/>
        <v>0</v>
      </c>
      <c r="D487" s="79">
        <f t="shared" si="33"/>
        <v>0</v>
      </c>
      <c r="E487" s="79">
        <f t="shared" si="34"/>
        <v>0</v>
      </c>
      <c r="F487" s="79">
        <f t="shared" si="35"/>
        <v>0</v>
      </c>
      <c r="G487" s="20" t="s">
        <v>323</v>
      </c>
      <c r="H487" s="42">
        <v>5</v>
      </c>
      <c r="I487" s="37"/>
      <c r="J487" s="37"/>
      <c r="K487" s="37"/>
      <c r="L487" s="37"/>
    </row>
    <row r="488" spans="1:12" ht="22">
      <c r="A488" s="123"/>
      <c r="B488" s="175"/>
      <c r="C488" s="79" t="e">
        <f t="shared" si="32"/>
        <v>#REF!</v>
      </c>
      <c r="D488" s="79" t="e">
        <f t="shared" si="33"/>
        <v>#REF!</v>
      </c>
      <c r="E488" s="79" t="e">
        <f t="shared" si="34"/>
        <v>#REF!</v>
      </c>
      <c r="F488" s="79" t="e">
        <f t="shared" si="35"/>
        <v>#REF!</v>
      </c>
      <c r="G488" s="20" t="s">
        <v>304</v>
      </c>
      <c r="H488" s="42">
        <v>35</v>
      </c>
      <c r="I488" s="37" t="e">
        <f>VLOOKUP($G488,#REF!,3,0)</f>
        <v>#REF!</v>
      </c>
      <c r="J488" s="37" t="e">
        <f>VLOOKUP($G488,#REF!,5,0)</f>
        <v>#REF!</v>
      </c>
      <c r="K488" s="37" t="e">
        <f>VLOOKUP($G488,#REF!,12,0)</f>
        <v>#REF!</v>
      </c>
      <c r="L488" s="37" t="e">
        <f>VLOOKUP($G488,#REF!,8,0)</f>
        <v>#REF!</v>
      </c>
    </row>
    <row r="489" spans="1:12" ht="22">
      <c r="A489" s="124"/>
      <c r="B489" s="176"/>
      <c r="C489" s="79" t="e">
        <f t="shared" si="32"/>
        <v>#REF!</v>
      </c>
      <c r="D489" s="79" t="e">
        <f t="shared" si="33"/>
        <v>#REF!</v>
      </c>
      <c r="E489" s="79" t="e">
        <f t="shared" si="34"/>
        <v>#REF!</v>
      </c>
      <c r="F489" s="79" t="e">
        <f t="shared" si="35"/>
        <v>#REF!</v>
      </c>
      <c r="G489" s="20" t="s">
        <v>198</v>
      </c>
      <c r="H489" s="42">
        <v>15</v>
      </c>
      <c r="I489" s="37" t="e">
        <f>VLOOKUP($G489,#REF!,3,0)</f>
        <v>#REF!</v>
      </c>
      <c r="J489" s="37" t="e">
        <f>VLOOKUP($G489,#REF!,5,0)</f>
        <v>#REF!</v>
      </c>
      <c r="K489" s="37" t="e">
        <f>VLOOKUP($G489,#REF!,12,0)</f>
        <v>#REF!</v>
      </c>
      <c r="L489" s="37" t="e">
        <f>VLOOKUP($G489,#REF!,8,0)</f>
        <v>#REF!</v>
      </c>
    </row>
    <row r="490" spans="1:12">
      <c r="A490" s="104"/>
      <c r="B490" s="180"/>
      <c r="C490" s="79">
        <f t="shared" si="32"/>
        <v>0</v>
      </c>
      <c r="D490" s="79">
        <f t="shared" si="33"/>
        <v>0</v>
      </c>
      <c r="E490" s="79">
        <f t="shared" si="34"/>
        <v>0</v>
      </c>
      <c r="F490" s="79">
        <f t="shared" si="35"/>
        <v>0</v>
      </c>
      <c r="G490" s="20"/>
      <c r="H490" s="42"/>
      <c r="I490" s="37"/>
      <c r="J490" s="37"/>
      <c r="K490" s="37"/>
      <c r="L490" s="37"/>
    </row>
    <row r="491" spans="1:12" ht="22">
      <c r="A491" s="104"/>
      <c r="B491" s="180"/>
      <c r="C491" s="79" t="e">
        <f t="shared" si="32"/>
        <v>#REF!</v>
      </c>
      <c r="D491" s="79" t="e">
        <f t="shared" si="33"/>
        <v>#REF!</v>
      </c>
      <c r="E491" s="79" t="e">
        <f t="shared" si="34"/>
        <v>#REF!</v>
      </c>
      <c r="F491" s="79" t="e">
        <f t="shared" si="35"/>
        <v>#REF!</v>
      </c>
      <c r="G491" s="20" t="s">
        <v>324</v>
      </c>
      <c r="H491" s="42">
        <v>6</v>
      </c>
      <c r="I491" s="37" t="e">
        <f>VLOOKUP($G491,#REF!,3,0)</f>
        <v>#REF!</v>
      </c>
      <c r="J491" s="37" t="e">
        <f>VLOOKUP($G491,#REF!,5,0)</f>
        <v>#REF!</v>
      </c>
      <c r="K491" s="37" t="e">
        <f>VLOOKUP($G491,#REF!,12,0)</f>
        <v>#REF!</v>
      </c>
      <c r="L491" s="37" t="e">
        <f>VLOOKUP($G491,#REF!,8,0)</f>
        <v>#REF!</v>
      </c>
    </row>
    <row r="492" spans="1:12" ht="22">
      <c r="A492" s="128" t="s">
        <v>162</v>
      </c>
      <c r="B492" s="184"/>
      <c r="C492" s="79" t="e">
        <f t="shared" si="32"/>
        <v>#REF!</v>
      </c>
      <c r="D492" s="79" t="e">
        <f t="shared" si="33"/>
        <v>#REF!</v>
      </c>
      <c r="E492" s="79" t="e">
        <f t="shared" si="34"/>
        <v>#REF!</v>
      </c>
      <c r="F492" s="79" t="e">
        <f t="shared" si="35"/>
        <v>#REF!</v>
      </c>
      <c r="G492" s="20" t="s">
        <v>182</v>
      </c>
      <c r="H492" s="17">
        <v>100</v>
      </c>
      <c r="I492" s="37" t="e">
        <f>VLOOKUP($G492,#REF!,3,0)</f>
        <v>#REF!</v>
      </c>
      <c r="J492" s="37" t="e">
        <f>VLOOKUP($G492,#REF!,5,0)</f>
        <v>#REF!</v>
      </c>
      <c r="K492" s="37" t="e">
        <f>VLOOKUP($G492,#REF!,12,0)</f>
        <v>#REF!</v>
      </c>
      <c r="L492" s="37" t="e">
        <f>VLOOKUP($G492,#REF!,8,0)</f>
        <v>#REF!</v>
      </c>
    </row>
    <row r="493" spans="1:12" ht="22">
      <c r="A493" s="128"/>
      <c r="B493" s="184"/>
      <c r="C493" s="79" t="e">
        <f t="shared" si="32"/>
        <v>#REF!</v>
      </c>
      <c r="D493" s="79" t="e">
        <f t="shared" si="33"/>
        <v>#REF!</v>
      </c>
      <c r="E493" s="79" t="e">
        <f t="shared" si="34"/>
        <v>#REF!</v>
      </c>
      <c r="F493" s="79" t="e">
        <f t="shared" si="35"/>
        <v>#REF!</v>
      </c>
      <c r="G493" s="20" t="s">
        <v>163</v>
      </c>
      <c r="H493" s="17">
        <v>10</v>
      </c>
      <c r="I493" s="37" t="e">
        <f>VLOOKUP($G493,#REF!,3,0)</f>
        <v>#REF!</v>
      </c>
      <c r="J493" s="37" t="e">
        <f>VLOOKUP($G493,#REF!,5,0)</f>
        <v>#REF!</v>
      </c>
      <c r="K493" s="37" t="e">
        <f>VLOOKUP($G493,#REF!,12,0)</f>
        <v>#REF!</v>
      </c>
      <c r="L493" s="37" t="e">
        <f>VLOOKUP($G493,#REF!,8,0)</f>
        <v>#REF!</v>
      </c>
    </row>
    <row r="494" spans="1:12" ht="22">
      <c r="A494" s="128"/>
      <c r="B494" s="184"/>
      <c r="C494" s="79" t="e">
        <f t="shared" si="32"/>
        <v>#REF!</v>
      </c>
      <c r="D494" s="79" t="e">
        <f t="shared" si="33"/>
        <v>#REF!</v>
      </c>
      <c r="E494" s="79" t="e">
        <f t="shared" si="34"/>
        <v>#REF!</v>
      </c>
      <c r="F494" s="79" t="e">
        <f t="shared" si="35"/>
        <v>#REF!</v>
      </c>
      <c r="G494" s="20" t="s">
        <v>161</v>
      </c>
      <c r="H494" s="17">
        <v>100</v>
      </c>
      <c r="I494" s="37" t="e">
        <f>VLOOKUP($G494,#REF!,3,0)</f>
        <v>#REF!</v>
      </c>
      <c r="J494" s="37" t="e">
        <f>VLOOKUP($G494,#REF!,5,0)</f>
        <v>#REF!</v>
      </c>
      <c r="K494" s="37" t="e">
        <f>VLOOKUP($G494,#REF!,12,0)</f>
        <v>#REF!</v>
      </c>
      <c r="L494" s="37" t="e">
        <f>VLOOKUP($G494,#REF!,8,0)</f>
        <v>#REF!</v>
      </c>
    </row>
    <row r="495" spans="1:12" ht="22">
      <c r="A495" s="128"/>
      <c r="B495" s="184"/>
      <c r="C495" s="79" t="e">
        <f t="shared" si="32"/>
        <v>#REF!</v>
      </c>
      <c r="D495" s="79" t="e">
        <f t="shared" si="33"/>
        <v>#REF!</v>
      </c>
      <c r="E495" s="79" t="e">
        <f t="shared" si="34"/>
        <v>#REF!</v>
      </c>
      <c r="F495" s="79" t="e">
        <f t="shared" si="35"/>
        <v>#REF!</v>
      </c>
      <c r="G495" s="20" t="s">
        <v>164</v>
      </c>
      <c r="H495" s="17">
        <v>50</v>
      </c>
      <c r="I495" s="37" t="e">
        <f>VLOOKUP($G495,#REF!,3,0)</f>
        <v>#REF!</v>
      </c>
      <c r="J495" s="37" t="e">
        <f>VLOOKUP($G495,#REF!,5,0)</f>
        <v>#REF!</v>
      </c>
      <c r="K495" s="37" t="e">
        <f>VLOOKUP($G495,#REF!,12,0)</f>
        <v>#REF!</v>
      </c>
      <c r="L495" s="37" t="e">
        <f>VLOOKUP($G495,#REF!,8,0)</f>
        <v>#REF!</v>
      </c>
    </row>
    <row r="496" spans="1:12" ht="22">
      <c r="A496" s="129"/>
      <c r="B496" s="185"/>
      <c r="C496" s="83" t="e">
        <f t="shared" si="32"/>
        <v>#REF!</v>
      </c>
      <c r="D496" s="83" t="e">
        <f t="shared" si="33"/>
        <v>#REF!</v>
      </c>
      <c r="E496" s="83" t="e">
        <f t="shared" si="34"/>
        <v>#REF!</v>
      </c>
      <c r="F496" s="83" t="e">
        <f t="shared" si="35"/>
        <v>#REF!</v>
      </c>
      <c r="G496" s="84" t="s">
        <v>51</v>
      </c>
      <c r="H496" s="85">
        <v>50</v>
      </c>
      <c r="I496" s="37" t="e">
        <f>VLOOKUP($G496,#REF!,3,0)</f>
        <v>#REF!</v>
      </c>
      <c r="J496" s="37" t="e">
        <f>VLOOKUP($G496,#REF!,5,0)</f>
        <v>#REF!</v>
      </c>
      <c r="K496" s="37" t="e">
        <f>VLOOKUP($G496,#REF!,12,0)</f>
        <v>#REF!</v>
      </c>
      <c r="L496" s="37" t="e">
        <f>VLOOKUP($G496,#REF!,8,0)</f>
        <v>#REF!</v>
      </c>
    </row>
    <row r="497" spans="1:12" ht="105" customHeight="1">
      <c r="A497" s="130" t="s">
        <v>325</v>
      </c>
      <c r="B497" s="174" t="s">
        <v>326</v>
      </c>
      <c r="C497" s="83" t="e">
        <f t="shared" si="32"/>
        <v>#REF!</v>
      </c>
      <c r="D497" s="83" t="e">
        <f t="shared" si="33"/>
        <v>#REF!</v>
      </c>
      <c r="E497" s="83" t="e">
        <f t="shared" si="34"/>
        <v>#REF!</v>
      </c>
      <c r="F497" s="83" t="e">
        <f t="shared" si="35"/>
        <v>#REF!</v>
      </c>
      <c r="G497" s="86" t="s">
        <v>327</v>
      </c>
      <c r="H497" s="42">
        <v>100</v>
      </c>
      <c r="I497" s="37" t="e">
        <f>VLOOKUP($G497,#REF!,3,0)</f>
        <v>#REF!</v>
      </c>
      <c r="J497" s="37" t="e">
        <f>VLOOKUP($G497,#REF!,5,0)</f>
        <v>#REF!</v>
      </c>
      <c r="K497" s="37" t="e">
        <f>VLOOKUP($G497,#REF!,12,0)</f>
        <v>#REF!</v>
      </c>
      <c r="L497" s="37" t="e">
        <f>VLOOKUP($G497,#REF!,8,0)</f>
        <v>#REF!</v>
      </c>
    </row>
    <row r="498" spans="1:12" ht="22">
      <c r="A498" s="131"/>
      <c r="B498" s="175"/>
      <c r="C498" s="83" t="e">
        <f t="shared" si="32"/>
        <v>#REF!</v>
      </c>
      <c r="D498" s="83" t="e">
        <f t="shared" si="33"/>
        <v>#REF!</v>
      </c>
      <c r="E498" s="83" t="e">
        <f t="shared" si="34"/>
        <v>#REF!</v>
      </c>
      <c r="F498" s="83" t="e">
        <f t="shared" si="35"/>
        <v>#REF!</v>
      </c>
      <c r="G498" s="87" t="s">
        <v>262</v>
      </c>
      <c r="H498" s="42">
        <v>10</v>
      </c>
      <c r="I498" s="37" t="e">
        <f>VLOOKUP($G498,#REF!,3,0)</f>
        <v>#REF!</v>
      </c>
      <c r="J498" s="37" t="e">
        <f>VLOOKUP($G498,#REF!,5,0)</f>
        <v>#REF!</v>
      </c>
      <c r="K498" s="37" t="e">
        <f>VLOOKUP($G498,#REF!,12,0)</f>
        <v>#REF!</v>
      </c>
      <c r="L498" s="37" t="e">
        <f>VLOOKUP($G498,#REF!,8,0)</f>
        <v>#REF!</v>
      </c>
    </row>
    <row r="499" spans="1:12" ht="22">
      <c r="A499" s="131"/>
      <c r="B499" s="175"/>
      <c r="C499" s="83" t="e">
        <f t="shared" si="32"/>
        <v>#REF!</v>
      </c>
      <c r="D499" s="83" t="e">
        <f t="shared" si="33"/>
        <v>#REF!</v>
      </c>
      <c r="E499" s="83" t="e">
        <f t="shared" si="34"/>
        <v>#REF!</v>
      </c>
      <c r="F499" s="83" t="e">
        <f t="shared" si="35"/>
        <v>#REF!</v>
      </c>
      <c r="G499" s="87" t="s">
        <v>110</v>
      </c>
      <c r="H499" s="42">
        <v>10</v>
      </c>
      <c r="I499" s="37" t="e">
        <f>VLOOKUP($G499,#REF!,3,0)</f>
        <v>#REF!</v>
      </c>
      <c r="J499" s="37" t="e">
        <f>VLOOKUP($G499,#REF!,5,0)</f>
        <v>#REF!</v>
      </c>
      <c r="K499" s="37" t="e">
        <f>VLOOKUP($G499,#REF!,12,0)</f>
        <v>#REF!</v>
      </c>
      <c r="L499" s="37" t="e">
        <f>VLOOKUP($G499,#REF!,8,0)</f>
        <v>#REF!</v>
      </c>
    </row>
    <row r="500" spans="1:12" ht="22">
      <c r="A500" s="132"/>
      <c r="B500" s="176"/>
      <c r="C500" s="83" t="e">
        <f t="shared" si="32"/>
        <v>#REF!</v>
      </c>
      <c r="D500" s="83" t="e">
        <f t="shared" si="33"/>
        <v>#REF!</v>
      </c>
      <c r="E500" s="83" t="e">
        <f t="shared" si="34"/>
        <v>#REF!</v>
      </c>
      <c r="F500" s="83" t="e">
        <f t="shared" si="35"/>
        <v>#REF!</v>
      </c>
      <c r="G500" s="86" t="s">
        <v>240</v>
      </c>
      <c r="H500" s="42">
        <v>200</v>
      </c>
      <c r="I500" s="37" t="e">
        <f>VLOOKUP($G500,#REF!,3,0)</f>
        <v>#REF!</v>
      </c>
      <c r="J500" s="37" t="e">
        <f>VLOOKUP($G500,#REF!,5,0)</f>
        <v>#REF!</v>
      </c>
      <c r="K500" s="37" t="e">
        <f>VLOOKUP($G500,#REF!,12,0)</f>
        <v>#REF!</v>
      </c>
      <c r="L500" s="37" t="e">
        <f>VLOOKUP($G500,#REF!,8,0)</f>
        <v>#REF!</v>
      </c>
    </row>
    <row r="501" spans="1:12" ht="60" customHeight="1">
      <c r="A501" s="130" t="s">
        <v>328</v>
      </c>
      <c r="B501" s="174" t="s">
        <v>329</v>
      </c>
      <c r="C501" s="83" t="e">
        <f t="shared" si="32"/>
        <v>#REF!</v>
      </c>
      <c r="D501" s="83" t="e">
        <f t="shared" si="33"/>
        <v>#REF!</v>
      </c>
      <c r="E501" s="83" t="e">
        <f t="shared" si="34"/>
        <v>#REF!</v>
      </c>
      <c r="F501" s="83" t="e">
        <f t="shared" si="35"/>
        <v>#REF!</v>
      </c>
      <c r="G501" s="45" t="s">
        <v>330</v>
      </c>
      <c r="H501" s="42">
        <v>15</v>
      </c>
      <c r="I501" s="37" t="e">
        <f>VLOOKUP($G501,#REF!,3,0)</f>
        <v>#REF!</v>
      </c>
      <c r="J501" s="37" t="e">
        <f>VLOOKUP($G501,#REF!,5,0)</f>
        <v>#REF!</v>
      </c>
      <c r="K501" s="37" t="e">
        <f>VLOOKUP($G501,#REF!,12,0)</f>
        <v>#REF!</v>
      </c>
      <c r="L501" s="37" t="e">
        <f>VLOOKUP($G501,#REF!,8,0)</f>
        <v>#REF!</v>
      </c>
    </row>
    <row r="502" spans="1:12" ht="22">
      <c r="A502" s="131"/>
      <c r="B502" s="175"/>
      <c r="C502" s="83" t="e">
        <f t="shared" si="32"/>
        <v>#REF!</v>
      </c>
      <c r="D502" s="83" t="e">
        <f t="shared" si="33"/>
        <v>#REF!</v>
      </c>
      <c r="E502" s="83" t="e">
        <f t="shared" si="34"/>
        <v>#REF!</v>
      </c>
      <c r="F502" s="83" t="e">
        <f t="shared" si="35"/>
        <v>#REF!</v>
      </c>
      <c r="G502" s="86" t="s">
        <v>21</v>
      </c>
      <c r="H502" s="42">
        <v>20</v>
      </c>
      <c r="I502" s="37" t="e">
        <f>VLOOKUP($G502,#REF!,3,0)</f>
        <v>#REF!</v>
      </c>
      <c r="J502" s="37" t="e">
        <f>VLOOKUP($G502,#REF!,5,0)</f>
        <v>#REF!</v>
      </c>
      <c r="K502" s="37" t="e">
        <f>VLOOKUP($G502,#REF!,12,0)</f>
        <v>#REF!</v>
      </c>
      <c r="L502" s="37" t="e">
        <f>VLOOKUP($G502,#REF!,8,0)</f>
        <v>#REF!</v>
      </c>
    </row>
    <row r="503" spans="1:12" ht="22">
      <c r="A503" s="131"/>
      <c r="B503" s="175"/>
      <c r="C503" s="83" t="e">
        <f t="shared" si="32"/>
        <v>#REF!</v>
      </c>
      <c r="D503" s="83" t="e">
        <f t="shared" si="33"/>
        <v>#REF!</v>
      </c>
      <c r="E503" s="83" t="e">
        <f t="shared" si="34"/>
        <v>#REF!</v>
      </c>
      <c r="F503" s="83" t="e">
        <f t="shared" si="35"/>
        <v>#REF!</v>
      </c>
      <c r="G503" s="86" t="s">
        <v>240</v>
      </c>
      <c r="H503" s="42">
        <v>200</v>
      </c>
      <c r="I503" s="37" t="e">
        <f>VLOOKUP($G503,#REF!,3,0)</f>
        <v>#REF!</v>
      </c>
      <c r="J503" s="37" t="e">
        <f>VLOOKUP($G503,#REF!,5,0)</f>
        <v>#REF!</v>
      </c>
      <c r="K503" s="37" t="e">
        <f>VLOOKUP($G503,#REF!,12,0)</f>
        <v>#REF!</v>
      </c>
      <c r="L503" s="37" t="e">
        <f>VLOOKUP($G503,#REF!,8,0)</f>
        <v>#REF!</v>
      </c>
    </row>
    <row r="504" spans="1:12" ht="22">
      <c r="A504" s="131"/>
      <c r="B504" s="175"/>
      <c r="C504" s="83" t="e">
        <f t="shared" si="32"/>
        <v>#REF!</v>
      </c>
      <c r="D504" s="83" t="e">
        <f t="shared" si="33"/>
        <v>#REF!</v>
      </c>
      <c r="E504" s="83" t="e">
        <f t="shared" si="34"/>
        <v>#REF!</v>
      </c>
      <c r="F504" s="83" t="e">
        <f t="shared" si="35"/>
        <v>#REF!</v>
      </c>
      <c r="G504" s="84" t="s">
        <v>51</v>
      </c>
      <c r="H504" s="42">
        <v>100</v>
      </c>
      <c r="I504" s="37" t="e">
        <f>VLOOKUP($G504,#REF!,3,0)</f>
        <v>#REF!</v>
      </c>
      <c r="J504" s="37" t="e">
        <f>VLOOKUP($G504,#REF!,5,0)</f>
        <v>#REF!</v>
      </c>
      <c r="K504" s="37" t="e">
        <f>VLOOKUP($G504,#REF!,12,0)</f>
        <v>#REF!</v>
      </c>
      <c r="L504" s="37" t="e">
        <f>VLOOKUP($G504,#REF!,8,0)</f>
        <v>#REF!</v>
      </c>
    </row>
    <row r="505" spans="1:12" ht="22">
      <c r="A505" s="131"/>
      <c r="B505" s="175"/>
      <c r="C505" s="83" t="e">
        <f t="shared" si="32"/>
        <v>#REF!</v>
      </c>
      <c r="D505" s="83" t="e">
        <f t="shared" si="33"/>
        <v>#REF!</v>
      </c>
      <c r="E505" s="83" t="e">
        <f t="shared" si="34"/>
        <v>#REF!</v>
      </c>
      <c r="F505" s="83" t="e">
        <f t="shared" si="35"/>
        <v>#REF!</v>
      </c>
      <c r="G505" s="86" t="s">
        <v>246</v>
      </c>
      <c r="H505" s="42">
        <v>5</v>
      </c>
      <c r="I505" s="37" t="e">
        <f>VLOOKUP($G505,#REF!,3,0)</f>
        <v>#REF!</v>
      </c>
      <c r="J505" s="37" t="e">
        <f>VLOOKUP($G505,#REF!,5,0)</f>
        <v>#REF!</v>
      </c>
      <c r="K505" s="37" t="e">
        <f>VLOOKUP($G505,#REF!,12,0)</f>
        <v>#REF!</v>
      </c>
      <c r="L505" s="37" t="e">
        <f>VLOOKUP($G505,#REF!,8,0)</f>
        <v>#REF!</v>
      </c>
    </row>
    <row r="506" spans="1:12" ht="22">
      <c r="A506" s="132"/>
      <c r="B506" s="176"/>
      <c r="C506" s="83" t="e">
        <f t="shared" si="32"/>
        <v>#REF!</v>
      </c>
      <c r="D506" s="83" t="e">
        <f t="shared" si="33"/>
        <v>#REF!</v>
      </c>
      <c r="E506" s="83" t="e">
        <f t="shared" si="34"/>
        <v>#REF!</v>
      </c>
      <c r="F506" s="83" t="e">
        <f t="shared" si="35"/>
        <v>#REF!</v>
      </c>
      <c r="G506" s="86" t="s">
        <v>98</v>
      </c>
      <c r="H506" s="42">
        <v>20</v>
      </c>
      <c r="I506" s="37" t="e">
        <f>VLOOKUP($G506,#REF!,3,0)</f>
        <v>#REF!</v>
      </c>
      <c r="J506" s="37" t="e">
        <f>VLOOKUP($G506,#REF!,5,0)</f>
        <v>#REF!</v>
      </c>
      <c r="K506" s="37" t="e">
        <f>VLOOKUP($G506,#REF!,12,0)</f>
        <v>#REF!</v>
      </c>
      <c r="L506" s="37" t="e">
        <f>VLOOKUP($G506,#REF!,8,0)</f>
        <v>#REF!</v>
      </c>
    </row>
    <row r="507" spans="1:12">
      <c r="A507" s="104"/>
      <c r="B507" s="180"/>
      <c r="C507" s="43"/>
      <c r="D507" s="43"/>
      <c r="E507" s="43"/>
      <c r="F507" s="43"/>
      <c r="G507" s="39"/>
      <c r="H507" s="42"/>
      <c r="I507" s="37"/>
      <c r="J507" s="37"/>
      <c r="K507" s="37"/>
      <c r="L507" s="37"/>
    </row>
    <row r="508" spans="1:12" ht="102" customHeight="1">
      <c r="A508" s="130" t="s">
        <v>331</v>
      </c>
      <c r="B508" s="177" t="s">
        <v>332</v>
      </c>
      <c r="C508" s="83" t="e">
        <f t="shared" ref="C508:C571" si="36">H508*I508/100</f>
        <v>#REF!</v>
      </c>
      <c r="D508" s="83" t="e">
        <f t="shared" ref="D508:D571" si="37">H508*J508/100</f>
        <v>#REF!</v>
      </c>
      <c r="E508" s="83" t="e">
        <f t="shared" ref="E508:E571" si="38">H508*K508/100</f>
        <v>#REF!</v>
      </c>
      <c r="F508" s="83" t="e">
        <f t="shared" ref="F508:F571" si="39">H508*L508/100</f>
        <v>#REF!</v>
      </c>
      <c r="G508" s="84" t="s">
        <v>51</v>
      </c>
      <c r="H508" s="42">
        <v>100</v>
      </c>
      <c r="I508" s="37" t="e">
        <f>VLOOKUP($G508,#REF!,3,0)</f>
        <v>#REF!</v>
      </c>
      <c r="J508" s="37" t="e">
        <f>VLOOKUP($G508,#REF!,5,0)</f>
        <v>#REF!</v>
      </c>
      <c r="K508" s="37" t="e">
        <f>VLOOKUP($G508,#REF!,12,0)</f>
        <v>#REF!</v>
      </c>
      <c r="L508" s="37" t="e">
        <f>VLOOKUP($G508,#REF!,8,0)</f>
        <v>#REF!</v>
      </c>
    </row>
    <row r="509" spans="1:12" ht="22">
      <c r="A509" s="131"/>
      <c r="B509" s="178"/>
      <c r="C509" s="83" t="e">
        <f t="shared" si="36"/>
        <v>#REF!</v>
      </c>
      <c r="D509" s="83" t="e">
        <f t="shared" si="37"/>
        <v>#REF!</v>
      </c>
      <c r="E509" s="83" t="e">
        <f t="shared" si="38"/>
        <v>#REF!</v>
      </c>
      <c r="F509" s="83" t="e">
        <f t="shared" si="39"/>
        <v>#REF!</v>
      </c>
      <c r="G509" s="87" t="s">
        <v>28</v>
      </c>
      <c r="H509" s="42">
        <v>125</v>
      </c>
      <c r="I509" s="37" t="e">
        <f>VLOOKUP($G509,#REF!,3,0)</f>
        <v>#REF!</v>
      </c>
      <c r="J509" s="37" t="e">
        <f>VLOOKUP($G509,#REF!,5,0)</f>
        <v>#REF!</v>
      </c>
      <c r="K509" s="37" t="e">
        <f>VLOOKUP($G509,#REF!,12,0)</f>
        <v>#REF!</v>
      </c>
      <c r="L509" s="37" t="e">
        <f>VLOOKUP($G509,#REF!,8,0)</f>
        <v>#REF!</v>
      </c>
    </row>
    <row r="510" spans="1:12" ht="22">
      <c r="A510" s="131"/>
      <c r="B510" s="178"/>
      <c r="C510" s="83" t="e">
        <f t="shared" si="36"/>
        <v>#REF!</v>
      </c>
      <c r="D510" s="83" t="e">
        <f t="shared" si="37"/>
        <v>#REF!</v>
      </c>
      <c r="E510" s="83" t="e">
        <f t="shared" si="38"/>
        <v>#REF!</v>
      </c>
      <c r="F510" s="83" t="e">
        <f t="shared" si="39"/>
        <v>#REF!</v>
      </c>
      <c r="G510" s="87" t="s">
        <v>195</v>
      </c>
      <c r="H510" s="42">
        <v>5</v>
      </c>
      <c r="I510" s="37" t="e">
        <f>VLOOKUP($G510,#REF!,3,0)</f>
        <v>#REF!</v>
      </c>
      <c r="J510" s="37" t="e">
        <f>VLOOKUP($G510,#REF!,5,0)</f>
        <v>#REF!</v>
      </c>
      <c r="K510" s="37" t="e">
        <f>VLOOKUP($G510,#REF!,12,0)</f>
        <v>#REF!</v>
      </c>
      <c r="L510" s="37" t="e">
        <f>VLOOKUP($G510,#REF!,8,0)</f>
        <v>#REF!</v>
      </c>
    </row>
    <row r="511" spans="1:12" ht="22">
      <c r="A511" s="132"/>
      <c r="B511" s="179"/>
      <c r="C511" s="83" t="e">
        <f t="shared" si="36"/>
        <v>#REF!</v>
      </c>
      <c r="D511" s="83" t="e">
        <f t="shared" si="37"/>
        <v>#REF!</v>
      </c>
      <c r="E511" s="83" t="e">
        <f t="shared" si="38"/>
        <v>#REF!</v>
      </c>
      <c r="F511" s="83" t="e">
        <f t="shared" si="39"/>
        <v>#REF!</v>
      </c>
      <c r="G511" s="20" t="s">
        <v>303</v>
      </c>
      <c r="H511" s="42">
        <v>200</v>
      </c>
      <c r="I511" s="37" t="e">
        <f>VLOOKUP($G511,#REF!,3,0)</f>
        <v>#REF!</v>
      </c>
      <c r="J511" s="37" t="e">
        <f>VLOOKUP($G511,#REF!,5,0)</f>
        <v>#REF!</v>
      </c>
      <c r="K511" s="37" t="e">
        <f>VLOOKUP($G511,#REF!,12,0)</f>
        <v>#REF!</v>
      </c>
      <c r="L511" s="37" t="e">
        <f>VLOOKUP($G511,#REF!,8,0)</f>
        <v>#REF!</v>
      </c>
    </row>
    <row r="512" spans="1:12">
      <c r="A512" s="104"/>
      <c r="B512" s="180"/>
      <c r="C512" s="83">
        <f t="shared" si="36"/>
        <v>0</v>
      </c>
      <c r="D512" s="83">
        <f t="shared" si="37"/>
        <v>0</v>
      </c>
      <c r="E512" s="83">
        <f t="shared" si="38"/>
        <v>0</v>
      </c>
      <c r="F512" s="83">
        <f t="shared" si="39"/>
        <v>0</v>
      </c>
      <c r="G512" s="39"/>
      <c r="H512" s="42"/>
      <c r="I512" s="37"/>
      <c r="J512" s="37"/>
      <c r="K512" s="37"/>
      <c r="L512" s="37"/>
    </row>
    <row r="513" spans="1:12">
      <c r="A513" s="104"/>
      <c r="B513" s="180"/>
      <c r="C513" s="83">
        <f t="shared" si="36"/>
        <v>0</v>
      </c>
      <c r="D513" s="83">
        <f t="shared" si="37"/>
        <v>0</v>
      </c>
      <c r="E513" s="83">
        <f t="shared" si="38"/>
        <v>0</v>
      </c>
      <c r="F513" s="83">
        <f t="shared" si="39"/>
        <v>0</v>
      </c>
      <c r="G513" s="39"/>
      <c r="H513" s="42"/>
      <c r="I513" s="37"/>
      <c r="J513" s="37"/>
      <c r="K513" s="37"/>
      <c r="L513" s="37"/>
    </row>
    <row r="514" spans="1:12" ht="150" customHeight="1">
      <c r="A514" s="130" t="s">
        <v>333</v>
      </c>
      <c r="B514" s="174" t="s">
        <v>334</v>
      </c>
      <c r="C514" s="83" t="e">
        <f t="shared" si="36"/>
        <v>#REF!</v>
      </c>
      <c r="D514" s="83" t="e">
        <f t="shared" si="37"/>
        <v>#REF!</v>
      </c>
      <c r="E514" s="83" t="e">
        <f t="shared" si="38"/>
        <v>#REF!</v>
      </c>
      <c r="F514" s="83" t="e">
        <f t="shared" si="39"/>
        <v>#REF!</v>
      </c>
      <c r="G514" s="87" t="s">
        <v>195</v>
      </c>
      <c r="H514" s="42">
        <v>20</v>
      </c>
      <c r="I514" s="37" t="e">
        <f>VLOOKUP($G514,#REF!,3,0)</f>
        <v>#REF!</v>
      </c>
      <c r="J514" s="37" t="e">
        <f>VLOOKUP($G514,#REF!,5,0)</f>
        <v>#REF!</v>
      </c>
      <c r="K514" s="37" t="e">
        <f>VLOOKUP($G514,#REF!,12,0)</f>
        <v>#REF!</v>
      </c>
      <c r="L514" s="37" t="e">
        <f>VLOOKUP($G514,#REF!,8,0)</f>
        <v>#REF!</v>
      </c>
    </row>
    <row r="515" spans="1:12" ht="22">
      <c r="A515" s="131"/>
      <c r="B515" s="175"/>
      <c r="C515" s="83" t="e">
        <f t="shared" si="36"/>
        <v>#REF!</v>
      </c>
      <c r="D515" s="83" t="e">
        <f t="shared" si="37"/>
        <v>#REF!</v>
      </c>
      <c r="E515" s="83" t="e">
        <f t="shared" si="38"/>
        <v>#REF!</v>
      </c>
      <c r="F515" s="83" t="e">
        <f t="shared" si="39"/>
        <v>#REF!</v>
      </c>
      <c r="G515" s="45" t="s">
        <v>335</v>
      </c>
      <c r="H515" s="42">
        <v>5</v>
      </c>
      <c r="I515" s="37" t="e">
        <f>VLOOKUP($G515,#REF!,3,0)</f>
        <v>#REF!</v>
      </c>
      <c r="J515" s="37" t="e">
        <f>VLOOKUP($G515,#REF!,5,0)</f>
        <v>#REF!</v>
      </c>
      <c r="K515" s="37" t="e">
        <f>VLOOKUP($G515,#REF!,12,0)</f>
        <v>#REF!</v>
      </c>
      <c r="L515" s="37" t="e">
        <f>VLOOKUP($G515,#REF!,8,0)</f>
        <v>#REF!</v>
      </c>
    </row>
    <row r="516" spans="1:12" ht="22">
      <c r="A516" s="131"/>
      <c r="B516" s="175"/>
      <c r="C516" s="83" t="e">
        <f t="shared" si="36"/>
        <v>#REF!</v>
      </c>
      <c r="D516" s="83" t="e">
        <f t="shared" si="37"/>
        <v>#REF!</v>
      </c>
      <c r="E516" s="83" t="e">
        <f t="shared" si="38"/>
        <v>#REF!</v>
      </c>
      <c r="F516" s="83" t="e">
        <f t="shared" si="39"/>
        <v>#REF!</v>
      </c>
      <c r="G516" s="87" t="s">
        <v>336</v>
      </c>
      <c r="H516" s="42">
        <v>5</v>
      </c>
      <c r="I516" s="37" t="e">
        <f>VLOOKUP($G516,#REF!,3,0)</f>
        <v>#REF!</v>
      </c>
      <c r="J516" s="37" t="e">
        <f>VLOOKUP($G516,#REF!,5,0)</f>
        <v>#REF!</v>
      </c>
      <c r="K516" s="37" t="e">
        <f>VLOOKUP($G516,#REF!,12,0)</f>
        <v>#REF!</v>
      </c>
      <c r="L516" s="37" t="e">
        <f>VLOOKUP($G516,#REF!,8,0)</f>
        <v>#REF!</v>
      </c>
    </row>
    <row r="517" spans="1:12" ht="22">
      <c r="A517" s="131"/>
      <c r="B517" s="175"/>
      <c r="C517" s="83" t="e">
        <f t="shared" si="36"/>
        <v>#REF!</v>
      </c>
      <c r="D517" s="83" t="e">
        <f t="shared" si="37"/>
        <v>#REF!</v>
      </c>
      <c r="E517" s="83" t="e">
        <f t="shared" si="38"/>
        <v>#REF!</v>
      </c>
      <c r="F517" s="83" t="e">
        <f t="shared" si="39"/>
        <v>#REF!</v>
      </c>
      <c r="G517" s="45" t="s">
        <v>337</v>
      </c>
      <c r="H517" s="42">
        <v>5</v>
      </c>
      <c r="I517" s="37" t="e">
        <f>VLOOKUP($G517,#REF!,3,0)</f>
        <v>#REF!</v>
      </c>
      <c r="J517" s="37" t="e">
        <f>VLOOKUP($G517,#REF!,5,0)</f>
        <v>#REF!</v>
      </c>
      <c r="K517" s="37" t="e">
        <f>VLOOKUP($G517,#REF!,12,0)</f>
        <v>#REF!</v>
      </c>
      <c r="L517" s="37" t="e">
        <f>VLOOKUP($G517,#REF!,8,0)</f>
        <v>#REF!</v>
      </c>
    </row>
    <row r="518" spans="1:12" ht="22">
      <c r="A518" s="131"/>
      <c r="B518" s="175"/>
      <c r="C518" s="83" t="e">
        <f t="shared" si="36"/>
        <v>#REF!</v>
      </c>
      <c r="D518" s="83" t="e">
        <f t="shared" si="37"/>
        <v>#REF!</v>
      </c>
      <c r="E518" s="83" t="e">
        <f t="shared" si="38"/>
        <v>#REF!</v>
      </c>
      <c r="F518" s="83" t="e">
        <f t="shared" si="39"/>
        <v>#REF!</v>
      </c>
      <c r="G518" s="87" t="s">
        <v>98</v>
      </c>
      <c r="H518" s="42">
        <v>5</v>
      </c>
      <c r="I518" s="37" t="e">
        <f>VLOOKUP($G518,#REF!,3,0)</f>
        <v>#REF!</v>
      </c>
      <c r="J518" s="37" t="e">
        <f>VLOOKUP($G518,#REF!,5,0)</f>
        <v>#REF!</v>
      </c>
      <c r="K518" s="37" t="e">
        <f>VLOOKUP($G518,#REF!,12,0)</f>
        <v>#REF!</v>
      </c>
      <c r="L518" s="37" t="e">
        <f>VLOOKUP($G518,#REF!,8,0)</f>
        <v>#REF!</v>
      </c>
    </row>
    <row r="519" spans="1:12" ht="22">
      <c r="A519" s="131"/>
      <c r="B519" s="175"/>
      <c r="C519" s="83" t="e">
        <f t="shared" si="36"/>
        <v>#REF!</v>
      </c>
      <c r="D519" s="83" t="e">
        <f t="shared" si="37"/>
        <v>#REF!</v>
      </c>
      <c r="E519" s="83" t="e">
        <f t="shared" si="38"/>
        <v>#REF!</v>
      </c>
      <c r="F519" s="83" t="e">
        <f t="shared" si="39"/>
        <v>#REF!</v>
      </c>
      <c r="G519" s="86" t="s">
        <v>21</v>
      </c>
      <c r="H519" s="42">
        <v>10</v>
      </c>
      <c r="I519" s="37" t="e">
        <f>VLOOKUP($G519,#REF!,3,0)</f>
        <v>#REF!</v>
      </c>
      <c r="J519" s="37" t="e">
        <f>VLOOKUP($G519,#REF!,5,0)</f>
        <v>#REF!</v>
      </c>
      <c r="K519" s="37" t="e">
        <f>VLOOKUP($G519,#REF!,12,0)</f>
        <v>#REF!</v>
      </c>
      <c r="L519" s="37" t="e">
        <f>VLOOKUP($G519,#REF!,8,0)</f>
        <v>#REF!</v>
      </c>
    </row>
    <row r="520" spans="1:12" ht="22">
      <c r="A520" s="131"/>
      <c r="B520" s="175"/>
      <c r="C520" s="83" t="e">
        <f t="shared" si="36"/>
        <v>#REF!</v>
      </c>
      <c r="D520" s="83" t="e">
        <f t="shared" si="37"/>
        <v>#REF!</v>
      </c>
      <c r="E520" s="83" t="e">
        <f t="shared" si="38"/>
        <v>#REF!</v>
      </c>
      <c r="F520" s="83" t="e">
        <f t="shared" si="39"/>
        <v>#REF!</v>
      </c>
      <c r="G520" s="87" t="s">
        <v>301</v>
      </c>
      <c r="H520" s="42">
        <v>30</v>
      </c>
      <c r="I520" s="37" t="e">
        <f>VLOOKUP($G520,#REF!,3,0)</f>
        <v>#REF!</v>
      </c>
      <c r="J520" s="37" t="e">
        <f>VLOOKUP($G520,#REF!,5,0)</f>
        <v>#REF!</v>
      </c>
      <c r="K520" s="37" t="e">
        <f>VLOOKUP($G520,#REF!,12,0)</f>
        <v>#REF!</v>
      </c>
      <c r="L520" s="37" t="e">
        <f>VLOOKUP($G520,#REF!,8,0)</f>
        <v>#REF!</v>
      </c>
    </row>
    <row r="521" spans="1:12" ht="44">
      <c r="A521" s="132"/>
      <c r="B521" s="176"/>
      <c r="C521" s="83">
        <f t="shared" si="36"/>
        <v>0</v>
      </c>
      <c r="D521" s="83">
        <f t="shared" si="37"/>
        <v>0</v>
      </c>
      <c r="E521" s="83">
        <f t="shared" si="38"/>
        <v>0</v>
      </c>
      <c r="F521" s="83">
        <f t="shared" si="39"/>
        <v>0</v>
      </c>
      <c r="G521" s="87" t="s">
        <v>338</v>
      </c>
      <c r="H521" s="42"/>
      <c r="I521" s="37"/>
      <c r="J521" s="37"/>
      <c r="K521" s="37"/>
      <c r="L521" s="37"/>
    </row>
    <row r="522" spans="1:12" ht="90" customHeight="1">
      <c r="A522" s="130" t="s">
        <v>339</v>
      </c>
      <c r="B522" s="174" t="s">
        <v>340</v>
      </c>
      <c r="C522" s="83" t="e">
        <f t="shared" si="36"/>
        <v>#REF!</v>
      </c>
      <c r="D522" s="83" t="e">
        <f t="shared" si="37"/>
        <v>#REF!</v>
      </c>
      <c r="E522" s="83" t="e">
        <f t="shared" si="38"/>
        <v>#REF!</v>
      </c>
      <c r="F522" s="83" t="e">
        <f t="shared" si="39"/>
        <v>#REF!</v>
      </c>
      <c r="G522" s="20" t="s">
        <v>303</v>
      </c>
      <c r="H522" s="42">
        <v>100</v>
      </c>
      <c r="I522" s="37" t="e">
        <f>VLOOKUP($G522,#REF!,3,0)</f>
        <v>#REF!</v>
      </c>
      <c r="J522" s="37" t="e">
        <f>VLOOKUP($G522,#REF!,5,0)</f>
        <v>#REF!</v>
      </c>
      <c r="K522" s="37" t="e">
        <f>VLOOKUP($G522,#REF!,12,0)</f>
        <v>#REF!</v>
      </c>
      <c r="L522" s="37" t="e">
        <f>VLOOKUP($G522,#REF!,8,0)</f>
        <v>#REF!</v>
      </c>
    </row>
    <row r="523" spans="1:12" ht="22">
      <c r="A523" s="131"/>
      <c r="B523" s="175"/>
      <c r="C523" s="83" t="e">
        <f t="shared" si="36"/>
        <v>#REF!</v>
      </c>
      <c r="D523" s="83" t="e">
        <f t="shared" si="37"/>
        <v>#REF!</v>
      </c>
      <c r="E523" s="83" t="e">
        <f t="shared" si="38"/>
        <v>#REF!</v>
      </c>
      <c r="F523" s="83" t="e">
        <f t="shared" si="39"/>
        <v>#REF!</v>
      </c>
      <c r="G523" s="45" t="s">
        <v>341</v>
      </c>
      <c r="H523" s="42">
        <v>20</v>
      </c>
      <c r="I523" s="37" t="e">
        <f>VLOOKUP($G523,#REF!,3,0)</f>
        <v>#REF!</v>
      </c>
      <c r="J523" s="37" t="e">
        <f>VLOOKUP($G523,#REF!,5,0)</f>
        <v>#REF!</v>
      </c>
      <c r="K523" s="37" t="e">
        <f>VLOOKUP($G523,#REF!,12,0)</f>
        <v>#REF!</v>
      </c>
      <c r="L523" s="37" t="e">
        <f>VLOOKUP($G523,#REF!,8,0)</f>
        <v>#REF!</v>
      </c>
    </row>
    <row r="524" spans="1:12" ht="22">
      <c r="A524" s="131"/>
      <c r="B524" s="175"/>
      <c r="C524" s="83">
        <f t="shared" si="36"/>
        <v>0</v>
      </c>
      <c r="D524" s="83">
        <f t="shared" si="37"/>
        <v>0</v>
      </c>
      <c r="E524" s="83">
        <f t="shared" si="38"/>
        <v>0</v>
      </c>
      <c r="F524" s="83">
        <f t="shared" si="39"/>
        <v>0</v>
      </c>
      <c r="G524" s="87" t="s">
        <v>342</v>
      </c>
      <c r="H524" s="42">
        <v>50</v>
      </c>
      <c r="I524" s="37"/>
      <c r="J524" s="37"/>
      <c r="K524" s="37"/>
      <c r="L524" s="37"/>
    </row>
    <row r="525" spans="1:12" ht="22">
      <c r="A525" s="131"/>
      <c r="B525" s="175"/>
      <c r="C525" s="83">
        <f t="shared" si="36"/>
        <v>0</v>
      </c>
      <c r="D525" s="83">
        <f t="shared" si="37"/>
        <v>0</v>
      </c>
      <c r="E525" s="83">
        <f t="shared" si="38"/>
        <v>0</v>
      </c>
      <c r="F525" s="83">
        <f t="shared" si="39"/>
        <v>0</v>
      </c>
      <c r="G525" s="87" t="s">
        <v>343</v>
      </c>
      <c r="H525" s="42"/>
      <c r="I525" s="37"/>
      <c r="J525" s="37"/>
      <c r="K525" s="37"/>
      <c r="L525" s="37"/>
    </row>
    <row r="526" spans="1:12" ht="44">
      <c r="A526" s="131"/>
      <c r="B526" s="175"/>
      <c r="C526" s="83">
        <f t="shared" si="36"/>
        <v>0</v>
      </c>
      <c r="D526" s="83">
        <f t="shared" si="37"/>
        <v>0</v>
      </c>
      <c r="E526" s="83">
        <f t="shared" si="38"/>
        <v>0</v>
      </c>
      <c r="F526" s="83">
        <f t="shared" si="39"/>
        <v>0</v>
      </c>
      <c r="G526" s="87" t="s">
        <v>344</v>
      </c>
      <c r="H526" s="42"/>
      <c r="I526" s="37"/>
      <c r="J526" s="37"/>
      <c r="K526" s="37"/>
      <c r="L526" s="37"/>
    </row>
    <row r="527" spans="1:12" ht="22">
      <c r="A527" s="132"/>
      <c r="B527" s="176"/>
      <c r="C527" s="83" t="e">
        <f t="shared" si="36"/>
        <v>#REF!</v>
      </c>
      <c r="D527" s="83" t="e">
        <f t="shared" si="37"/>
        <v>#REF!</v>
      </c>
      <c r="E527" s="83" t="e">
        <f t="shared" si="38"/>
        <v>#REF!</v>
      </c>
      <c r="F527" s="83" t="e">
        <f t="shared" si="39"/>
        <v>#REF!</v>
      </c>
      <c r="G527" s="86" t="s">
        <v>64</v>
      </c>
      <c r="H527" s="42">
        <v>100</v>
      </c>
      <c r="I527" s="37" t="e">
        <f>VLOOKUP($G527,#REF!,3,0)</f>
        <v>#REF!</v>
      </c>
      <c r="J527" s="37" t="e">
        <f>VLOOKUP($G527,#REF!,5,0)</f>
        <v>#REF!</v>
      </c>
      <c r="K527" s="37" t="e">
        <f>VLOOKUP($G527,#REF!,12,0)</f>
        <v>#REF!</v>
      </c>
      <c r="L527" s="37" t="e">
        <f>VLOOKUP($G527,#REF!,8,0)</f>
        <v>#REF!</v>
      </c>
    </row>
    <row r="528" spans="1:12" ht="105" customHeight="1">
      <c r="A528" s="130" t="s">
        <v>345</v>
      </c>
      <c r="B528" s="174" t="s">
        <v>346</v>
      </c>
      <c r="C528" s="79" t="e">
        <f t="shared" si="36"/>
        <v>#REF!</v>
      </c>
      <c r="D528" s="79" t="e">
        <f t="shared" si="37"/>
        <v>#REF!</v>
      </c>
      <c r="E528" s="79" t="e">
        <f t="shared" si="38"/>
        <v>#REF!</v>
      </c>
      <c r="F528" s="79" t="e">
        <f t="shared" si="39"/>
        <v>#REF!</v>
      </c>
      <c r="G528" s="86" t="s">
        <v>246</v>
      </c>
      <c r="H528" s="42">
        <v>20</v>
      </c>
      <c r="I528" s="37" t="e">
        <f>VLOOKUP($G528,#REF!,3,0)</f>
        <v>#REF!</v>
      </c>
      <c r="J528" s="37" t="e">
        <f>VLOOKUP($G528,#REF!,5,0)</f>
        <v>#REF!</v>
      </c>
      <c r="K528" s="37" t="e">
        <f>VLOOKUP($G528,#REF!,12,0)</f>
        <v>#REF!</v>
      </c>
      <c r="L528" s="37" t="e">
        <f>VLOOKUP($G528,#REF!,8,0)</f>
        <v>#REF!</v>
      </c>
    </row>
    <row r="529" spans="1:12" ht="22">
      <c r="A529" s="131"/>
      <c r="B529" s="175"/>
      <c r="C529" s="79" t="e">
        <f t="shared" si="36"/>
        <v>#REF!</v>
      </c>
      <c r="D529" s="79" t="e">
        <f t="shared" si="37"/>
        <v>#REF!</v>
      </c>
      <c r="E529" s="79" t="e">
        <f t="shared" si="38"/>
        <v>#REF!</v>
      </c>
      <c r="F529" s="79" t="e">
        <f t="shared" si="39"/>
        <v>#REF!</v>
      </c>
      <c r="G529" s="20" t="s">
        <v>51</v>
      </c>
      <c r="H529" s="42">
        <v>100</v>
      </c>
      <c r="I529" s="37" t="e">
        <f>VLOOKUP($G529,#REF!,3,0)</f>
        <v>#REF!</v>
      </c>
      <c r="J529" s="37" t="e">
        <f>VLOOKUP($G529,#REF!,5,0)</f>
        <v>#REF!</v>
      </c>
      <c r="K529" s="37" t="e">
        <f>VLOOKUP($G529,#REF!,12,0)</f>
        <v>#REF!</v>
      </c>
      <c r="L529" s="37" t="e">
        <f>VLOOKUP($G529,#REF!,8,0)</f>
        <v>#REF!</v>
      </c>
    </row>
    <row r="530" spans="1:12" ht="22">
      <c r="A530" s="131"/>
      <c r="B530" s="175"/>
      <c r="C530" s="79" t="e">
        <f t="shared" si="36"/>
        <v>#REF!</v>
      </c>
      <c r="D530" s="79" t="e">
        <f t="shared" si="37"/>
        <v>#REF!</v>
      </c>
      <c r="E530" s="79" t="e">
        <f t="shared" si="38"/>
        <v>#REF!</v>
      </c>
      <c r="F530" s="79" t="e">
        <f t="shared" si="39"/>
        <v>#REF!</v>
      </c>
      <c r="G530" s="45" t="s">
        <v>272</v>
      </c>
      <c r="H530" s="42">
        <v>150</v>
      </c>
      <c r="I530" s="37" t="e">
        <f>VLOOKUP($G530,#REF!,3,0)</f>
        <v>#REF!</v>
      </c>
      <c r="J530" s="37" t="e">
        <f>VLOOKUP($G530,#REF!,5,0)</f>
        <v>#REF!</v>
      </c>
      <c r="K530" s="37" t="e">
        <f>VLOOKUP($G530,#REF!,12,0)</f>
        <v>#REF!</v>
      </c>
      <c r="L530" s="37" t="e">
        <f>VLOOKUP($G530,#REF!,8,0)</f>
        <v>#REF!</v>
      </c>
    </row>
    <row r="531" spans="1:12" ht="22">
      <c r="A531" s="131"/>
      <c r="B531" s="175"/>
      <c r="C531" s="79" t="e">
        <f t="shared" si="36"/>
        <v>#REF!</v>
      </c>
      <c r="D531" s="79" t="e">
        <f t="shared" si="37"/>
        <v>#REF!</v>
      </c>
      <c r="E531" s="79" t="e">
        <f t="shared" si="38"/>
        <v>#REF!</v>
      </c>
      <c r="F531" s="79" t="e">
        <f t="shared" si="39"/>
        <v>#REF!</v>
      </c>
      <c r="G531" s="87" t="s">
        <v>198</v>
      </c>
      <c r="H531" s="42">
        <v>20</v>
      </c>
      <c r="I531" s="37" t="e">
        <f>VLOOKUP($G531,#REF!,3,0)</f>
        <v>#REF!</v>
      </c>
      <c r="J531" s="37" t="e">
        <f>VLOOKUP($G531,#REF!,5,0)</f>
        <v>#REF!</v>
      </c>
      <c r="K531" s="37" t="e">
        <f>VLOOKUP($G531,#REF!,12,0)</f>
        <v>#REF!</v>
      </c>
      <c r="L531" s="37" t="e">
        <f>VLOOKUP($G531,#REF!,8,0)</f>
        <v>#REF!</v>
      </c>
    </row>
    <row r="532" spans="1:12" ht="22">
      <c r="A532" s="131"/>
      <c r="B532" s="175"/>
      <c r="C532" s="79" t="e">
        <f t="shared" si="36"/>
        <v>#REF!</v>
      </c>
      <c r="D532" s="79" t="e">
        <f t="shared" si="37"/>
        <v>#REF!</v>
      </c>
      <c r="E532" s="79" t="e">
        <f t="shared" si="38"/>
        <v>#REF!</v>
      </c>
      <c r="F532" s="79" t="e">
        <f t="shared" si="39"/>
        <v>#REF!</v>
      </c>
      <c r="G532" s="87" t="s">
        <v>28</v>
      </c>
      <c r="H532" s="42">
        <v>30</v>
      </c>
      <c r="I532" s="37" t="e">
        <f>VLOOKUP($G532,#REF!,3,0)</f>
        <v>#REF!</v>
      </c>
      <c r="J532" s="37" t="e">
        <f>VLOOKUP($G532,#REF!,5,0)</f>
        <v>#REF!</v>
      </c>
      <c r="K532" s="37" t="e">
        <f>VLOOKUP($G532,#REF!,12,0)</f>
        <v>#REF!</v>
      </c>
      <c r="L532" s="37" t="e">
        <f>VLOOKUP($G532,#REF!,8,0)</f>
        <v>#REF!</v>
      </c>
    </row>
    <row r="533" spans="1:12" ht="22">
      <c r="A533" s="131"/>
      <c r="B533" s="175"/>
      <c r="C533" s="79" t="e">
        <f t="shared" si="36"/>
        <v>#REF!</v>
      </c>
      <c r="D533" s="79" t="e">
        <f t="shared" si="37"/>
        <v>#REF!</v>
      </c>
      <c r="E533" s="79" t="e">
        <f t="shared" si="38"/>
        <v>#REF!</v>
      </c>
      <c r="F533" s="79" t="e">
        <f t="shared" si="39"/>
        <v>#REF!</v>
      </c>
      <c r="G533" s="87" t="s">
        <v>64</v>
      </c>
      <c r="H533" s="42">
        <v>20</v>
      </c>
      <c r="I533" s="37" t="e">
        <f>VLOOKUP($G533,#REF!,3,0)</f>
        <v>#REF!</v>
      </c>
      <c r="J533" s="37" t="e">
        <f>VLOOKUP($G533,#REF!,5,0)</f>
        <v>#REF!</v>
      </c>
      <c r="K533" s="37" t="e">
        <f>VLOOKUP($G533,#REF!,12,0)</f>
        <v>#REF!</v>
      </c>
      <c r="L533" s="37" t="e">
        <f>VLOOKUP($G533,#REF!,8,0)</f>
        <v>#REF!</v>
      </c>
    </row>
    <row r="534" spans="1:12" ht="22">
      <c r="A534" s="132"/>
      <c r="B534" s="176"/>
      <c r="C534" s="79" t="e">
        <f t="shared" si="36"/>
        <v>#REF!</v>
      </c>
      <c r="D534" s="79" t="e">
        <f t="shared" si="37"/>
        <v>#REF!</v>
      </c>
      <c r="E534" s="79" t="e">
        <f t="shared" si="38"/>
        <v>#REF!</v>
      </c>
      <c r="F534" s="79" t="e">
        <f t="shared" si="39"/>
        <v>#REF!</v>
      </c>
      <c r="G534" s="87" t="s">
        <v>195</v>
      </c>
      <c r="H534" s="42">
        <v>10</v>
      </c>
      <c r="I534" s="37" t="e">
        <f>VLOOKUP($G534,#REF!,3,0)</f>
        <v>#REF!</v>
      </c>
      <c r="J534" s="37" t="e">
        <f>VLOOKUP($G534,#REF!,5,0)</f>
        <v>#REF!</v>
      </c>
      <c r="K534" s="37" t="e">
        <f>VLOOKUP($G534,#REF!,12,0)</f>
        <v>#REF!</v>
      </c>
      <c r="L534" s="37" t="e">
        <f>VLOOKUP($G534,#REF!,8,0)</f>
        <v>#REF!</v>
      </c>
    </row>
    <row r="535" spans="1:12" ht="135" customHeight="1">
      <c r="A535" s="130" t="s">
        <v>347</v>
      </c>
      <c r="B535" s="180" t="s">
        <v>348</v>
      </c>
      <c r="C535" s="79" t="e">
        <f t="shared" si="36"/>
        <v>#REF!</v>
      </c>
      <c r="D535" s="79" t="e">
        <f t="shared" si="37"/>
        <v>#REF!</v>
      </c>
      <c r="E535" s="79" t="e">
        <f t="shared" si="38"/>
        <v>#REF!</v>
      </c>
      <c r="F535" s="79" t="e">
        <f t="shared" si="39"/>
        <v>#REF!</v>
      </c>
      <c r="G535" s="86" t="s">
        <v>302</v>
      </c>
      <c r="H535" s="42">
        <v>25</v>
      </c>
      <c r="I535" s="37" t="e">
        <f>VLOOKUP($G535,#REF!,3,0)</f>
        <v>#REF!</v>
      </c>
      <c r="J535" s="37" t="e">
        <f>VLOOKUP($G535,#REF!,5,0)</f>
        <v>#REF!</v>
      </c>
      <c r="K535" s="37" t="e">
        <f>VLOOKUP($G535,#REF!,12,0)</f>
        <v>#REF!</v>
      </c>
      <c r="L535" s="37" t="e">
        <f>VLOOKUP($G535,#REF!,8,0)</f>
        <v>#REF!</v>
      </c>
    </row>
    <row r="536" spans="1:12" ht="22">
      <c r="A536" s="131"/>
      <c r="B536" s="180"/>
      <c r="C536" s="79">
        <f t="shared" si="36"/>
        <v>0</v>
      </c>
      <c r="D536" s="79">
        <f t="shared" si="37"/>
        <v>0</v>
      </c>
      <c r="E536" s="79">
        <f t="shared" si="38"/>
        <v>0</v>
      </c>
      <c r="F536" s="79">
        <f t="shared" si="39"/>
        <v>0</v>
      </c>
      <c r="G536" s="87" t="s">
        <v>349</v>
      </c>
      <c r="H536" s="42"/>
      <c r="I536" s="37"/>
      <c r="J536" s="37"/>
      <c r="K536" s="37"/>
      <c r="L536" s="37"/>
    </row>
    <row r="537" spans="1:12" ht="22">
      <c r="A537" s="131"/>
      <c r="B537" s="180"/>
      <c r="C537" s="79" t="e">
        <f t="shared" si="36"/>
        <v>#REF!</v>
      </c>
      <c r="D537" s="79" t="e">
        <f t="shared" si="37"/>
        <v>#REF!</v>
      </c>
      <c r="E537" s="79" t="e">
        <f t="shared" si="38"/>
        <v>#REF!</v>
      </c>
      <c r="F537" s="79" t="e">
        <f t="shared" si="39"/>
        <v>#REF!</v>
      </c>
      <c r="G537" s="86" t="s">
        <v>55</v>
      </c>
      <c r="H537" s="42">
        <v>5</v>
      </c>
      <c r="I537" s="37" t="e">
        <f>VLOOKUP($G537,#REF!,3,0)</f>
        <v>#REF!</v>
      </c>
      <c r="J537" s="37" t="e">
        <f>VLOOKUP($G537,#REF!,5,0)</f>
        <v>#REF!</v>
      </c>
      <c r="K537" s="37" t="e">
        <f>VLOOKUP($G537,#REF!,12,0)</f>
        <v>#REF!</v>
      </c>
      <c r="L537" s="37" t="e">
        <f>VLOOKUP($G537,#REF!,8,0)</f>
        <v>#REF!</v>
      </c>
    </row>
    <row r="538" spans="1:12" ht="44">
      <c r="A538" s="131"/>
      <c r="B538" s="180"/>
      <c r="C538" s="79">
        <f t="shared" si="36"/>
        <v>0</v>
      </c>
      <c r="D538" s="79">
        <f t="shared" si="37"/>
        <v>0</v>
      </c>
      <c r="E538" s="79">
        <f t="shared" si="38"/>
        <v>0</v>
      </c>
      <c r="F538" s="79">
        <f t="shared" si="39"/>
        <v>0</v>
      </c>
      <c r="G538" s="87" t="s">
        <v>338</v>
      </c>
      <c r="H538" s="42"/>
      <c r="I538" s="37"/>
      <c r="J538" s="37"/>
      <c r="K538" s="37"/>
      <c r="L538" s="37"/>
    </row>
    <row r="539" spans="1:12" ht="22">
      <c r="A539" s="131"/>
      <c r="B539" s="180"/>
      <c r="C539" s="79" t="e">
        <f t="shared" si="36"/>
        <v>#REF!</v>
      </c>
      <c r="D539" s="79" t="e">
        <f t="shared" si="37"/>
        <v>#REF!</v>
      </c>
      <c r="E539" s="79" t="e">
        <f t="shared" si="38"/>
        <v>#REF!</v>
      </c>
      <c r="F539" s="79" t="e">
        <f t="shared" si="39"/>
        <v>#REF!</v>
      </c>
      <c r="G539" s="86" t="s">
        <v>139</v>
      </c>
      <c r="H539" s="42">
        <v>5</v>
      </c>
      <c r="I539" s="37" t="e">
        <f>VLOOKUP($G539,#REF!,3,0)</f>
        <v>#REF!</v>
      </c>
      <c r="J539" s="37" t="e">
        <f>VLOOKUP($G539,#REF!,5,0)</f>
        <v>#REF!</v>
      </c>
      <c r="K539" s="37" t="e">
        <f>VLOOKUP($G539,#REF!,12,0)</f>
        <v>#REF!</v>
      </c>
      <c r="L539" s="37" t="e">
        <f>VLOOKUP($G539,#REF!,8,0)</f>
        <v>#REF!</v>
      </c>
    </row>
    <row r="540" spans="1:12" ht="22">
      <c r="A540" s="131"/>
      <c r="B540" s="180"/>
      <c r="C540" s="79" t="e">
        <f t="shared" si="36"/>
        <v>#REF!</v>
      </c>
      <c r="D540" s="79" t="e">
        <f t="shared" si="37"/>
        <v>#REF!</v>
      </c>
      <c r="E540" s="79" t="e">
        <f t="shared" si="38"/>
        <v>#REF!</v>
      </c>
      <c r="F540" s="79" t="e">
        <f t="shared" si="39"/>
        <v>#REF!</v>
      </c>
      <c r="G540" s="87" t="s">
        <v>91</v>
      </c>
      <c r="H540" s="42">
        <v>5</v>
      </c>
      <c r="I540" s="37" t="e">
        <f>VLOOKUP($G540,#REF!,3,0)</f>
        <v>#REF!</v>
      </c>
      <c r="J540" s="37" t="e">
        <f>VLOOKUP($G540,#REF!,5,0)</f>
        <v>#REF!</v>
      </c>
      <c r="K540" s="37" t="e">
        <f>VLOOKUP($G540,#REF!,12,0)</f>
        <v>#REF!</v>
      </c>
      <c r="L540" s="37" t="e">
        <f>VLOOKUP($G540,#REF!,8,0)</f>
        <v>#REF!</v>
      </c>
    </row>
    <row r="541" spans="1:12" ht="22">
      <c r="A541" s="132"/>
      <c r="B541" s="180"/>
      <c r="C541" s="79">
        <f t="shared" si="36"/>
        <v>0</v>
      </c>
      <c r="D541" s="79">
        <f t="shared" si="37"/>
        <v>0</v>
      </c>
      <c r="E541" s="79">
        <f t="shared" si="38"/>
        <v>0</v>
      </c>
      <c r="F541" s="79">
        <f t="shared" si="39"/>
        <v>0</v>
      </c>
      <c r="G541" s="87" t="s">
        <v>342</v>
      </c>
      <c r="H541" s="42">
        <v>25</v>
      </c>
      <c r="I541" s="37"/>
      <c r="J541" s="37"/>
      <c r="K541" s="37"/>
      <c r="L541" s="37"/>
    </row>
    <row r="542" spans="1:12" ht="120" customHeight="1">
      <c r="A542" s="130" t="s">
        <v>350</v>
      </c>
      <c r="B542" s="174" t="s">
        <v>351</v>
      </c>
      <c r="C542" s="79" t="e">
        <f t="shared" si="36"/>
        <v>#REF!</v>
      </c>
      <c r="D542" s="79" t="e">
        <f t="shared" si="37"/>
        <v>#REF!</v>
      </c>
      <c r="E542" s="79" t="e">
        <f t="shared" si="38"/>
        <v>#REF!</v>
      </c>
      <c r="F542" s="79" t="e">
        <f t="shared" si="39"/>
        <v>#REF!</v>
      </c>
      <c r="G542" s="45" t="s">
        <v>183</v>
      </c>
      <c r="H542" s="42">
        <v>20</v>
      </c>
      <c r="I542" s="37" t="e">
        <f>VLOOKUP($G542,#REF!,3,0)</f>
        <v>#REF!</v>
      </c>
      <c r="J542" s="37" t="e">
        <f>VLOOKUP($G542,#REF!,5,0)</f>
        <v>#REF!</v>
      </c>
      <c r="K542" s="37" t="e">
        <f>VLOOKUP($G542,#REF!,12,0)</f>
        <v>#REF!</v>
      </c>
      <c r="L542" s="37" t="e">
        <f>VLOOKUP($G542,#REF!,8,0)</f>
        <v>#REF!</v>
      </c>
    </row>
    <row r="543" spans="1:12" ht="22">
      <c r="A543" s="131"/>
      <c r="B543" s="175"/>
      <c r="C543" s="79" t="e">
        <f t="shared" si="36"/>
        <v>#REF!</v>
      </c>
      <c r="D543" s="79" t="e">
        <f t="shared" si="37"/>
        <v>#REF!</v>
      </c>
      <c r="E543" s="79" t="e">
        <f t="shared" si="38"/>
        <v>#REF!</v>
      </c>
      <c r="F543" s="79" t="e">
        <f t="shared" si="39"/>
        <v>#REF!</v>
      </c>
      <c r="G543" s="87" t="s">
        <v>98</v>
      </c>
      <c r="H543" s="42">
        <v>15</v>
      </c>
      <c r="I543" s="37" t="e">
        <f>VLOOKUP($G543,#REF!,3,0)</f>
        <v>#REF!</v>
      </c>
      <c r="J543" s="37" t="e">
        <f>VLOOKUP($G543,#REF!,5,0)</f>
        <v>#REF!</v>
      </c>
      <c r="K543" s="37" t="e">
        <f>VLOOKUP($G543,#REF!,12,0)</f>
        <v>#REF!</v>
      </c>
      <c r="L543" s="37" t="e">
        <f>VLOOKUP($G543,#REF!,8,0)</f>
        <v>#REF!</v>
      </c>
    </row>
    <row r="544" spans="1:12" ht="44">
      <c r="A544" s="131"/>
      <c r="B544" s="175"/>
      <c r="C544" s="79">
        <f t="shared" si="36"/>
        <v>0</v>
      </c>
      <c r="D544" s="79">
        <f t="shared" si="37"/>
        <v>0</v>
      </c>
      <c r="E544" s="79">
        <f t="shared" si="38"/>
        <v>0</v>
      </c>
      <c r="F544" s="79">
        <f t="shared" si="39"/>
        <v>0</v>
      </c>
      <c r="G544" s="87" t="s">
        <v>352</v>
      </c>
      <c r="H544" s="42"/>
      <c r="I544" s="37"/>
      <c r="J544" s="37"/>
      <c r="K544" s="37"/>
      <c r="L544" s="37"/>
    </row>
    <row r="545" spans="1:12" ht="22">
      <c r="A545" s="131"/>
      <c r="B545" s="175"/>
      <c r="C545" s="79" t="e">
        <f t="shared" si="36"/>
        <v>#REF!</v>
      </c>
      <c r="D545" s="79" t="e">
        <f t="shared" si="37"/>
        <v>#REF!</v>
      </c>
      <c r="E545" s="79" t="e">
        <f t="shared" si="38"/>
        <v>#REF!</v>
      </c>
      <c r="F545" s="79" t="e">
        <f t="shared" si="39"/>
        <v>#REF!</v>
      </c>
      <c r="G545" s="87" t="s">
        <v>21</v>
      </c>
      <c r="H545" s="42">
        <v>10</v>
      </c>
      <c r="I545" s="37" t="e">
        <f>VLOOKUP($G545,#REF!,3,0)</f>
        <v>#REF!</v>
      </c>
      <c r="J545" s="37" t="e">
        <f>VLOOKUP($G545,#REF!,5,0)</f>
        <v>#REF!</v>
      </c>
      <c r="K545" s="37" t="e">
        <f>VLOOKUP($G545,#REF!,12,0)</f>
        <v>#REF!</v>
      </c>
      <c r="L545" s="37" t="e">
        <f>VLOOKUP($G545,#REF!,8,0)</f>
        <v>#REF!</v>
      </c>
    </row>
    <row r="546" spans="1:12" ht="22">
      <c r="A546" s="132"/>
      <c r="B546" s="176"/>
      <c r="C546" s="79" t="e">
        <f t="shared" si="36"/>
        <v>#REF!</v>
      </c>
      <c r="D546" s="79" t="e">
        <f t="shared" si="37"/>
        <v>#REF!</v>
      </c>
      <c r="E546" s="79" t="e">
        <f t="shared" si="38"/>
        <v>#REF!</v>
      </c>
      <c r="F546" s="79" t="e">
        <f t="shared" si="39"/>
        <v>#REF!</v>
      </c>
      <c r="G546" s="87" t="s">
        <v>195</v>
      </c>
      <c r="H546" s="42">
        <v>10</v>
      </c>
      <c r="I546" s="37" t="e">
        <f>VLOOKUP($G546,#REF!,3,0)</f>
        <v>#REF!</v>
      </c>
      <c r="J546" s="37" t="e">
        <f>VLOOKUP($G546,#REF!,5,0)</f>
        <v>#REF!</v>
      </c>
      <c r="K546" s="37" t="e">
        <f>VLOOKUP($G546,#REF!,12,0)</f>
        <v>#REF!</v>
      </c>
      <c r="L546" s="37" t="e">
        <f>VLOOKUP($G546,#REF!,8,0)</f>
        <v>#REF!</v>
      </c>
    </row>
    <row r="547" spans="1:12" ht="150" customHeight="1">
      <c r="A547" s="130" t="s">
        <v>353</v>
      </c>
      <c r="B547" s="174" t="s">
        <v>354</v>
      </c>
      <c r="C547" s="79" t="e">
        <f t="shared" si="36"/>
        <v>#REF!</v>
      </c>
      <c r="D547" s="79" t="e">
        <f t="shared" si="37"/>
        <v>#REF!</v>
      </c>
      <c r="E547" s="79" t="e">
        <f t="shared" si="38"/>
        <v>#REF!</v>
      </c>
      <c r="F547" s="79" t="e">
        <f t="shared" si="39"/>
        <v>#REF!</v>
      </c>
      <c r="G547" s="87" t="s">
        <v>51</v>
      </c>
      <c r="H547" s="42">
        <v>10</v>
      </c>
      <c r="I547" s="37" t="e">
        <f>VLOOKUP($G547,#REF!,3,0)</f>
        <v>#REF!</v>
      </c>
      <c r="J547" s="37" t="e">
        <f>VLOOKUP($G547,#REF!,5,0)</f>
        <v>#REF!</v>
      </c>
      <c r="K547" s="37" t="e">
        <f>VLOOKUP($G547,#REF!,12,0)</f>
        <v>#REF!</v>
      </c>
      <c r="L547" s="37" t="e">
        <f>VLOOKUP($G547,#REF!,8,0)</f>
        <v>#REF!</v>
      </c>
    </row>
    <row r="548" spans="1:12" ht="22">
      <c r="A548" s="131"/>
      <c r="B548" s="175"/>
      <c r="C548" s="79" t="e">
        <f t="shared" si="36"/>
        <v>#REF!</v>
      </c>
      <c r="D548" s="79" t="e">
        <f t="shared" si="37"/>
        <v>#REF!</v>
      </c>
      <c r="E548" s="79" t="e">
        <f t="shared" si="38"/>
        <v>#REF!</v>
      </c>
      <c r="F548" s="79" t="e">
        <f t="shared" si="39"/>
        <v>#REF!</v>
      </c>
      <c r="G548" s="87" t="s">
        <v>355</v>
      </c>
      <c r="H548" s="42">
        <v>20</v>
      </c>
      <c r="I548" s="37" t="e">
        <f>VLOOKUP($G548,#REF!,3,0)</f>
        <v>#REF!</v>
      </c>
      <c r="J548" s="37" t="e">
        <f>VLOOKUP($G548,#REF!,5,0)</f>
        <v>#REF!</v>
      </c>
      <c r="K548" s="37" t="e">
        <f>VLOOKUP($G548,#REF!,12,0)</f>
        <v>#REF!</v>
      </c>
      <c r="L548" s="37" t="e">
        <f>VLOOKUP($G548,#REF!,8,0)</f>
        <v>#REF!</v>
      </c>
    </row>
    <row r="549" spans="1:12" ht="22">
      <c r="A549" s="131"/>
      <c r="B549" s="175"/>
      <c r="C549" s="79" t="e">
        <f t="shared" si="36"/>
        <v>#REF!</v>
      </c>
      <c r="D549" s="79" t="e">
        <f t="shared" si="37"/>
        <v>#REF!</v>
      </c>
      <c r="E549" s="79" t="e">
        <f t="shared" si="38"/>
        <v>#REF!</v>
      </c>
      <c r="F549" s="79" t="e">
        <f t="shared" si="39"/>
        <v>#REF!</v>
      </c>
      <c r="G549" s="87" t="s">
        <v>303</v>
      </c>
      <c r="H549" s="42">
        <v>250</v>
      </c>
      <c r="I549" s="37" t="e">
        <f>VLOOKUP($G549,#REF!,3,0)</f>
        <v>#REF!</v>
      </c>
      <c r="J549" s="37" t="e">
        <f>VLOOKUP($G549,#REF!,5,0)</f>
        <v>#REF!</v>
      </c>
      <c r="K549" s="37" t="e">
        <f>VLOOKUP($G549,#REF!,12,0)</f>
        <v>#REF!</v>
      </c>
      <c r="L549" s="37" t="e">
        <f>VLOOKUP($G549,#REF!,8,0)</f>
        <v>#REF!</v>
      </c>
    </row>
    <row r="550" spans="1:12" ht="22">
      <c r="A550" s="131"/>
      <c r="B550" s="175"/>
      <c r="C550" s="79" t="e">
        <f t="shared" si="36"/>
        <v>#REF!</v>
      </c>
      <c r="D550" s="79" t="e">
        <f t="shared" si="37"/>
        <v>#REF!</v>
      </c>
      <c r="E550" s="79" t="e">
        <f t="shared" si="38"/>
        <v>#REF!</v>
      </c>
      <c r="F550" s="79" t="e">
        <f t="shared" si="39"/>
        <v>#REF!</v>
      </c>
      <c r="G550" s="87" t="s">
        <v>52</v>
      </c>
      <c r="H550" s="42">
        <v>10</v>
      </c>
      <c r="I550" s="37" t="e">
        <f>VLOOKUP($G550,#REF!,3,0)</f>
        <v>#REF!</v>
      </c>
      <c r="J550" s="37" t="e">
        <f>VLOOKUP($G550,#REF!,5,0)</f>
        <v>#REF!</v>
      </c>
      <c r="K550" s="37" t="e">
        <f>VLOOKUP($G550,#REF!,12,0)</f>
        <v>#REF!</v>
      </c>
      <c r="L550" s="37" t="e">
        <f>VLOOKUP($G550,#REF!,8,0)</f>
        <v>#REF!</v>
      </c>
    </row>
    <row r="551" spans="1:12" ht="22">
      <c r="A551" s="131"/>
      <c r="B551" s="175"/>
      <c r="C551" s="79" t="e">
        <f t="shared" si="36"/>
        <v>#REF!</v>
      </c>
      <c r="D551" s="79" t="e">
        <f t="shared" si="37"/>
        <v>#REF!</v>
      </c>
      <c r="E551" s="79" t="e">
        <f t="shared" si="38"/>
        <v>#REF!</v>
      </c>
      <c r="F551" s="79" t="e">
        <f t="shared" si="39"/>
        <v>#REF!</v>
      </c>
      <c r="G551" s="87" t="s">
        <v>28</v>
      </c>
      <c r="H551" s="42">
        <v>20</v>
      </c>
      <c r="I551" s="37" t="e">
        <f>VLOOKUP($G551,#REF!,3,0)</f>
        <v>#REF!</v>
      </c>
      <c r="J551" s="37" t="e">
        <f>VLOOKUP($G551,#REF!,5,0)</f>
        <v>#REF!</v>
      </c>
      <c r="K551" s="37" t="e">
        <f>VLOOKUP($G551,#REF!,12,0)</f>
        <v>#REF!</v>
      </c>
      <c r="L551" s="37" t="e">
        <f>VLOOKUP($G551,#REF!,8,0)</f>
        <v>#REF!</v>
      </c>
    </row>
    <row r="552" spans="1:12" ht="22">
      <c r="A552" s="131"/>
      <c r="B552" s="175"/>
      <c r="C552" s="79" t="e">
        <f t="shared" si="36"/>
        <v>#REF!</v>
      </c>
      <c r="D552" s="79" t="e">
        <f t="shared" si="37"/>
        <v>#REF!</v>
      </c>
      <c r="E552" s="79" t="e">
        <f t="shared" si="38"/>
        <v>#REF!</v>
      </c>
      <c r="F552" s="79" t="e">
        <f t="shared" si="39"/>
        <v>#REF!</v>
      </c>
      <c r="G552" s="87" t="s">
        <v>356</v>
      </c>
      <c r="H552" s="42">
        <v>30</v>
      </c>
      <c r="I552" s="37" t="e">
        <f>VLOOKUP($G552,#REF!,3,0)</f>
        <v>#REF!</v>
      </c>
      <c r="J552" s="37" t="e">
        <f>VLOOKUP($G552,#REF!,5,0)</f>
        <v>#REF!</v>
      </c>
      <c r="K552" s="37" t="e">
        <f>VLOOKUP($G552,#REF!,12,0)</f>
        <v>#REF!</v>
      </c>
      <c r="L552" s="37" t="e">
        <f>VLOOKUP($G552,#REF!,8,0)</f>
        <v>#REF!</v>
      </c>
    </row>
    <row r="553" spans="1:12" ht="22">
      <c r="A553" s="131"/>
      <c r="B553" s="175"/>
      <c r="C553" s="79" t="e">
        <f t="shared" si="36"/>
        <v>#REF!</v>
      </c>
      <c r="D553" s="79" t="e">
        <f t="shared" si="37"/>
        <v>#REF!</v>
      </c>
      <c r="E553" s="79" t="e">
        <f t="shared" si="38"/>
        <v>#REF!</v>
      </c>
      <c r="F553" s="79" t="e">
        <f t="shared" si="39"/>
        <v>#REF!</v>
      </c>
      <c r="G553" s="87" t="s">
        <v>64</v>
      </c>
      <c r="H553" s="42">
        <v>14</v>
      </c>
      <c r="I553" s="37" t="e">
        <f>VLOOKUP($G553,#REF!,3,0)</f>
        <v>#REF!</v>
      </c>
      <c r="J553" s="37" t="e">
        <f>VLOOKUP($G553,#REF!,5,0)</f>
        <v>#REF!</v>
      </c>
      <c r="K553" s="37" t="e">
        <f>VLOOKUP($G553,#REF!,12,0)</f>
        <v>#REF!</v>
      </c>
      <c r="L553" s="37" t="e">
        <f>VLOOKUP($G553,#REF!,8,0)</f>
        <v>#REF!</v>
      </c>
    </row>
    <row r="554" spans="1:12" ht="22">
      <c r="A554" s="132"/>
      <c r="B554" s="176"/>
      <c r="C554" s="79" t="e">
        <f t="shared" si="36"/>
        <v>#REF!</v>
      </c>
      <c r="D554" s="79" t="e">
        <f t="shared" si="37"/>
        <v>#REF!</v>
      </c>
      <c r="E554" s="79" t="e">
        <f t="shared" si="38"/>
        <v>#REF!</v>
      </c>
      <c r="F554" s="79" t="e">
        <f t="shared" si="39"/>
        <v>#REF!</v>
      </c>
      <c r="G554" s="45" t="s">
        <v>341</v>
      </c>
      <c r="H554" s="42">
        <v>15</v>
      </c>
      <c r="I554" s="37" t="e">
        <f>VLOOKUP($G554,#REF!,3,0)</f>
        <v>#REF!</v>
      </c>
      <c r="J554" s="37" t="e">
        <f>VLOOKUP($G554,#REF!,5,0)</f>
        <v>#REF!</v>
      </c>
      <c r="K554" s="37" t="e">
        <f>VLOOKUP($G554,#REF!,12,0)</f>
        <v>#REF!</v>
      </c>
      <c r="L554" s="37" t="e">
        <f>VLOOKUP($G554,#REF!,8,0)</f>
        <v>#REF!</v>
      </c>
    </row>
    <row r="555" spans="1:12" ht="90" customHeight="1">
      <c r="A555" s="130" t="s">
        <v>357</v>
      </c>
      <c r="B555" s="174" t="s">
        <v>358</v>
      </c>
      <c r="C555" s="79" t="e">
        <f t="shared" si="36"/>
        <v>#REF!</v>
      </c>
      <c r="D555" s="79" t="e">
        <f t="shared" si="37"/>
        <v>#REF!</v>
      </c>
      <c r="E555" s="79" t="e">
        <f t="shared" si="38"/>
        <v>#REF!</v>
      </c>
      <c r="F555" s="79" t="e">
        <f t="shared" si="39"/>
        <v>#REF!</v>
      </c>
      <c r="G555" s="87" t="s">
        <v>51</v>
      </c>
      <c r="H555" s="42">
        <v>75</v>
      </c>
      <c r="I555" s="37" t="e">
        <f>VLOOKUP($G555,#REF!,3,0)</f>
        <v>#REF!</v>
      </c>
      <c r="J555" s="37" t="e">
        <f>VLOOKUP($G555,#REF!,5,0)</f>
        <v>#REF!</v>
      </c>
      <c r="K555" s="37" t="e">
        <f>VLOOKUP($G555,#REF!,12,0)</f>
        <v>#REF!</v>
      </c>
      <c r="L555" s="37" t="e">
        <f>VLOOKUP($G555,#REF!,8,0)</f>
        <v>#REF!</v>
      </c>
    </row>
    <row r="556" spans="1:12" ht="22">
      <c r="A556" s="131"/>
      <c r="B556" s="175"/>
      <c r="C556" s="79" t="e">
        <f t="shared" si="36"/>
        <v>#REF!</v>
      </c>
      <c r="D556" s="79" t="e">
        <f t="shared" si="37"/>
        <v>#REF!</v>
      </c>
      <c r="E556" s="79" t="e">
        <f t="shared" si="38"/>
        <v>#REF!</v>
      </c>
      <c r="F556" s="79" t="e">
        <f t="shared" si="39"/>
        <v>#REF!</v>
      </c>
      <c r="G556" s="87" t="s">
        <v>359</v>
      </c>
      <c r="H556" s="42">
        <v>15</v>
      </c>
      <c r="I556" s="37" t="e">
        <f>VLOOKUP($G556,#REF!,3,0)</f>
        <v>#REF!</v>
      </c>
      <c r="J556" s="37" t="e">
        <f>VLOOKUP($G556,#REF!,5,0)</f>
        <v>#REF!</v>
      </c>
      <c r="K556" s="37" t="e">
        <f>VLOOKUP($G556,#REF!,12,0)</f>
        <v>#REF!</v>
      </c>
      <c r="L556" s="37" t="e">
        <f>VLOOKUP($G556,#REF!,8,0)</f>
        <v>#REF!</v>
      </c>
    </row>
    <row r="557" spans="1:12" ht="22">
      <c r="A557" s="131"/>
      <c r="B557" s="175"/>
      <c r="C557" s="79" t="e">
        <f t="shared" si="36"/>
        <v>#REF!</v>
      </c>
      <c r="D557" s="79" t="e">
        <f t="shared" si="37"/>
        <v>#REF!</v>
      </c>
      <c r="E557" s="79" t="e">
        <f t="shared" si="38"/>
        <v>#REF!</v>
      </c>
      <c r="F557" s="79" t="e">
        <f t="shared" si="39"/>
        <v>#REF!</v>
      </c>
      <c r="G557" s="87" t="s">
        <v>21</v>
      </c>
      <c r="H557" s="42">
        <v>20</v>
      </c>
      <c r="I557" s="37" t="e">
        <f>VLOOKUP($G557,#REF!,3,0)</f>
        <v>#REF!</v>
      </c>
      <c r="J557" s="37" t="e">
        <f>VLOOKUP($G557,#REF!,5,0)</f>
        <v>#REF!</v>
      </c>
      <c r="K557" s="37" t="e">
        <f>VLOOKUP($G557,#REF!,12,0)</f>
        <v>#REF!</v>
      </c>
      <c r="L557" s="37" t="e">
        <f>VLOOKUP($G557,#REF!,8,0)</f>
        <v>#REF!</v>
      </c>
    </row>
    <row r="558" spans="1:12" ht="22">
      <c r="A558" s="131"/>
      <c r="B558" s="175"/>
      <c r="C558" s="79" t="e">
        <f t="shared" si="36"/>
        <v>#REF!</v>
      </c>
      <c r="D558" s="79" t="e">
        <f t="shared" si="37"/>
        <v>#REF!</v>
      </c>
      <c r="E558" s="79" t="e">
        <f t="shared" si="38"/>
        <v>#REF!</v>
      </c>
      <c r="F558" s="79" t="e">
        <f t="shared" si="39"/>
        <v>#REF!</v>
      </c>
      <c r="G558" s="87" t="s">
        <v>246</v>
      </c>
      <c r="H558" s="42">
        <v>10</v>
      </c>
      <c r="I558" s="37" t="e">
        <f>VLOOKUP($G558,#REF!,3,0)</f>
        <v>#REF!</v>
      </c>
      <c r="J558" s="37" t="e">
        <f>VLOOKUP($G558,#REF!,5,0)</f>
        <v>#REF!</v>
      </c>
      <c r="K558" s="37" t="e">
        <f>VLOOKUP($G558,#REF!,12,0)</f>
        <v>#REF!</v>
      </c>
      <c r="L558" s="37" t="e">
        <f>VLOOKUP($G558,#REF!,8,0)</f>
        <v>#REF!</v>
      </c>
    </row>
    <row r="559" spans="1:12" ht="22">
      <c r="A559" s="131"/>
      <c r="B559" s="175"/>
      <c r="C559" s="79" t="e">
        <f t="shared" si="36"/>
        <v>#REF!</v>
      </c>
      <c r="D559" s="79" t="e">
        <f t="shared" si="37"/>
        <v>#REF!</v>
      </c>
      <c r="E559" s="79" t="e">
        <f t="shared" si="38"/>
        <v>#REF!</v>
      </c>
      <c r="F559" s="79" t="e">
        <f t="shared" si="39"/>
        <v>#REF!</v>
      </c>
      <c r="G559" s="87" t="s">
        <v>305</v>
      </c>
      <c r="H559" s="42">
        <v>250</v>
      </c>
      <c r="I559" s="37" t="e">
        <f>VLOOKUP($G559,#REF!,3,0)</f>
        <v>#REF!</v>
      </c>
      <c r="J559" s="37" t="e">
        <f>VLOOKUP($G559,#REF!,5,0)</f>
        <v>#REF!</v>
      </c>
      <c r="K559" s="37" t="e">
        <f>VLOOKUP($G559,#REF!,12,0)</f>
        <v>#REF!</v>
      </c>
      <c r="L559" s="37" t="e">
        <f>VLOOKUP($G559,#REF!,8,0)</f>
        <v>#REF!</v>
      </c>
    </row>
    <row r="560" spans="1:12" ht="44">
      <c r="A560" s="132"/>
      <c r="B560" s="176"/>
      <c r="C560" s="79">
        <f t="shared" si="36"/>
        <v>0</v>
      </c>
      <c r="D560" s="79">
        <f t="shared" si="37"/>
        <v>0</v>
      </c>
      <c r="E560" s="79">
        <f t="shared" si="38"/>
        <v>0</v>
      </c>
      <c r="F560" s="79">
        <f t="shared" si="39"/>
        <v>0</v>
      </c>
      <c r="G560" s="87" t="s">
        <v>352</v>
      </c>
      <c r="H560" s="42"/>
      <c r="I560" s="37"/>
      <c r="J560" s="37"/>
      <c r="K560" s="37"/>
      <c r="L560" s="37"/>
    </row>
    <row r="561" spans="1:12" ht="105" customHeight="1">
      <c r="A561" s="130" t="s">
        <v>360</v>
      </c>
      <c r="B561" s="174" t="s">
        <v>361</v>
      </c>
      <c r="C561" s="79" t="e">
        <f t="shared" si="36"/>
        <v>#REF!</v>
      </c>
      <c r="D561" s="79" t="e">
        <f t="shared" si="37"/>
        <v>#REF!</v>
      </c>
      <c r="E561" s="79" t="e">
        <f t="shared" si="38"/>
        <v>#REF!</v>
      </c>
      <c r="F561" s="79" t="e">
        <f t="shared" si="39"/>
        <v>#REF!</v>
      </c>
      <c r="G561" s="87" t="s">
        <v>185</v>
      </c>
      <c r="H561" s="42">
        <v>90</v>
      </c>
      <c r="I561" s="37" t="e">
        <f>VLOOKUP($G561,#REF!,3,0)</f>
        <v>#REF!</v>
      </c>
      <c r="J561" s="37" t="e">
        <f>VLOOKUP($G561,#REF!,5,0)</f>
        <v>#REF!</v>
      </c>
      <c r="K561" s="37" t="e">
        <f>VLOOKUP($G561,#REF!,12,0)</f>
        <v>#REF!</v>
      </c>
      <c r="L561" s="37" t="e">
        <f>VLOOKUP($G561,#REF!,8,0)</f>
        <v>#REF!</v>
      </c>
    </row>
    <row r="562" spans="1:12" ht="43">
      <c r="A562" s="131"/>
      <c r="B562" s="175"/>
      <c r="C562" s="79" t="e">
        <f t="shared" si="36"/>
        <v>#REF!</v>
      </c>
      <c r="D562" s="79" t="e">
        <f t="shared" si="37"/>
        <v>#REF!</v>
      </c>
      <c r="E562" s="79" t="e">
        <f t="shared" si="38"/>
        <v>#REF!</v>
      </c>
      <c r="F562" s="79" t="e">
        <f t="shared" si="39"/>
        <v>#REF!</v>
      </c>
      <c r="G562" s="88" t="s">
        <v>297</v>
      </c>
      <c r="H562" s="42">
        <v>20</v>
      </c>
      <c r="I562" s="37" t="e">
        <f>VLOOKUP($G562,#REF!,3,0)</f>
        <v>#REF!</v>
      </c>
      <c r="J562" s="37" t="e">
        <f>VLOOKUP($G562,#REF!,5,0)</f>
        <v>#REF!</v>
      </c>
      <c r="K562" s="37" t="e">
        <f>VLOOKUP($G562,#REF!,12,0)</f>
        <v>#REF!</v>
      </c>
      <c r="L562" s="37" t="e">
        <f>VLOOKUP($G562,#REF!,8,0)</f>
        <v>#REF!</v>
      </c>
    </row>
    <row r="563" spans="1:12" ht="22">
      <c r="A563" s="131"/>
      <c r="B563" s="175"/>
      <c r="C563" s="79">
        <f t="shared" si="36"/>
        <v>0</v>
      </c>
      <c r="D563" s="79">
        <f t="shared" si="37"/>
        <v>0</v>
      </c>
      <c r="E563" s="79">
        <f t="shared" si="38"/>
        <v>0</v>
      </c>
      <c r="F563" s="79">
        <f t="shared" si="39"/>
        <v>0</v>
      </c>
      <c r="G563" s="87" t="s">
        <v>362</v>
      </c>
      <c r="H563" s="42"/>
      <c r="I563" s="37"/>
      <c r="J563" s="37"/>
      <c r="K563" s="37"/>
      <c r="L563" s="37"/>
    </row>
    <row r="564" spans="1:12" ht="22">
      <c r="A564" s="132"/>
      <c r="B564" s="176"/>
      <c r="C564" s="79" t="e">
        <f t="shared" si="36"/>
        <v>#REF!</v>
      </c>
      <c r="D564" s="79" t="e">
        <f t="shared" si="37"/>
        <v>#REF!</v>
      </c>
      <c r="E564" s="79" t="e">
        <f t="shared" si="38"/>
        <v>#REF!</v>
      </c>
      <c r="F564" s="79" t="e">
        <f t="shared" si="39"/>
        <v>#REF!</v>
      </c>
      <c r="G564" s="45" t="s">
        <v>363</v>
      </c>
      <c r="H564" s="42">
        <v>175</v>
      </c>
      <c r="I564" s="37" t="e">
        <f>VLOOKUP($G564,#REF!,3,0)</f>
        <v>#REF!</v>
      </c>
      <c r="J564" s="37" t="e">
        <f>VLOOKUP($G564,#REF!,5,0)</f>
        <v>#REF!</v>
      </c>
      <c r="K564" s="37" t="e">
        <f>VLOOKUP($G564,#REF!,12,0)</f>
        <v>#REF!</v>
      </c>
      <c r="L564" s="37" t="e">
        <f>VLOOKUP($G564,#REF!,8,0)</f>
        <v>#REF!</v>
      </c>
    </row>
    <row r="565" spans="1:12" ht="31" customHeight="1">
      <c r="A565" s="130" t="s">
        <v>364</v>
      </c>
      <c r="B565" s="174" t="s">
        <v>365</v>
      </c>
      <c r="C565" s="16" t="e">
        <f t="shared" si="36"/>
        <v>#REF!</v>
      </c>
      <c r="D565" s="16" t="e">
        <f t="shared" si="37"/>
        <v>#REF!</v>
      </c>
      <c r="E565" s="16" t="e">
        <f t="shared" si="38"/>
        <v>#REF!</v>
      </c>
      <c r="F565" s="16" t="e">
        <f t="shared" si="39"/>
        <v>#REF!</v>
      </c>
      <c r="G565" s="10" t="s">
        <v>366</v>
      </c>
      <c r="H565" s="11">
        <v>70</v>
      </c>
      <c r="I565" s="37" t="e">
        <f>VLOOKUP($G565,#REF!,3,0)</f>
        <v>#REF!</v>
      </c>
      <c r="J565" s="37" t="e">
        <f>VLOOKUP($G565,#REF!,5,0)</f>
        <v>#REF!</v>
      </c>
      <c r="K565" s="37" t="e">
        <f>VLOOKUP($G565,#REF!,12,0)</f>
        <v>#REF!</v>
      </c>
      <c r="L565" s="37" t="e">
        <f>VLOOKUP($G565,#REF!,8,0)</f>
        <v>#REF!</v>
      </c>
    </row>
    <row r="566" spans="1:12" ht="22">
      <c r="A566" s="131"/>
      <c r="B566" s="175"/>
      <c r="C566" s="16" t="e">
        <f t="shared" si="36"/>
        <v>#REF!</v>
      </c>
      <c r="D566" s="16" t="e">
        <f t="shared" si="37"/>
        <v>#REF!</v>
      </c>
      <c r="E566" s="16" t="e">
        <f t="shared" si="38"/>
        <v>#REF!</v>
      </c>
      <c r="F566" s="16" t="e">
        <f t="shared" si="39"/>
        <v>#REF!</v>
      </c>
      <c r="G566" s="10" t="s">
        <v>185</v>
      </c>
      <c r="H566" s="11">
        <v>70</v>
      </c>
      <c r="I566" s="37" t="e">
        <f>VLOOKUP($G566,#REF!,3,0)</f>
        <v>#REF!</v>
      </c>
      <c r="J566" s="37" t="e">
        <f>VLOOKUP($G566,#REF!,5,0)</f>
        <v>#REF!</v>
      </c>
      <c r="K566" s="37" t="e">
        <f>VLOOKUP($G566,#REF!,12,0)</f>
        <v>#REF!</v>
      </c>
      <c r="L566" s="37" t="e">
        <f>VLOOKUP($G566,#REF!,8,0)</f>
        <v>#REF!</v>
      </c>
    </row>
    <row r="567" spans="1:12" ht="22">
      <c r="A567" s="131"/>
      <c r="B567" s="175"/>
      <c r="C567" s="16" t="e">
        <f t="shared" si="36"/>
        <v>#REF!</v>
      </c>
      <c r="D567" s="16" t="e">
        <f t="shared" si="37"/>
        <v>#REF!</v>
      </c>
      <c r="E567" s="16" t="e">
        <f t="shared" si="38"/>
        <v>#REF!</v>
      </c>
      <c r="F567" s="16" t="e">
        <f t="shared" si="39"/>
        <v>#REF!</v>
      </c>
      <c r="G567" s="22" t="s">
        <v>367</v>
      </c>
      <c r="H567" s="11">
        <v>5</v>
      </c>
      <c r="I567" s="37" t="e">
        <f>VLOOKUP($G567,#REF!,3,0)</f>
        <v>#REF!</v>
      </c>
      <c r="J567" s="37" t="e">
        <f>VLOOKUP($G567,#REF!,5,0)</f>
        <v>#REF!</v>
      </c>
      <c r="K567" s="37" t="e">
        <f>VLOOKUP($G567,#REF!,12,0)</f>
        <v>#REF!</v>
      </c>
      <c r="L567" s="37" t="e">
        <f>VLOOKUP($G567,#REF!,8,0)</f>
        <v>#REF!</v>
      </c>
    </row>
    <row r="568" spans="1:12" ht="22">
      <c r="A568" s="131"/>
      <c r="B568" s="175"/>
      <c r="C568" s="16" t="e">
        <f t="shared" si="36"/>
        <v>#REF!</v>
      </c>
      <c r="D568" s="16" t="e">
        <f t="shared" si="37"/>
        <v>#REF!</v>
      </c>
      <c r="E568" s="16" t="e">
        <f t="shared" si="38"/>
        <v>#REF!</v>
      </c>
      <c r="F568" s="16" t="e">
        <f t="shared" si="39"/>
        <v>#REF!</v>
      </c>
      <c r="G568" s="10" t="s">
        <v>64</v>
      </c>
      <c r="H568" s="11">
        <v>24</v>
      </c>
      <c r="I568" s="37" t="e">
        <f>VLOOKUP($G568,#REF!,3,0)</f>
        <v>#REF!</v>
      </c>
      <c r="J568" s="37" t="e">
        <f>VLOOKUP($G568,#REF!,5,0)</f>
        <v>#REF!</v>
      </c>
      <c r="K568" s="37" t="e">
        <f>VLOOKUP($G568,#REF!,12,0)</f>
        <v>#REF!</v>
      </c>
      <c r="L568" s="37" t="e">
        <f>VLOOKUP($G568,#REF!,8,0)</f>
        <v>#REF!</v>
      </c>
    </row>
    <row r="569" spans="1:12" ht="22">
      <c r="A569" s="131"/>
      <c r="B569" s="175"/>
      <c r="C569" s="16" t="e">
        <f t="shared" si="36"/>
        <v>#REF!</v>
      </c>
      <c r="D569" s="16" t="e">
        <f t="shared" si="37"/>
        <v>#REF!</v>
      </c>
      <c r="E569" s="16" t="e">
        <f t="shared" si="38"/>
        <v>#REF!</v>
      </c>
      <c r="F569" s="16" t="e">
        <f t="shared" si="39"/>
        <v>#REF!</v>
      </c>
      <c r="G569" s="10" t="s">
        <v>21</v>
      </c>
      <c r="H569" s="11">
        <v>10</v>
      </c>
      <c r="I569" s="37" t="e">
        <f>VLOOKUP($G569,#REF!,3,0)</f>
        <v>#REF!</v>
      </c>
      <c r="J569" s="37" t="e">
        <f>VLOOKUP($G569,#REF!,5,0)</f>
        <v>#REF!</v>
      </c>
      <c r="K569" s="37" t="e">
        <f>VLOOKUP($G569,#REF!,12,0)</f>
        <v>#REF!</v>
      </c>
      <c r="L569" s="37" t="e">
        <f>VLOOKUP($G569,#REF!,8,0)</f>
        <v>#REF!</v>
      </c>
    </row>
    <row r="570" spans="1:12" ht="22">
      <c r="A570" s="131"/>
      <c r="B570" s="175"/>
      <c r="C570" s="16">
        <f t="shared" si="36"/>
        <v>0</v>
      </c>
      <c r="D570" s="16">
        <f t="shared" si="37"/>
        <v>0</v>
      </c>
      <c r="E570" s="16">
        <f t="shared" si="38"/>
        <v>0</v>
      </c>
      <c r="F570" s="16">
        <f t="shared" si="39"/>
        <v>0</v>
      </c>
      <c r="G570" s="10" t="s">
        <v>362</v>
      </c>
      <c r="H570" s="11"/>
      <c r="I570" s="37"/>
      <c r="J570" s="37"/>
      <c r="K570" s="37"/>
      <c r="L570" s="37"/>
    </row>
    <row r="571" spans="1:12" ht="22">
      <c r="A571" s="131"/>
      <c r="B571" s="175"/>
      <c r="C571" s="16" t="e">
        <f t="shared" si="36"/>
        <v>#REF!</v>
      </c>
      <c r="D571" s="16" t="e">
        <f t="shared" si="37"/>
        <v>#REF!</v>
      </c>
      <c r="E571" s="16" t="e">
        <f t="shared" si="38"/>
        <v>#REF!</v>
      </c>
      <c r="F571" s="16" t="e">
        <f t="shared" si="39"/>
        <v>#REF!</v>
      </c>
      <c r="G571" s="33" t="s">
        <v>14</v>
      </c>
      <c r="H571" s="11">
        <v>25</v>
      </c>
      <c r="I571" s="37" t="e">
        <f>VLOOKUP($G571,#REF!,3,0)</f>
        <v>#REF!</v>
      </c>
      <c r="J571" s="37" t="e">
        <f>VLOOKUP($G571,#REF!,5,0)</f>
        <v>#REF!</v>
      </c>
      <c r="K571" s="37" t="e">
        <f>VLOOKUP($G571,#REF!,12,0)</f>
        <v>#REF!</v>
      </c>
      <c r="L571" s="37" t="e">
        <f>VLOOKUP($G571,#REF!,8,0)</f>
        <v>#REF!</v>
      </c>
    </row>
    <row r="572" spans="1:12" ht="22">
      <c r="A572" s="132"/>
      <c r="B572" s="176"/>
      <c r="C572" s="16" t="e">
        <f t="shared" ref="C572:C601" si="40">H572*I572/100</f>
        <v>#REF!</v>
      </c>
      <c r="D572" s="16" t="e">
        <f t="shared" ref="D572:D601" si="41">H572*J572/100</f>
        <v>#REF!</v>
      </c>
      <c r="E572" s="16" t="e">
        <f t="shared" ref="E572:E601" si="42">H572*K572/100</f>
        <v>#REF!</v>
      </c>
      <c r="F572" s="16" t="e">
        <f t="shared" ref="F572:F601" si="43">H572*L572/100</f>
        <v>#REF!</v>
      </c>
      <c r="G572" s="10" t="s">
        <v>51</v>
      </c>
      <c r="H572" s="11">
        <v>75</v>
      </c>
      <c r="I572" s="37" t="e">
        <f>VLOOKUP($G572,#REF!,3,0)</f>
        <v>#REF!</v>
      </c>
      <c r="J572" s="37" t="e">
        <f>VLOOKUP($G572,#REF!,5,0)</f>
        <v>#REF!</v>
      </c>
      <c r="K572" s="37" t="e">
        <f>VLOOKUP($G572,#REF!,12,0)</f>
        <v>#REF!</v>
      </c>
      <c r="L572" s="37" t="e">
        <f>VLOOKUP($G572,#REF!,8,0)</f>
        <v>#REF!</v>
      </c>
    </row>
    <row r="573" spans="1:12" ht="17" customHeight="1">
      <c r="A573" s="130" t="s">
        <v>368</v>
      </c>
      <c r="B573" s="174" t="s">
        <v>369</v>
      </c>
      <c r="C573" s="16" t="e">
        <f t="shared" si="40"/>
        <v>#REF!</v>
      </c>
      <c r="D573" s="16" t="e">
        <f t="shared" si="41"/>
        <v>#REF!</v>
      </c>
      <c r="E573" s="16" t="e">
        <f t="shared" si="42"/>
        <v>#REF!</v>
      </c>
      <c r="F573" s="16" t="e">
        <f t="shared" si="43"/>
        <v>#REF!</v>
      </c>
      <c r="G573" s="10" t="s">
        <v>327</v>
      </c>
      <c r="H573" s="11">
        <v>200</v>
      </c>
      <c r="I573" s="37" t="e">
        <f>VLOOKUP($G573,#REF!,3,0)</f>
        <v>#REF!</v>
      </c>
      <c r="J573" s="37" t="e">
        <f>VLOOKUP($G573,#REF!,5,0)</f>
        <v>#REF!</v>
      </c>
      <c r="K573" s="37" t="e">
        <f>VLOOKUP($G573,#REF!,12,0)</f>
        <v>#REF!</v>
      </c>
      <c r="L573" s="37" t="e">
        <f>VLOOKUP($G573,#REF!,8,0)</f>
        <v>#REF!</v>
      </c>
    </row>
    <row r="574" spans="1:12" ht="22">
      <c r="A574" s="131"/>
      <c r="B574" s="175"/>
      <c r="C574" s="16" t="e">
        <f t="shared" si="40"/>
        <v>#REF!</v>
      </c>
      <c r="D574" s="16" t="e">
        <f t="shared" si="41"/>
        <v>#REF!</v>
      </c>
      <c r="E574" s="16" t="e">
        <f t="shared" si="42"/>
        <v>#REF!</v>
      </c>
      <c r="F574" s="16" t="e">
        <f t="shared" si="43"/>
        <v>#REF!</v>
      </c>
      <c r="G574" s="10" t="s">
        <v>51</v>
      </c>
      <c r="H574" s="11">
        <v>150</v>
      </c>
      <c r="I574" s="37" t="e">
        <f>VLOOKUP($G574,#REF!,3,0)</f>
        <v>#REF!</v>
      </c>
      <c r="J574" s="37" t="e">
        <f>VLOOKUP($G574,#REF!,5,0)</f>
        <v>#REF!</v>
      </c>
      <c r="K574" s="37" t="e">
        <f>VLOOKUP($G574,#REF!,12,0)</f>
        <v>#REF!</v>
      </c>
      <c r="L574" s="37" t="e">
        <f>VLOOKUP($G574,#REF!,8,0)</f>
        <v>#REF!</v>
      </c>
    </row>
    <row r="575" spans="1:12" ht="22">
      <c r="A575" s="131"/>
      <c r="B575" s="175"/>
      <c r="C575" s="16" t="e">
        <f t="shared" si="40"/>
        <v>#REF!</v>
      </c>
      <c r="D575" s="16" t="e">
        <f t="shared" si="41"/>
        <v>#REF!</v>
      </c>
      <c r="E575" s="16" t="e">
        <f t="shared" si="42"/>
        <v>#REF!</v>
      </c>
      <c r="F575" s="16" t="e">
        <f t="shared" si="43"/>
        <v>#REF!</v>
      </c>
      <c r="G575" s="22" t="s">
        <v>341</v>
      </c>
      <c r="H575" s="11">
        <v>10</v>
      </c>
      <c r="I575" s="37" t="e">
        <f>VLOOKUP($G575,#REF!,3,0)</f>
        <v>#REF!</v>
      </c>
      <c r="J575" s="37" t="e">
        <f>VLOOKUP($G575,#REF!,5,0)</f>
        <v>#REF!</v>
      </c>
      <c r="K575" s="37" t="e">
        <f>VLOOKUP($G575,#REF!,12,0)</f>
        <v>#REF!</v>
      </c>
      <c r="L575" s="37" t="e">
        <f>VLOOKUP($G575,#REF!,8,0)</f>
        <v>#REF!</v>
      </c>
    </row>
    <row r="576" spans="1:12" ht="22">
      <c r="A576" s="131"/>
      <c r="B576" s="175"/>
      <c r="C576" s="16" t="e">
        <f t="shared" si="40"/>
        <v>#REF!</v>
      </c>
      <c r="D576" s="16" t="e">
        <f t="shared" si="41"/>
        <v>#REF!</v>
      </c>
      <c r="E576" s="16" t="e">
        <f t="shared" si="42"/>
        <v>#REF!</v>
      </c>
      <c r="F576" s="16" t="e">
        <f t="shared" si="43"/>
        <v>#REF!</v>
      </c>
      <c r="G576" s="10" t="s">
        <v>52</v>
      </c>
      <c r="H576" s="11">
        <v>10</v>
      </c>
      <c r="I576" s="37" t="e">
        <f>VLOOKUP($G576,#REF!,3,0)</f>
        <v>#REF!</v>
      </c>
      <c r="J576" s="37" t="e">
        <f>VLOOKUP($G576,#REF!,5,0)</f>
        <v>#REF!</v>
      </c>
      <c r="K576" s="37" t="e">
        <f>VLOOKUP($G576,#REF!,12,0)</f>
        <v>#REF!</v>
      </c>
      <c r="L576" s="37" t="e">
        <f>VLOOKUP($G576,#REF!,8,0)</f>
        <v>#REF!</v>
      </c>
    </row>
    <row r="577" spans="1:12" ht="22">
      <c r="A577" s="131"/>
      <c r="B577" s="175"/>
      <c r="C577" s="16">
        <f t="shared" si="40"/>
        <v>0</v>
      </c>
      <c r="D577" s="16">
        <f t="shared" si="41"/>
        <v>0</v>
      </c>
      <c r="E577" s="16">
        <f t="shared" si="42"/>
        <v>0</v>
      </c>
      <c r="F577" s="16">
        <f t="shared" si="43"/>
        <v>0</v>
      </c>
      <c r="G577" s="10" t="s">
        <v>362</v>
      </c>
      <c r="H577" s="11"/>
      <c r="I577" s="37"/>
      <c r="J577" s="37"/>
      <c r="K577" s="37"/>
      <c r="L577" s="37"/>
    </row>
    <row r="578" spans="1:12" ht="22">
      <c r="A578" s="132"/>
      <c r="B578" s="176"/>
      <c r="C578" s="16" t="e">
        <f t="shared" si="40"/>
        <v>#REF!</v>
      </c>
      <c r="D578" s="16" t="e">
        <f t="shared" si="41"/>
        <v>#REF!</v>
      </c>
      <c r="E578" s="16" t="e">
        <f t="shared" si="42"/>
        <v>#REF!</v>
      </c>
      <c r="F578" s="16" t="e">
        <f t="shared" si="43"/>
        <v>#REF!</v>
      </c>
      <c r="G578" s="33" t="s">
        <v>14</v>
      </c>
      <c r="H578" s="11">
        <v>20</v>
      </c>
      <c r="I578" s="37" t="e">
        <f>VLOOKUP($G578,#REF!,3,0)</f>
        <v>#REF!</v>
      </c>
      <c r="J578" s="37" t="e">
        <f>VLOOKUP($G578,#REF!,5,0)</f>
        <v>#REF!</v>
      </c>
      <c r="K578" s="37" t="e">
        <f>VLOOKUP($G578,#REF!,12,0)</f>
        <v>#REF!</v>
      </c>
      <c r="L578" s="37" t="e">
        <f>VLOOKUP($G578,#REF!,8,0)</f>
        <v>#REF!</v>
      </c>
    </row>
    <row r="579" spans="1:12" ht="17" customHeight="1">
      <c r="A579" s="130" t="s">
        <v>370</v>
      </c>
      <c r="B579" s="174" t="s">
        <v>371</v>
      </c>
      <c r="C579" s="16">
        <f t="shared" si="40"/>
        <v>0</v>
      </c>
      <c r="D579" s="16">
        <f t="shared" si="41"/>
        <v>0</v>
      </c>
      <c r="E579" s="16">
        <f t="shared" si="42"/>
        <v>0</v>
      </c>
      <c r="F579" s="16">
        <f t="shared" si="43"/>
        <v>0</v>
      </c>
      <c r="G579" s="10" t="s">
        <v>362</v>
      </c>
      <c r="H579" s="11"/>
      <c r="I579" s="37"/>
      <c r="J579" s="37"/>
      <c r="K579" s="37"/>
      <c r="L579" s="37"/>
    </row>
    <row r="580" spans="1:12" ht="22">
      <c r="A580" s="131"/>
      <c r="B580" s="175"/>
      <c r="C580" s="16" t="e">
        <f t="shared" si="40"/>
        <v>#REF!</v>
      </c>
      <c r="D580" s="16" t="e">
        <f t="shared" si="41"/>
        <v>#REF!</v>
      </c>
      <c r="E580" s="16" t="e">
        <f t="shared" si="42"/>
        <v>#REF!</v>
      </c>
      <c r="F580" s="16" t="e">
        <f t="shared" si="43"/>
        <v>#REF!</v>
      </c>
      <c r="G580" s="22" t="s">
        <v>372</v>
      </c>
      <c r="H580" s="11">
        <v>100</v>
      </c>
      <c r="I580" s="37" t="e">
        <f>VLOOKUP($G580,#REF!,3,0)</f>
        <v>#REF!</v>
      </c>
      <c r="J580" s="37" t="e">
        <f>VLOOKUP($G580,#REF!,5,0)</f>
        <v>#REF!</v>
      </c>
      <c r="K580" s="37" t="e">
        <f>VLOOKUP($G580,#REF!,12,0)</f>
        <v>#REF!</v>
      </c>
      <c r="L580" s="37" t="e">
        <f>VLOOKUP($G580,#REF!,8,0)</f>
        <v>#REF!</v>
      </c>
    </row>
    <row r="581" spans="1:12" ht="22">
      <c r="A581" s="131"/>
      <c r="B581" s="175"/>
      <c r="C581" s="16" t="e">
        <f t="shared" si="40"/>
        <v>#REF!</v>
      </c>
      <c r="D581" s="16" t="e">
        <f t="shared" si="41"/>
        <v>#REF!</v>
      </c>
      <c r="E581" s="16" t="e">
        <f t="shared" si="42"/>
        <v>#REF!</v>
      </c>
      <c r="F581" s="16" t="e">
        <f t="shared" si="43"/>
        <v>#REF!</v>
      </c>
      <c r="G581" s="10" t="s">
        <v>21</v>
      </c>
      <c r="H581" s="11">
        <v>20</v>
      </c>
      <c r="I581" s="37" t="e">
        <f>VLOOKUP($G581,#REF!,3,0)</f>
        <v>#REF!</v>
      </c>
      <c r="J581" s="37" t="e">
        <f>VLOOKUP($G581,#REF!,5,0)</f>
        <v>#REF!</v>
      </c>
      <c r="K581" s="37" t="e">
        <f>VLOOKUP($G581,#REF!,12,0)</f>
        <v>#REF!</v>
      </c>
      <c r="L581" s="37" t="e">
        <f>VLOOKUP($G581,#REF!,8,0)</f>
        <v>#REF!</v>
      </c>
    </row>
    <row r="582" spans="1:12" ht="22">
      <c r="A582" s="131"/>
      <c r="B582" s="175"/>
      <c r="C582" s="16" t="e">
        <f t="shared" si="40"/>
        <v>#REF!</v>
      </c>
      <c r="D582" s="16" t="e">
        <f t="shared" si="41"/>
        <v>#REF!</v>
      </c>
      <c r="E582" s="16" t="e">
        <f t="shared" si="42"/>
        <v>#REF!</v>
      </c>
      <c r="F582" s="16" t="e">
        <f t="shared" si="43"/>
        <v>#REF!</v>
      </c>
      <c r="G582" s="10" t="s">
        <v>305</v>
      </c>
      <c r="H582" s="11">
        <v>250</v>
      </c>
      <c r="I582" s="37" t="e">
        <f>VLOOKUP($G582,#REF!,3,0)</f>
        <v>#REF!</v>
      </c>
      <c r="J582" s="37" t="e">
        <f>VLOOKUP($G582,#REF!,5,0)</f>
        <v>#REF!</v>
      </c>
      <c r="K582" s="37" t="e">
        <f>VLOOKUP($G582,#REF!,12,0)</f>
        <v>#REF!</v>
      </c>
      <c r="L582" s="37" t="e">
        <f>VLOOKUP($G582,#REF!,8,0)</f>
        <v>#REF!</v>
      </c>
    </row>
    <row r="583" spans="1:12" ht="44">
      <c r="A583" s="132"/>
      <c r="B583" s="176"/>
      <c r="C583" s="16">
        <f t="shared" si="40"/>
        <v>0</v>
      </c>
      <c r="D583" s="16">
        <f t="shared" si="41"/>
        <v>0</v>
      </c>
      <c r="E583" s="16">
        <f t="shared" si="42"/>
        <v>0</v>
      </c>
      <c r="F583" s="16">
        <f t="shared" si="43"/>
        <v>0</v>
      </c>
      <c r="G583" s="10" t="s">
        <v>373</v>
      </c>
      <c r="H583" s="11"/>
      <c r="I583" s="37"/>
      <c r="J583" s="37"/>
      <c r="K583" s="37"/>
      <c r="L583" s="37"/>
    </row>
    <row r="584" spans="1:12" ht="21" customHeight="1">
      <c r="A584" s="130" t="s">
        <v>374</v>
      </c>
      <c r="B584" s="174" t="s">
        <v>375</v>
      </c>
      <c r="C584" s="16" t="e">
        <f t="shared" si="40"/>
        <v>#REF!</v>
      </c>
      <c r="D584" s="16" t="e">
        <f t="shared" si="41"/>
        <v>#REF!</v>
      </c>
      <c r="E584" s="16" t="e">
        <f t="shared" si="42"/>
        <v>#REF!</v>
      </c>
      <c r="F584" s="16" t="e">
        <f t="shared" si="43"/>
        <v>#REF!</v>
      </c>
      <c r="G584" s="10" t="s">
        <v>376</v>
      </c>
      <c r="H584" s="11">
        <v>80</v>
      </c>
      <c r="I584" s="37" t="e">
        <f>VLOOKUP($G584,#REF!,3,0)</f>
        <v>#REF!</v>
      </c>
      <c r="J584" s="37" t="e">
        <f>VLOOKUP($G584,#REF!,5,0)</f>
        <v>#REF!</v>
      </c>
      <c r="K584" s="37" t="e">
        <f>VLOOKUP($G584,#REF!,12,0)</f>
        <v>#REF!</v>
      </c>
      <c r="L584" s="37" t="e">
        <f>VLOOKUP($G584,#REF!,8,0)</f>
        <v>#REF!</v>
      </c>
    </row>
    <row r="585" spans="1:12" ht="22">
      <c r="A585" s="131"/>
      <c r="B585" s="175"/>
      <c r="C585" s="16" t="e">
        <f t="shared" si="40"/>
        <v>#REF!</v>
      </c>
      <c r="D585" s="16" t="e">
        <f t="shared" si="41"/>
        <v>#REF!</v>
      </c>
      <c r="E585" s="16" t="e">
        <f t="shared" si="42"/>
        <v>#REF!</v>
      </c>
      <c r="F585" s="16" t="e">
        <f t="shared" si="43"/>
        <v>#REF!</v>
      </c>
      <c r="G585" s="10" t="s">
        <v>301</v>
      </c>
      <c r="H585" s="11">
        <v>140</v>
      </c>
      <c r="I585" s="37" t="e">
        <f>VLOOKUP($G585,#REF!,3,0)</f>
        <v>#REF!</v>
      </c>
      <c r="J585" s="37" t="e">
        <f>VLOOKUP($G585,#REF!,5,0)</f>
        <v>#REF!</v>
      </c>
      <c r="K585" s="37" t="e">
        <f>VLOOKUP($G585,#REF!,12,0)</f>
        <v>#REF!</v>
      </c>
      <c r="L585" s="37" t="e">
        <f>VLOOKUP($G585,#REF!,8,0)</f>
        <v>#REF!</v>
      </c>
    </row>
    <row r="586" spans="1:12" ht="22">
      <c r="A586" s="131"/>
      <c r="B586" s="175"/>
      <c r="C586" s="16" t="e">
        <f t="shared" si="40"/>
        <v>#REF!</v>
      </c>
      <c r="D586" s="16" t="e">
        <f t="shared" si="41"/>
        <v>#REF!</v>
      </c>
      <c r="E586" s="16" t="e">
        <f t="shared" si="42"/>
        <v>#REF!</v>
      </c>
      <c r="F586" s="16" t="e">
        <f t="shared" si="43"/>
        <v>#REF!</v>
      </c>
      <c r="G586" s="10" t="s">
        <v>126</v>
      </c>
      <c r="H586" s="11">
        <v>30</v>
      </c>
      <c r="I586" s="37" t="e">
        <f>VLOOKUP($G586,#REF!,3,0)</f>
        <v>#REF!</v>
      </c>
      <c r="J586" s="37" t="e">
        <f>VLOOKUP($G586,#REF!,5,0)</f>
        <v>#REF!</v>
      </c>
      <c r="K586" s="37" t="e">
        <f>VLOOKUP($G586,#REF!,12,0)</f>
        <v>#REF!</v>
      </c>
      <c r="L586" s="37" t="e">
        <f>VLOOKUP($G586,#REF!,8,0)</f>
        <v>#REF!</v>
      </c>
    </row>
    <row r="587" spans="1:12" ht="22">
      <c r="A587" s="131"/>
      <c r="B587" s="175"/>
      <c r="C587" s="16" t="e">
        <f t="shared" si="40"/>
        <v>#REF!</v>
      </c>
      <c r="D587" s="16" t="e">
        <f t="shared" si="41"/>
        <v>#REF!</v>
      </c>
      <c r="E587" s="16" t="e">
        <f t="shared" si="42"/>
        <v>#REF!</v>
      </c>
      <c r="F587" s="16" t="e">
        <f t="shared" si="43"/>
        <v>#REF!</v>
      </c>
      <c r="G587" s="10" t="s">
        <v>367</v>
      </c>
      <c r="H587" s="11">
        <v>10</v>
      </c>
      <c r="I587" s="37" t="e">
        <f>VLOOKUP($G587,#REF!,3,0)</f>
        <v>#REF!</v>
      </c>
      <c r="J587" s="37" t="e">
        <f>VLOOKUP($G587,#REF!,5,0)</f>
        <v>#REF!</v>
      </c>
      <c r="K587" s="37" t="e">
        <f>VLOOKUP($G587,#REF!,12,0)</f>
        <v>#REF!</v>
      </c>
      <c r="L587" s="37" t="e">
        <f>VLOOKUP($G587,#REF!,8,0)</f>
        <v>#REF!</v>
      </c>
    </row>
    <row r="588" spans="1:12" ht="22">
      <c r="A588" s="131"/>
      <c r="B588" s="175"/>
      <c r="C588" s="16" t="e">
        <f t="shared" si="40"/>
        <v>#REF!</v>
      </c>
      <c r="D588" s="16" t="e">
        <f t="shared" si="41"/>
        <v>#REF!</v>
      </c>
      <c r="E588" s="16" t="e">
        <f t="shared" si="42"/>
        <v>#REF!</v>
      </c>
      <c r="F588" s="16" t="e">
        <f t="shared" si="43"/>
        <v>#REF!</v>
      </c>
      <c r="G588" s="22" t="s">
        <v>363</v>
      </c>
      <c r="H588" s="11">
        <v>50</v>
      </c>
      <c r="I588" s="37" t="e">
        <f>VLOOKUP($G588,#REF!,3,0)</f>
        <v>#REF!</v>
      </c>
      <c r="J588" s="37" t="e">
        <f>VLOOKUP($G588,#REF!,5,0)</f>
        <v>#REF!</v>
      </c>
      <c r="K588" s="37" t="e">
        <f>VLOOKUP($G588,#REF!,12,0)</f>
        <v>#REF!</v>
      </c>
      <c r="L588" s="37" t="e">
        <f>VLOOKUP($G588,#REF!,8,0)</f>
        <v>#REF!</v>
      </c>
    </row>
    <row r="589" spans="1:12" ht="46" customHeight="1">
      <c r="A589" s="132"/>
      <c r="B589" s="176"/>
      <c r="C589" s="16">
        <f t="shared" si="40"/>
        <v>0</v>
      </c>
      <c r="D589" s="16">
        <f t="shared" si="41"/>
        <v>0</v>
      </c>
      <c r="E589" s="16">
        <f t="shared" si="42"/>
        <v>0</v>
      </c>
      <c r="F589" s="16">
        <f t="shared" si="43"/>
        <v>0</v>
      </c>
      <c r="G589" s="10" t="s">
        <v>352</v>
      </c>
      <c r="H589" s="11"/>
      <c r="I589" s="37"/>
      <c r="J589" s="37"/>
      <c r="K589" s="37"/>
      <c r="L589" s="37"/>
    </row>
    <row r="590" spans="1:12" ht="21" customHeight="1">
      <c r="A590" s="133" t="s">
        <v>377</v>
      </c>
      <c r="B590" s="188" t="s">
        <v>378</v>
      </c>
      <c r="C590" s="89" t="e">
        <f t="shared" si="40"/>
        <v>#REF!</v>
      </c>
      <c r="D590" s="89" t="e">
        <f t="shared" si="41"/>
        <v>#REF!</v>
      </c>
      <c r="E590" s="89" t="e">
        <f t="shared" si="42"/>
        <v>#REF!</v>
      </c>
      <c r="F590" s="90" t="e">
        <f t="shared" si="43"/>
        <v>#REF!</v>
      </c>
      <c r="G590" s="10" t="s">
        <v>161</v>
      </c>
      <c r="H590" s="48">
        <v>50</v>
      </c>
      <c r="I590" s="37" t="e">
        <f>VLOOKUP($G590,#REF!,3,0)</f>
        <v>#REF!</v>
      </c>
      <c r="J590" s="37" t="e">
        <f>VLOOKUP($G590,#REF!,5,0)</f>
        <v>#REF!</v>
      </c>
      <c r="K590" s="37" t="e">
        <f>VLOOKUP($G590,#REF!,12,0)</f>
        <v>#REF!</v>
      </c>
      <c r="L590" s="37" t="e">
        <f>VLOOKUP($G590,#REF!,8,0)</f>
        <v>#REF!</v>
      </c>
    </row>
    <row r="591" spans="1:12" ht="22">
      <c r="A591" s="134"/>
      <c r="B591" s="189"/>
      <c r="C591" s="89" t="e">
        <f t="shared" si="40"/>
        <v>#REF!</v>
      </c>
      <c r="D591" s="89" t="e">
        <f t="shared" si="41"/>
        <v>#REF!</v>
      </c>
      <c r="E591" s="89" t="e">
        <f t="shared" si="42"/>
        <v>#REF!</v>
      </c>
      <c r="F591" s="90" t="e">
        <f t="shared" si="43"/>
        <v>#REF!</v>
      </c>
      <c r="G591" s="10" t="s">
        <v>379</v>
      </c>
      <c r="H591" s="48">
        <v>40</v>
      </c>
      <c r="I591" s="37" t="e">
        <f>VLOOKUP($G591,#REF!,3,0)</f>
        <v>#REF!</v>
      </c>
      <c r="J591" s="37" t="e">
        <f>VLOOKUP($G591,#REF!,5,0)</f>
        <v>#REF!</v>
      </c>
      <c r="K591" s="37" t="e">
        <f>VLOOKUP($G591,#REF!,12,0)</f>
        <v>#REF!</v>
      </c>
      <c r="L591" s="37" t="e">
        <f>VLOOKUP($G591,#REF!,8,0)</f>
        <v>#REF!</v>
      </c>
    </row>
    <row r="592" spans="1:12" ht="22">
      <c r="A592" s="134"/>
      <c r="B592" s="189"/>
      <c r="C592" s="89" t="e">
        <f t="shared" si="40"/>
        <v>#REF!</v>
      </c>
      <c r="D592" s="89" t="e">
        <f t="shared" si="41"/>
        <v>#REF!</v>
      </c>
      <c r="E592" s="89" t="e">
        <f t="shared" si="42"/>
        <v>#REF!</v>
      </c>
      <c r="F592" s="90" t="e">
        <f t="shared" si="43"/>
        <v>#REF!</v>
      </c>
      <c r="G592" s="10" t="s">
        <v>55</v>
      </c>
      <c r="H592" s="48">
        <v>5</v>
      </c>
      <c r="I592" s="37" t="e">
        <f>VLOOKUP($G592,#REF!,3,0)</f>
        <v>#REF!</v>
      </c>
      <c r="J592" s="37" t="e">
        <f>VLOOKUP($G592,#REF!,5,0)</f>
        <v>#REF!</v>
      </c>
      <c r="K592" s="37" t="e">
        <f>VLOOKUP($G592,#REF!,12,0)</f>
        <v>#REF!</v>
      </c>
      <c r="L592" s="37" t="e">
        <f>VLOOKUP($G592,#REF!,8,0)</f>
        <v>#REF!</v>
      </c>
    </row>
    <row r="593" spans="1:14" ht="22">
      <c r="A593" s="134"/>
      <c r="B593" s="189"/>
      <c r="C593" s="89" t="e">
        <f t="shared" si="40"/>
        <v>#REF!</v>
      </c>
      <c r="D593" s="89" t="e">
        <f t="shared" si="41"/>
        <v>#REF!</v>
      </c>
      <c r="E593" s="89" t="e">
        <f t="shared" si="42"/>
        <v>#REF!</v>
      </c>
      <c r="F593" s="90" t="e">
        <f t="shared" si="43"/>
        <v>#REF!</v>
      </c>
      <c r="G593" s="39" t="s">
        <v>372</v>
      </c>
      <c r="H593" s="48">
        <v>70</v>
      </c>
      <c r="I593" s="37" t="e">
        <f>VLOOKUP($G593,#REF!,3,0)</f>
        <v>#REF!</v>
      </c>
      <c r="J593" s="37" t="e">
        <f>VLOOKUP($G593,#REF!,5,0)</f>
        <v>#REF!</v>
      </c>
      <c r="K593" s="37" t="e">
        <f>VLOOKUP($G593,#REF!,12,0)</f>
        <v>#REF!</v>
      </c>
      <c r="L593" s="37" t="e">
        <f>VLOOKUP($G593,#REF!,8,0)</f>
        <v>#REF!</v>
      </c>
    </row>
    <row r="594" spans="1:14" ht="44">
      <c r="A594" s="134"/>
      <c r="B594" s="189"/>
      <c r="C594" s="89">
        <f t="shared" si="40"/>
        <v>0</v>
      </c>
      <c r="D594" s="89">
        <f t="shared" si="41"/>
        <v>0</v>
      </c>
      <c r="E594" s="89">
        <f t="shared" si="42"/>
        <v>0</v>
      </c>
      <c r="F594" s="90">
        <f t="shared" si="43"/>
        <v>0</v>
      </c>
      <c r="G594" s="10" t="s">
        <v>352</v>
      </c>
      <c r="H594" s="48"/>
      <c r="I594" s="37"/>
      <c r="J594" s="37"/>
      <c r="K594" s="37"/>
      <c r="L594" s="37"/>
    </row>
    <row r="595" spans="1:14" ht="22">
      <c r="A595" s="134"/>
      <c r="B595" s="189"/>
      <c r="C595" s="89" t="e">
        <f t="shared" si="40"/>
        <v>#REF!</v>
      </c>
      <c r="D595" s="89" t="e">
        <f t="shared" si="41"/>
        <v>#REF!</v>
      </c>
      <c r="E595" s="89" t="e">
        <f t="shared" si="42"/>
        <v>#REF!</v>
      </c>
      <c r="F595" s="90" t="e">
        <f t="shared" si="43"/>
        <v>#REF!</v>
      </c>
      <c r="G595" s="10" t="s">
        <v>32</v>
      </c>
      <c r="H595" s="48">
        <v>135</v>
      </c>
      <c r="I595" s="37" t="e">
        <f>VLOOKUP($G595,#REF!,3,0)</f>
        <v>#REF!</v>
      </c>
      <c r="J595" s="37" t="e">
        <f>VLOOKUP($G595,#REF!,5,0)</f>
        <v>#REF!</v>
      </c>
      <c r="K595" s="37" t="e">
        <f>VLOOKUP($G595,#REF!,12,0)</f>
        <v>#REF!</v>
      </c>
      <c r="L595" s="37" t="e">
        <f>VLOOKUP($G595,#REF!,8,0)</f>
        <v>#REF!</v>
      </c>
    </row>
    <row r="596" spans="1:14" ht="22">
      <c r="A596" s="135"/>
      <c r="B596" s="136"/>
      <c r="C596" s="89" t="e">
        <f t="shared" si="40"/>
        <v>#REF!</v>
      </c>
      <c r="D596" s="89" t="e">
        <f t="shared" si="41"/>
        <v>#REF!</v>
      </c>
      <c r="E596" s="89" t="e">
        <f t="shared" si="42"/>
        <v>#REF!</v>
      </c>
      <c r="F596" s="90" t="e">
        <f t="shared" si="43"/>
        <v>#REF!</v>
      </c>
      <c r="G596" s="10" t="s">
        <v>380</v>
      </c>
      <c r="H596" s="48">
        <v>10</v>
      </c>
      <c r="I596" s="37" t="e">
        <f>VLOOKUP($G596,#REF!,3,0)</f>
        <v>#REF!</v>
      </c>
      <c r="J596" s="37" t="e">
        <f>VLOOKUP($G596,#REF!,5,0)</f>
        <v>#REF!</v>
      </c>
      <c r="K596" s="37" t="e">
        <f>VLOOKUP($G596,#REF!,12,0)</f>
        <v>#REF!</v>
      </c>
      <c r="L596" s="37" t="e">
        <f>VLOOKUP($G596,#REF!,8,0)</f>
        <v>#REF!</v>
      </c>
    </row>
    <row r="597" spans="1:14" ht="21" customHeight="1">
      <c r="A597" s="133" t="s">
        <v>381</v>
      </c>
      <c r="B597" s="188" t="s">
        <v>382</v>
      </c>
      <c r="C597" s="9" t="e">
        <f t="shared" si="40"/>
        <v>#REF!</v>
      </c>
      <c r="D597" s="9" t="e">
        <f t="shared" si="41"/>
        <v>#REF!</v>
      </c>
      <c r="E597" s="9" t="e">
        <f t="shared" si="42"/>
        <v>#REF!</v>
      </c>
      <c r="F597" s="9" t="e">
        <f t="shared" si="43"/>
        <v>#REF!</v>
      </c>
      <c r="G597" s="10" t="s">
        <v>185</v>
      </c>
      <c r="H597" s="34">
        <v>140</v>
      </c>
      <c r="I597" s="37" t="e">
        <f>VLOOKUP($G597,#REF!,3,0)</f>
        <v>#REF!</v>
      </c>
      <c r="J597" s="37" t="e">
        <f>VLOOKUP($G597,#REF!,5,0)</f>
        <v>#REF!</v>
      </c>
      <c r="K597" s="37" t="e">
        <f>VLOOKUP($G597,#REF!,12,0)</f>
        <v>#REF!</v>
      </c>
      <c r="L597" s="37" t="e">
        <f>VLOOKUP($G597,#REF!,8,0)</f>
        <v>#REF!</v>
      </c>
      <c r="M597" s="35"/>
      <c r="N597" s="35"/>
    </row>
    <row r="598" spans="1:14" ht="22">
      <c r="A598" s="134"/>
      <c r="B598" s="189"/>
      <c r="C598" s="9" t="e">
        <f t="shared" si="40"/>
        <v>#REF!</v>
      </c>
      <c r="D598" s="9" t="e">
        <f t="shared" si="41"/>
        <v>#REF!</v>
      </c>
      <c r="E598" s="9" t="e">
        <f t="shared" si="42"/>
        <v>#REF!</v>
      </c>
      <c r="F598" s="9" t="e">
        <f t="shared" si="43"/>
        <v>#REF!</v>
      </c>
      <c r="G598" s="10" t="s">
        <v>383</v>
      </c>
      <c r="H598" s="34">
        <v>10</v>
      </c>
      <c r="I598" s="37" t="e">
        <f>VLOOKUP($G598,#REF!,3,0)</f>
        <v>#REF!</v>
      </c>
      <c r="J598" s="37" t="e">
        <f>VLOOKUP($G598,#REF!,5,0)</f>
        <v>#REF!</v>
      </c>
      <c r="K598" s="37" t="e">
        <f>VLOOKUP($G598,#REF!,12,0)</f>
        <v>#REF!</v>
      </c>
      <c r="L598" s="37" t="e">
        <f>VLOOKUP($G598,#REF!,8,0)</f>
        <v>#REF!</v>
      </c>
      <c r="M598" s="35"/>
      <c r="N598" s="35"/>
    </row>
    <row r="599" spans="1:14" ht="22">
      <c r="A599" s="134"/>
      <c r="B599" s="189"/>
      <c r="C599" s="9">
        <f t="shared" si="40"/>
        <v>0</v>
      </c>
      <c r="D599" s="9">
        <f t="shared" si="41"/>
        <v>0</v>
      </c>
      <c r="E599" s="9">
        <f t="shared" si="42"/>
        <v>0</v>
      </c>
      <c r="F599" s="9">
        <f t="shared" si="43"/>
        <v>0</v>
      </c>
      <c r="G599" s="10" t="s">
        <v>362</v>
      </c>
      <c r="H599" s="34"/>
      <c r="I599" s="37"/>
      <c r="J599" s="37"/>
      <c r="K599" s="37"/>
      <c r="L599" s="37"/>
      <c r="M599" s="35"/>
      <c r="N599" s="35"/>
    </row>
    <row r="600" spans="1:14" ht="44">
      <c r="A600" s="134"/>
      <c r="B600" s="189"/>
      <c r="C600" s="9">
        <f t="shared" si="40"/>
        <v>0</v>
      </c>
      <c r="D600" s="9">
        <f t="shared" si="41"/>
        <v>0</v>
      </c>
      <c r="E600" s="9">
        <f t="shared" si="42"/>
        <v>0</v>
      </c>
      <c r="F600" s="9">
        <f t="shared" si="43"/>
        <v>0</v>
      </c>
      <c r="G600" s="10" t="s">
        <v>352</v>
      </c>
      <c r="H600" s="34"/>
      <c r="I600" s="37"/>
      <c r="J600" s="37"/>
      <c r="K600" s="37"/>
      <c r="L600" s="37"/>
      <c r="M600" s="35"/>
      <c r="N600" s="35"/>
    </row>
    <row r="601" spans="1:14" ht="22">
      <c r="A601" s="135"/>
      <c r="B601" s="136"/>
      <c r="C601" s="9" t="e">
        <f t="shared" si="40"/>
        <v>#REF!</v>
      </c>
      <c r="D601" s="9" t="e">
        <f t="shared" si="41"/>
        <v>#REF!</v>
      </c>
      <c r="E601" s="9" t="e">
        <f t="shared" si="42"/>
        <v>#REF!</v>
      </c>
      <c r="F601" s="9" t="e">
        <f t="shared" si="43"/>
        <v>#REF!</v>
      </c>
      <c r="G601" s="10" t="s">
        <v>301</v>
      </c>
      <c r="H601" s="34">
        <v>60</v>
      </c>
      <c r="I601" s="37" t="e">
        <f>VLOOKUP($G601,#REF!,3,0)</f>
        <v>#REF!</v>
      </c>
      <c r="J601" s="37" t="e">
        <f>VLOOKUP($G601,#REF!,5,0)</f>
        <v>#REF!</v>
      </c>
      <c r="K601" s="37" t="e">
        <f>VLOOKUP($G601,#REF!,12,0)</f>
        <v>#REF!</v>
      </c>
      <c r="L601" s="37" t="e">
        <f>VLOOKUP($G601,#REF!,8,0)</f>
        <v>#REF!</v>
      </c>
      <c r="M601" s="35"/>
      <c r="N601" s="35"/>
    </row>
    <row r="602" spans="1:14">
      <c r="C602" s="43"/>
      <c r="D602" s="43"/>
      <c r="E602" s="43"/>
      <c r="F602" s="43"/>
      <c r="G602" s="39"/>
      <c r="H602" s="42"/>
      <c r="I602" s="91"/>
      <c r="J602" s="91"/>
      <c r="K602" s="91"/>
      <c r="L602" s="91"/>
    </row>
    <row r="603" spans="1:14" ht="21" customHeight="1">
      <c r="A603" s="137" t="s">
        <v>384</v>
      </c>
      <c r="B603" s="174" t="s">
        <v>385</v>
      </c>
      <c r="C603" s="9" t="e">
        <f t="shared" ref="C603:C610" si="44">H603*I603/100</f>
        <v>#REF!</v>
      </c>
      <c r="D603" s="9" t="e">
        <f t="shared" ref="D603:D610" si="45">H603*J603/100</f>
        <v>#REF!</v>
      </c>
      <c r="E603" s="9" t="e">
        <f t="shared" ref="E603:E610" si="46">H603*K603/100</f>
        <v>#REF!</v>
      </c>
      <c r="F603" s="9" t="e">
        <f t="shared" ref="F603:F610" si="47">H603*L603/100</f>
        <v>#REF!</v>
      </c>
      <c r="G603" s="39" t="s">
        <v>330</v>
      </c>
      <c r="H603" s="42">
        <v>35</v>
      </c>
      <c r="I603" s="37" t="e">
        <f>VLOOKUP($G603,#REF!,3,0)</f>
        <v>#REF!</v>
      </c>
      <c r="J603" s="37" t="e">
        <f>VLOOKUP($G603,#REF!,5,0)</f>
        <v>#REF!</v>
      </c>
      <c r="K603" s="37" t="e">
        <f>VLOOKUP($G603,#REF!,12,0)</f>
        <v>#REF!</v>
      </c>
      <c r="L603" s="37" t="e">
        <f>VLOOKUP($G603,#REF!,8,0)</f>
        <v>#REF!</v>
      </c>
    </row>
    <row r="604" spans="1:14" ht="22">
      <c r="A604" s="138"/>
      <c r="B604" s="175"/>
      <c r="C604" s="9" t="e">
        <f t="shared" si="44"/>
        <v>#REF!</v>
      </c>
      <c r="D604" s="9" t="e">
        <f t="shared" si="45"/>
        <v>#REF!</v>
      </c>
      <c r="E604" s="9" t="e">
        <f t="shared" si="46"/>
        <v>#REF!</v>
      </c>
      <c r="F604" s="9" t="e">
        <f t="shared" si="47"/>
        <v>#REF!</v>
      </c>
      <c r="G604" s="40" t="s">
        <v>184</v>
      </c>
      <c r="H604" s="42">
        <v>150</v>
      </c>
      <c r="I604" s="37" t="e">
        <f>VLOOKUP($G604,#REF!,3,0)</f>
        <v>#REF!</v>
      </c>
      <c r="J604" s="37" t="e">
        <f>VLOOKUP($G604,#REF!,5,0)</f>
        <v>#REF!</v>
      </c>
      <c r="K604" s="37" t="e">
        <f>VLOOKUP($G604,#REF!,12,0)</f>
        <v>#REF!</v>
      </c>
      <c r="L604" s="37" t="e">
        <f>VLOOKUP($G604,#REF!,8,0)</f>
        <v>#REF!</v>
      </c>
    </row>
    <row r="605" spans="1:14" ht="22">
      <c r="A605" s="138"/>
      <c r="B605" s="175"/>
      <c r="C605" s="16" t="e">
        <f t="shared" si="44"/>
        <v>#REF!</v>
      </c>
      <c r="D605" s="16" t="e">
        <f t="shared" si="45"/>
        <v>#REF!</v>
      </c>
      <c r="E605" s="16" t="e">
        <f t="shared" si="46"/>
        <v>#REF!</v>
      </c>
      <c r="F605" s="16" t="e">
        <f t="shared" si="47"/>
        <v>#REF!</v>
      </c>
      <c r="G605" s="10" t="s">
        <v>51</v>
      </c>
      <c r="H605" s="11">
        <v>75</v>
      </c>
      <c r="I605" s="37" t="e">
        <f>VLOOKUP($G605,#REF!,3,0)</f>
        <v>#REF!</v>
      </c>
      <c r="J605" s="37" t="e">
        <f>VLOOKUP($G605,#REF!,5,0)</f>
        <v>#REF!</v>
      </c>
      <c r="K605" s="37" t="e">
        <f>VLOOKUP($G605,#REF!,12,0)</f>
        <v>#REF!</v>
      </c>
      <c r="L605" s="37" t="e">
        <f>VLOOKUP($G605,#REF!,8,0)</f>
        <v>#REF!</v>
      </c>
    </row>
    <row r="606" spans="1:14" ht="22">
      <c r="A606" s="138"/>
      <c r="B606" s="175"/>
      <c r="C606" s="9">
        <f t="shared" si="44"/>
        <v>0</v>
      </c>
      <c r="D606" s="9">
        <f t="shared" si="45"/>
        <v>0</v>
      </c>
      <c r="E606" s="9">
        <f t="shared" si="46"/>
        <v>0</v>
      </c>
      <c r="F606" s="9">
        <f t="shared" si="47"/>
        <v>0</v>
      </c>
      <c r="G606" s="40" t="s">
        <v>386</v>
      </c>
      <c r="H606" s="42"/>
      <c r="I606" s="37"/>
      <c r="J606" s="37"/>
      <c r="K606" s="37"/>
      <c r="L606" s="37"/>
    </row>
    <row r="607" spans="1:14" ht="22">
      <c r="A607" s="138"/>
      <c r="B607" s="175"/>
      <c r="C607" s="9" t="e">
        <f t="shared" si="44"/>
        <v>#REF!</v>
      </c>
      <c r="D607" s="9" t="e">
        <f t="shared" si="45"/>
        <v>#REF!</v>
      </c>
      <c r="E607" s="9" t="e">
        <f t="shared" si="46"/>
        <v>#REF!</v>
      </c>
      <c r="F607" s="9" t="e">
        <f t="shared" si="47"/>
        <v>#REF!</v>
      </c>
      <c r="G607" s="40" t="s">
        <v>180</v>
      </c>
      <c r="H607" s="42">
        <v>100</v>
      </c>
      <c r="I607" s="37" t="e">
        <f>VLOOKUP($G607,#REF!,3,0)</f>
        <v>#REF!</v>
      </c>
      <c r="J607" s="37" t="e">
        <f>VLOOKUP($G607,#REF!,5,0)</f>
        <v>#REF!</v>
      </c>
      <c r="K607" s="37" t="e">
        <f>VLOOKUP($G607,#REF!,12,0)</f>
        <v>#REF!</v>
      </c>
      <c r="L607" s="37" t="e">
        <f>VLOOKUP($G607,#REF!,8,0)</f>
        <v>#REF!</v>
      </c>
    </row>
    <row r="608" spans="1:14" ht="22">
      <c r="A608" s="138"/>
      <c r="B608" s="175"/>
      <c r="C608" s="9" t="e">
        <f t="shared" si="44"/>
        <v>#REF!</v>
      </c>
      <c r="D608" s="9" t="e">
        <f t="shared" si="45"/>
        <v>#REF!</v>
      </c>
      <c r="E608" s="9" t="e">
        <f t="shared" si="46"/>
        <v>#REF!</v>
      </c>
      <c r="F608" s="9" t="e">
        <f t="shared" si="47"/>
        <v>#REF!</v>
      </c>
      <c r="G608" s="40" t="s">
        <v>273</v>
      </c>
      <c r="H608" s="42">
        <v>15</v>
      </c>
      <c r="I608" s="37" t="e">
        <f>VLOOKUP($G608,#REF!,3,0)</f>
        <v>#REF!</v>
      </c>
      <c r="J608" s="37" t="e">
        <f>VLOOKUP($G608,#REF!,5,0)</f>
        <v>#REF!</v>
      </c>
      <c r="K608" s="37" t="e">
        <f>VLOOKUP($G608,#REF!,12,0)</f>
        <v>#REF!</v>
      </c>
      <c r="L608" s="37" t="e">
        <f>VLOOKUP($G608,#REF!,8,0)</f>
        <v>#REF!</v>
      </c>
    </row>
    <row r="609" spans="1:12" ht="22">
      <c r="A609" s="138"/>
      <c r="B609" s="175"/>
      <c r="C609" s="9" t="e">
        <f t="shared" si="44"/>
        <v>#REF!</v>
      </c>
      <c r="D609" s="9" t="e">
        <f t="shared" si="45"/>
        <v>#REF!</v>
      </c>
      <c r="E609" s="9" t="e">
        <f t="shared" si="46"/>
        <v>#REF!</v>
      </c>
      <c r="F609" s="9" t="e">
        <f t="shared" si="47"/>
        <v>#REF!</v>
      </c>
      <c r="G609" s="45" t="s">
        <v>387</v>
      </c>
      <c r="H609" s="42">
        <v>10</v>
      </c>
      <c r="I609" s="37" t="e">
        <f>VLOOKUP($G609,#REF!,3,0)</f>
        <v>#REF!</v>
      </c>
      <c r="J609" s="37" t="e">
        <f>VLOOKUP($G609,#REF!,5,0)</f>
        <v>#REF!</v>
      </c>
      <c r="K609" s="37" t="e">
        <f>VLOOKUP($G609,#REF!,12,0)</f>
        <v>#REF!</v>
      </c>
      <c r="L609" s="37" t="e">
        <f>VLOOKUP($G609,#REF!,8,0)</f>
        <v>#REF!</v>
      </c>
    </row>
    <row r="610" spans="1:12" ht="22">
      <c r="A610" s="106"/>
      <c r="B610" s="176"/>
      <c r="C610" s="9" t="e">
        <f t="shared" si="44"/>
        <v>#REF!</v>
      </c>
      <c r="D610" s="9" t="e">
        <f t="shared" si="45"/>
        <v>#REF!</v>
      </c>
      <c r="E610" s="9" t="e">
        <f t="shared" si="46"/>
        <v>#REF!</v>
      </c>
      <c r="F610" s="9" t="e">
        <f t="shared" si="47"/>
        <v>#REF!</v>
      </c>
      <c r="G610" s="40" t="s">
        <v>195</v>
      </c>
      <c r="H610" s="42">
        <v>5</v>
      </c>
      <c r="I610" s="37" t="e">
        <f>VLOOKUP($G610,#REF!,3,0)</f>
        <v>#REF!</v>
      </c>
      <c r="J610" s="37" t="e">
        <f>VLOOKUP($G610,#REF!,5,0)</f>
        <v>#REF!</v>
      </c>
      <c r="K610" s="37" t="e">
        <f>VLOOKUP($G610,#REF!,12,0)</f>
        <v>#REF!</v>
      </c>
      <c r="L610" s="37" t="e">
        <f>VLOOKUP($G610,#REF!,8,0)</f>
        <v>#REF!</v>
      </c>
    </row>
    <row r="611" spans="1:12">
      <c r="A611" s="106"/>
      <c r="B611" s="176"/>
      <c r="C611" s="9" t="e">
        <f>SUM(C603:C610)</f>
        <v>#REF!</v>
      </c>
      <c r="D611" s="9" t="e">
        <f>SUM(D603:D610)</f>
        <v>#REF!</v>
      </c>
      <c r="E611" s="9" t="e">
        <f>SUM(E603:E610)</f>
        <v>#REF!</v>
      </c>
      <c r="F611" s="9" t="e">
        <f>SUM(F603:F610)</f>
        <v>#REF!</v>
      </c>
      <c r="G611" s="40"/>
      <c r="H611" s="42"/>
      <c r="I611" s="37"/>
      <c r="J611" s="37"/>
      <c r="K611" s="37"/>
      <c r="L611" s="37"/>
    </row>
    <row r="612" spans="1:12">
      <c r="A612" s="104"/>
      <c r="B612" s="180"/>
      <c r="C612" s="43"/>
      <c r="D612" s="43"/>
      <c r="E612" s="43"/>
      <c r="F612" s="43"/>
      <c r="G612" s="39"/>
      <c r="H612" s="42"/>
      <c r="I612" s="91"/>
      <c r="J612" s="91"/>
      <c r="K612" s="91"/>
      <c r="L612" s="91"/>
    </row>
    <row r="613" spans="1:12" ht="21" customHeight="1">
      <c r="A613" s="137" t="s">
        <v>388</v>
      </c>
      <c r="B613" s="174" t="s">
        <v>389</v>
      </c>
      <c r="C613" s="9" t="e">
        <f t="shared" ref="C613:C618" si="48">H613*I613/100</f>
        <v>#REF!</v>
      </c>
      <c r="D613" s="9" t="e">
        <f t="shared" ref="D613:D618" si="49">H613*J613/100</f>
        <v>#REF!</v>
      </c>
      <c r="E613" s="9" t="e">
        <f t="shared" ref="E613:E618" si="50">H613*K613/100</f>
        <v>#REF!</v>
      </c>
      <c r="F613" s="9" t="e">
        <f t="shared" ref="F613:F618" si="51">H613*L613/100</f>
        <v>#REF!</v>
      </c>
      <c r="G613" s="40" t="s">
        <v>390</v>
      </c>
      <c r="H613" s="42">
        <v>100</v>
      </c>
      <c r="I613" s="37" t="e">
        <f>VLOOKUP($G613,#REF!,3,0)</f>
        <v>#REF!</v>
      </c>
      <c r="J613" s="37" t="e">
        <f>VLOOKUP($G613,#REF!,5,0)</f>
        <v>#REF!</v>
      </c>
      <c r="K613" s="37" t="e">
        <f>VLOOKUP($G613,#REF!,12,0)</f>
        <v>#REF!</v>
      </c>
      <c r="L613" s="37" t="e">
        <f>VLOOKUP($G613,#REF!,8,0)</f>
        <v>#REF!</v>
      </c>
    </row>
    <row r="614" spans="1:12" ht="22">
      <c r="A614" s="138"/>
      <c r="B614" s="175"/>
      <c r="C614" s="9" t="e">
        <f t="shared" si="48"/>
        <v>#REF!</v>
      </c>
      <c r="D614" s="9" t="e">
        <f t="shared" si="49"/>
        <v>#REF!</v>
      </c>
      <c r="E614" s="9" t="e">
        <f t="shared" si="50"/>
        <v>#REF!</v>
      </c>
      <c r="F614" s="9" t="e">
        <f t="shared" si="51"/>
        <v>#REF!</v>
      </c>
      <c r="G614" s="39" t="s">
        <v>330</v>
      </c>
      <c r="H614" s="42">
        <v>40</v>
      </c>
      <c r="I614" s="37" t="e">
        <f>VLOOKUP($G614,#REF!,3,0)</f>
        <v>#REF!</v>
      </c>
      <c r="J614" s="37" t="e">
        <f>VLOOKUP($G614,#REF!,5,0)</f>
        <v>#REF!</v>
      </c>
      <c r="K614" s="37" t="e">
        <f>VLOOKUP($G614,#REF!,12,0)</f>
        <v>#REF!</v>
      </c>
      <c r="L614" s="37" t="e">
        <f>VLOOKUP($G614,#REF!,8,0)</f>
        <v>#REF!</v>
      </c>
    </row>
    <row r="615" spans="1:12" ht="22">
      <c r="A615" s="138"/>
      <c r="B615" s="175"/>
      <c r="C615" s="9" t="e">
        <f t="shared" si="48"/>
        <v>#REF!</v>
      </c>
      <c r="D615" s="9" t="e">
        <f t="shared" si="49"/>
        <v>#REF!</v>
      </c>
      <c r="E615" s="9" t="e">
        <f t="shared" si="50"/>
        <v>#REF!</v>
      </c>
      <c r="F615" s="9" t="e">
        <f t="shared" si="51"/>
        <v>#REF!</v>
      </c>
      <c r="G615" s="40" t="s">
        <v>161</v>
      </c>
      <c r="H615" s="42">
        <v>100</v>
      </c>
      <c r="I615" s="37" t="e">
        <f>VLOOKUP($G615,#REF!,3,0)</f>
        <v>#REF!</v>
      </c>
      <c r="J615" s="37" t="e">
        <f>VLOOKUP($G615,#REF!,5,0)</f>
        <v>#REF!</v>
      </c>
      <c r="K615" s="37" t="e">
        <f>VLOOKUP($G615,#REF!,12,0)</f>
        <v>#REF!</v>
      </c>
      <c r="L615" s="37" t="e">
        <f>VLOOKUP($G615,#REF!,8,0)</f>
        <v>#REF!</v>
      </c>
    </row>
    <row r="616" spans="1:12" ht="22">
      <c r="A616" s="138"/>
      <c r="B616" s="175"/>
      <c r="C616" s="9" t="e">
        <f t="shared" si="48"/>
        <v>#REF!</v>
      </c>
      <c r="D616" s="9" t="e">
        <f t="shared" si="49"/>
        <v>#REF!</v>
      </c>
      <c r="E616" s="9" t="e">
        <f t="shared" si="50"/>
        <v>#REF!</v>
      </c>
      <c r="F616" s="9" t="e">
        <f t="shared" si="51"/>
        <v>#REF!</v>
      </c>
      <c r="G616" s="87" t="s">
        <v>305</v>
      </c>
      <c r="H616" s="42">
        <v>100</v>
      </c>
      <c r="I616" s="37" t="e">
        <f>VLOOKUP($G616,#REF!,3,0)</f>
        <v>#REF!</v>
      </c>
      <c r="J616" s="37" t="e">
        <f>VLOOKUP($G616,#REF!,5,0)</f>
        <v>#REF!</v>
      </c>
      <c r="K616" s="37" t="e">
        <f>VLOOKUP($G616,#REF!,12,0)</f>
        <v>#REF!</v>
      </c>
      <c r="L616" s="37" t="e">
        <f>VLOOKUP($G616,#REF!,8,0)</f>
        <v>#REF!</v>
      </c>
    </row>
    <row r="617" spans="1:12" ht="22">
      <c r="A617" s="138"/>
      <c r="B617" s="175"/>
      <c r="C617" s="9">
        <f t="shared" si="48"/>
        <v>0</v>
      </c>
      <c r="D617" s="9">
        <f t="shared" si="49"/>
        <v>0</v>
      </c>
      <c r="E617" s="9">
        <f t="shared" si="50"/>
        <v>0</v>
      </c>
      <c r="F617" s="9">
        <f t="shared" si="51"/>
        <v>0</v>
      </c>
      <c r="G617" s="40" t="s">
        <v>391</v>
      </c>
      <c r="H617" s="42"/>
      <c r="I617" s="37"/>
      <c r="J617" s="37"/>
      <c r="K617" s="37"/>
      <c r="L617" s="37"/>
    </row>
    <row r="618" spans="1:12" ht="44">
      <c r="A618" s="106"/>
      <c r="B618" s="176"/>
      <c r="C618" s="9">
        <f t="shared" si="48"/>
        <v>0</v>
      </c>
      <c r="D618" s="9">
        <f t="shared" si="49"/>
        <v>0</v>
      </c>
      <c r="E618" s="9">
        <f t="shared" si="50"/>
        <v>0</v>
      </c>
      <c r="F618" s="9">
        <f t="shared" si="51"/>
        <v>0</v>
      </c>
      <c r="G618" s="40" t="s">
        <v>392</v>
      </c>
      <c r="H618" s="42"/>
      <c r="I618" s="91"/>
      <c r="J618" s="91"/>
      <c r="K618" s="91"/>
      <c r="L618" s="91"/>
    </row>
    <row r="619" spans="1:12">
      <c r="A619" s="107"/>
      <c r="B619" s="108"/>
      <c r="C619" s="2" t="e">
        <f>SUM(C613:C618)</f>
        <v>#REF!</v>
      </c>
      <c r="D619" s="2" t="e">
        <f>SUM(D613:D618)</f>
        <v>#REF!</v>
      </c>
      <c r="E619" s="2" t="e">
        <f>SUM(E613:E618)</f>
        <v>#REF!</v>
      </c>
      <c r="F619" s="2" t="e">
        <f>SUM(F613:F618)</f>
        <v>#REF!</v>
      </c>
      <c r="G619" s="92"/>
      <c r="H619" s="93"/>
      <c r="I619" s="94"/>
      <c r="J619" s="94"/>
      <c r="K619" s="94"/>
      <c r="L619" s="94"/>
    </row>
    <row r="622" spans="1:12" ht="22">
      <c r="A622" s="109" t="s">
        <v>0</v>
      </c>
      <c r="B622" s="5" t="s">
        <v>1</v>
      </c>
      <c r="C622" s="6" t="s">
        <v>2</v>
      </c>
      <c r="D622" s="6" t="s">
        <v>3</v>
      </c>
      <c r="E622" s="6" t="s">
        <v>4</v>
      </c>
      <c r="F622" s="6" t="s">
        <v>5</v>
      </c>
      <c r="G622" s="7" t="s">
        <v>6</v>
      </c>
      <c r="H622" s="8" t="s">
        <v>7</v>
      </c>
    </row>
    <row r="623" spans="1:12" ht="21" customHeight="1">
      <c r="A623" s="133" t="s">
        <v>393</v>
      </c>
      <c r="B623" s="139" t="s">
        <v>394</v>
      </c>
      <c r="C623" s="9" t="e">
        <f t="shared" ref="C623:C628" si="52">H623*I623/100</f>
        <v>#REF!</v>
      </c>
      <c r="D623" s="9" t="e">
        <f t="shared" ref="D623:D628" si="53">H623*J623/100</f>
        <v>#REF!</v>
      </c>
      <c r="E623" s="9" t="e">
        <f t="shared" ref="E623:E628" si="54">H623*K623/100</f>
        <v>#REF!</v>
      </c>
      <c r="F623" s="9" t="e">
        <f t="shared" ref="F623:F628" si="55">H623*L623/100</f>
        <v>#REF!</v>
      </c>
      <c r="G623" s="10" t="s">
        <v>330</v>
      </c>
      <c r="H623" s="11">
        <v>35</v>
      </c>
      <c r="I623" s="37" t="e">
        <f>VLOOKUP($G623,#REF!,3,0)</f>
        <v>#REF!</v>
      </c>
      <c r="J623" s="37" t="e">
        <f>VLOOKUP($G623,#REF!,5,0)</f>
        <v>#REF!</v>
      </c>
      <c r="K623" s="37" t="e">
        <f>VLOOKUP($G623,#REF!,12,0)</f>
        <v>#REF!</v>
      </c>
      <c r="L623" s="37" t="e">
        <f>VLOOKUP($G623,#REF!,8,0)</f>
        <v>#REF!</v>
      </c>
    </row>
    <row r="624" spans="1:12" ht="22" customHeight="1">
      <c r="A624" s="134"/>
      <c r="B624" s="140"/>
      <c r="C624" s="9" t="e">
        <f t="shared" si="52"/>
        <v>#REF!</v>
      </c>
      <c r="D624" s="9" t="e">
        <f t="shared" si="53"/>
        <v>#REF!</v>
      </c>
      <c r="E624" s="9" t="e">
        <f t="shared" si="54"/>
        <v>#REF!</v>
      </c>
      <c r="F624" s="9" t="e">
        <f t="shared" si="55"/>
        <v>#REF!</v>
      </c>
      <c r="G624" s="10" t="s">
        <v>51</v>
      </c>
      <c r="H624" s="11">
        <v>100</v>
      </c>
      <c r="I624" s="37" t="e">
        <f>VLOOKUP($G624,#REF!,3,0)</f>
        <v>#REF!</v>
      </c>
      <c r="J624" s="37" t="e">
        <f>VLOOKUP($G624,#REF!,5,0)</f>
        <v>#REF!</v>
      </c>
      <c r="K624" s="37" t="e">
        <f>VLOOKUP($G624,#REF!,12,0)</f>
        <v>#REF!</v>
      </c>
      <c r="L624" s="37" t="e">
        <f>VLOOKUP($G624,#REF!,8,0)</f>
        <v>#REF!</v>
      </c>
    </row>
    <row r="625" spans="1:12" ht="22" customHeight="1">
      <c r="A625" s="134"/>
      <c r="B625" s="140"/>
      <c r="C625" s="9">
        <f t="shared" si="52"/>
        <v>0</v>
      </c>
      <c r="D625" s="9">
        <f t="shared" si="53"/>
        <v>0</v>
      </c>
      <c r="E625" s="9">
        <f t="shared" si="54"/>
        <v>0</v>
      </c>
      <c r="F625" s="9">
        <f t="shared" si="55"/>
        <v>0</v>
      </c>
      <c r="G625" s="10" t="s">
        <v>395</v>
      </c>
      <c r="H625" s="11"/>
      <c r="I625" s="37"/>
      <c r="J625" s="37"/>
      <c r="K625" s="37"/>
      <c r="L625" s="37"/>
    </row>
    <row r="626" spans="1:12" ht="22" customHeight="1">
      <c r="A626" s="134"/>
      <c r="B626" s="140"/>
      <c r="C626" s="9" t="e">
        <f t="shared" si="52"/>
        <v>#REF!</v>
      </c>
      <c r="D626" s="9" t="e">
        <f t="shared" si="53"/>
        <v>#REF!</v>
      </c>
      <c r="E626" s="9" t="e">
        <f t="shared" si="54"/>
        <v>#REF!</v>
      </c>
      <c r="F626" s="9" t="e">
        <f t="shared" si="55"/>
        <v>#REF!</v>
      </c>
      <c r="G626" s="10" t="s">
        <v>396</v>
      </c>
      <c r="H626" s="11"/>
      <c r="I626" s="37" t="e">
        <f>VLOOKUP($G626,#REF!,3,0)</f>
        <v>#REF!</v>
      </c>
      <c r="J626" s="37" t="e">
        <f>VLOOKUP($G626,#REF!,5,0)</f>
        <v>#REF!</v>
      </c>
      <c r="K626" s="37" t="e">
        <f>VLOOKUP($G626,#REF!,12,0)</f>
        <v>#REF!</v>
      </c>
      <c r="L626" s="37" t="e">
        <f>VLOOKUP($G626,#REF!,8,0)</f>
        <v>#REF!</v>
      </c>
    </row>
    <row r="627" spans="1:12" ht="22" customHeight="1">
      <c r="A627" s="134"/>
      <c r="B627" s="140"/>
      <c r="C627" s="9" t="e">
        <f t="shared" si="52"/>
        <v>#REF!</v>
      </c>
      <c r="D627" s="9" t="e">
        <f t="shared" si="53"/>
        <v>#REF!</v>
      </c>
      <c r="E627" s="9" t="e">
        <f t="shared" si="54"/>
        <v>#REF!</v>
      </c>
      <c r="F627" s="9" t="e">
        <f t="shared" si="55"/>
        <v>#REF!</v>
      </c>
      <c r="G627" s="10" t="s">
        <v>397</v>
      </c>
      <c r="H627" s="11">
        <v>10</v>
      </c>
      <c r="I627" s="37" t="e">
        <f>VLOOKUP($G627,#REF!,3,0)</f>
        <v>#REF!</v>
      </c>
      <c r="J627" s="37" t="e">
        <f>VLOOKUP($G627,#REF!,5,0)</f>
        <v>#REF!</v>
      </c>
      <c r="K627" s="37" t="e">
        <f>VLOOKUP($G627,#REF!,12,0)</f>
        <v>#REF!</v>
      </c>
      <c r="L627" s="37" t="e">
        <f>VLOOKUP($G627,#REF!,8,0)</f>
        <v>#REF!</v>
      </c>
    </row>
    <row r="628" spans="1:12" ht="22" customHeight="1">
      <c r="A628" s="134"/>
      <c r="B628" s="140"/>
      <c r="C628" s="9" t="e">
        <f t="shared" si="52"/>
        <v>#REF!</v>
      </c>
      <c r="D628" s="9" t="e">
        <f t="shared" si="53"/>
        <v>#REF!</v>
      </c>
      <c r="E628" s="9" t="e">
        <f t="shared" si="54"/>
        <v>#REF!</v>
      </c>
      <c r="F628" s="9" t="e">
        <f t="shared" si="55"/>
        <v>#REF!</v>
      </c>
      <c r="G628" s="10" t="s">
        <v>237</v>
      </c>
      <c r="H628" s="11">
        <v>10</v>
      </c>
      <c r="I628" s="37" t="e">
        <f>VLOOKUP($G628,#REF!,3,0)</f>
        <v>#REF!</v>
      </c>
      <c r="J628" s="37" t="e">
        <f>VLOOKUP($G628,#REF!,5,0)</f>
        <v>#REF!</v>
      </c>
      <c r="K628" s="37" t="e">
        <f>VLOOKUP($G628,#REF!,12,0)</f>
        <v>#REF!</v>
      </c>
      <c r="L628" s="37" t="e">
        <f>VLOOKUP($G628,#REF!,8,0)</f>
        <v>#REF!</v>
      </c>
    </row>
    <row r="629" spans="1:12" ht="44" customHeight="1">
      <c r="A629" s="135"/>
      <c r="B629" s="141"/>
      <c r="C629" s="12" t="e">
        <f>SUM(C623:C628)</f>
        <v>#REF!</v>
      </c>
      <c r="D629" s="12" t="e">
        <f>SUM(D623:D628)</f>
        <v>#REF!</v>
      </c>
      <c r="E629" s="12" t="e">
        <f>SUM(E623:E628)</f>
        <v>#REF!</v>
      </c>
      <c r="F629" s="12" t="e">
        <f>SUM(F623:F628)</f>
        <v>#REF!</v>
      </c>
      <c r="G629" s="10" t="s">
        <v>352</v>
      </c>
      <c r="H629" s="11"/>
      <c r="I629" s="37"/>
      <c r="J629" s="37"/>
      <c r="K629" s="37"/>
      <c r="L629" s="37"/>
    </row>
    <row r="630" spans="1:12">
      <c r="A630" s="110"/>
      <c r="B630" s="110"/>
      <c r="C630" s="13"/>
      <c r="D630" s="13"/>
      <c r="E630" s="13"/>
      <c r="F630" s="13"/>
      <c r="G630" s="14"/>
      <c r="H630" s="15"/>
      <c r="I630" s="50"/>
      <c r="J630" s="50"/>
      <c r="K630" s="50"/>
      <c r="L630" s="50"/>
    </row>
    <row r="631" spans="1:12" ht="22">
      <c r="A631" s="109" t="s">
        <v>0</v>
      </c>
      <c r="B631" s="5" t="s">
        <v>1</v>
      </c>
      <c r="C631" s="6" t="s">
        <v>2</v>
      </c>
      <c r="D631" s="6" t="s">
        <v>3</v>
      </c>
      <c r="E631" s="6" t="s">
        <v>4</v>
      </c>
      <c r="F631" s="6" t="s">
        <v>5</v>
      </c>
      <c r="G631" s="7" t="s">
        <v>6</v>
      </c>
      <c r="H631" s="8" t="s">
        <v>7</v>
      </c>
      <c r="I631" s="50"/>
      <c r="J631" s="50"/>
      <c r="K631" s="50"/>
      <c r="L631" s="50"/>
    </row>
    <row r="632" spans="1:12" ht="21" customHeight="1">
      <c r="A632" s="133" t="s">
        <v>398</v>
      </c>
      <c r="B632" s="139" t="s">
        <v>394</v>
      </c>
      <c r="C632" s="9" t="e">
        <f t="shared" ref="C632:C637" si="56">H632*I632/100</f>
        <v>#REF!</v>
      </c>
      <c r="D632" s="9" t="e">
        <f t="shared" ref="D632:D637" si="57">H632*J632/100</f>
        <v>#REF!</v>
      </c>
      <c r="E632" s="9" t="e">
        <f t="shared" ref="E632:E637" si="58">H632*K632/100</f>
        <v>#REF!</v>
      </c>
      <c r="F632" s="9" t="e">
        <f t="shared" ref="F632:F637" si="59">H632*L632/100</f>
        <v>#REF!</v>
      </c>
      <c r="G632" s="10" t="s">
        <v>330</v>
      </c>
      <c r="H632" s="11">
        <v>35</v>
      </c>
      <c r="I632" s="37" t="e">
        <f>VLOOKUP($G632,#REF!,3,0)</f>
        <v>#REF!</v>
      </c>
      <c r="J632" s="37" t="e">
        <f>VLOOKUP($G632,#REF!,5,0)</f>
        <v>#REF!</v>
      </c>
      <c r="K632" s="37" t="e">
        <f>VLOOKUP($G632,#REF!,12,0)</f>
        <v>#REF!</v>
      </c>
      <c r="L632" s="37" t="e">
        <f>VLOOKUP($G632,#REF!,8,0)</f>
        <v>#REF!</v>
      </c>
    </row>
    <row r="633" spans="1:12" ht="22" customHeight="1">
      <c r="A633" s="134"/>
      <c r="B633" s="140"/>
      <c r="C633" s="9" t="e">
        <f t="shared" si="56"/>
        <v>#REF!</v>
      </c>
      <c r="D633" s="9" t="e">
        <f t="shared" si="57"/>
        <v>#REF!</v>
      </c>
      <c r="E633" s="9" t="e">
        <f t="shared" si="58"/>
        <v>#REF!</v>
      </c>
      <c r="F633" s="9" t="e">
        <f t="shared" si="59"/>
        <v>#REF!</v>
      </c>
      <c r="G633" s="10" t="s">
        <v>51</v>
      </c>
      <c r="H633" s="11">
        <v>100</v>
      </c>
      <c r="I633" s="37" t="e">
        <f>VLOOKUP($G633,#REF!,3,0)</f>
        <v>#REF!</v>
      </c>
      <c r="J633" s="37" t="e">
        <f>VLOOKUP($G633,#REF!,5,0)</f>
        <v>#REF!</v>
      </c>
      <c r="K633" s="37" t="e">
        <f>VLOOKUP($G633,#REF!,12,0)</f>
        <v>#REF!</v>
      </c>
      <c r="L633" s="37" t="e">
        <f>VLOOKUP($G633,#REF!,8,0)</f>
        <v>#REF!</v>
      </c>
    </row>
    <row r="634" spans="1:12" ht="22" customHeight="1">
      <c r="A634" s="134"/>
      <c r="B634" s="140"/>
      <c r="C634" s="9">
        <f t="shared" si="56"/>
        <v>0</v>
      </c>
      <c r="D634" s="9">
        <f t="shared" si="57"/>
        <v>0</v>
      </c>
      <c r="E634" s="9">
        <f t="shared" si="58"/>
        <v>0</v>
      </c>
      <c r="F634" s="9">
        <f t="shared" si="59"/>
        <v>0</v>
      </c>
      <c r="G634" s="10" t="s">
        <v>395</v>
      </c>
      <c r="H634" s="11"/>
      <c r="I634" s="37"/>
      <c r="J634" s="37"/>
      <c r="K634" s="37"/>
      <c r="L634" s="37"/>
    </row>
    <row r="635" spans="1:12" ht="22" customHeight="1">
      <c r="A635" s="134"/>
      <c r="B635" s="140"/>
      <c r="C635" s="9" t="e">
        <f t="shared" si="56"/>
        <v>#REF!</v>
      </c>
      <c r="D635" s="9" t="e">
        <f t="shared" si="57"/>
        <v>#REF!</v>
      </c>
      <c r="E635" s="9" t="e">
        <f t="shared" si="58"/>
        <v>#REF!</v>
      </c>
      <c r="F635" s="9" t="e">
        <f t="shared" si="59"/>
        <v>#REF!</v>
      </c>
      <c r="G635" s="10" t="s">
        <v>180</v>
      </c>
      <c r="H635" s="11">
        <v>100</v>
      </c>
      <c r="I635" s="37" t="e">
        <f>VLOOKUP($G635,#REF!,3,0)</f>
        <v>#REF!</v>
      </c>
      <c r="J635" s="37" t="e">
        <f>VLOOKUP($G635,#REF!,5,0)</f>
        <v>#REF!</v>
      </c>
      <c r="K635" s="37" t="e">
        <f>VLOOKUP($G635,#REF!,12,0)</f>
        <v>#REF!</v>
      </c>
      <c r="L635" s="37" t="e">
        <f>VLOOKUP($G635,#REF!,8,0)</f>
        <v>#REF!</v>
      </c>
    </row>
    <row r="636" spans="1:12" ht="22" customHeight="1">
      <c r="A636" s="134"/>
      <c r="B636" s="140"/>
      <c r="C636" s="9" t="e">
        <f t="shared" si="56"/>
        <v>#REF!</v>
      </c>
      <c r="D636" s="9" t="e">
        <f t="shared" si="57"/>
        <v>#REF!</v>
      </c>
      <c r="E636" s="9" t="e">
        <f t="shared" si="58"/>
        <v>#REF!</v>
      </c>
      <c r="F636" s="9" t="e">
        <f t="shared" si="59"/>
        <v>#REF!</v>
      </c>
      <c r="G636" s="10" t="s">
        <v>399</v>
      </c>
      <c r="H636" s="11">
        <v>10</v>
      </c>
      <c r="I636" s="37" t="e">
        <f>VLOOKUP($G636,#REF!,3,0)</f>
        <v>#REF!</v>
      </c>
      <c r="J636" s="37" t="e">
        <f>VLOOKUP($G636,#REF!,5,0)</f>
        <v>#REF!</v>
      </c>
      <c r="K636" s="37" t="e">
        <f>VLOOKUP($G636,#REF!,12,0)</f>
        <v>#REF!</v>
      </c>
      <c r="L636" s="37" t="e">
        <f>VLOOKUP($G636,#REF!,8,0)</f>
        <v>#REF!</v>
      </c>
    </row>
    <row r="637" spans="1:12" ht="22" customHeight="1">
      <c r="A637" s="134"/>
      <c r="B637" s="140"/>
      <c r="C637" s="9" t="e">
        <f t="shared" si="56"/>
        <v>#REF!</v>
      </c>
      <c r="D637" s="9" t="e">
        <f t="shared" si="57"/>
        <v>#REF!</v>
      </c>
      <c r="E637" s="9" t="e">
        <f t="shared" si="58"/>
        <v>#REF!</v>
      </c>
      <c r="F637" s="9" t="e">
        <f t="shared" si="59"/>
        <v>#REF!</v>
      </c>
      <c r="G637" s="10" t="s">
        <v>400</v>
      </c>
      <c r="H637" s="11">
        <v>10</v>
      </c>
      <c r="I637" s="37" t="e">
        <f>VLOOKUP($G637,#REF!,3,0)</f>
        <v>#REF!</v>
      </c>
      <c r="J637" s="37" t="e">
        <f>VLOOKUP($G637,#REF!,5,0)</f>
        <v>#REF!</v>
      </c>
      <c r="K637" s="37" t="e">
        <f>VLOOKUP($G637,#REF!,12,0)</f>
        <v>#REF!</v>
      </c>
      <c r="L637" s="37" t="e">
        <f>VLOOKUP($G637,#REF!,8,0)</f>
        <v>#REF!</v>
      </c>
    </row>
    <row r="638" spans="1:12" ht="44" customHeight="1">
      <c r="A638" s="135"/>
      <c r="B638" s="141"/>
      <c r="C638" s="12" t="e">
        <f>SUM(C632:C637)</f>
        <v>#REF!</v>
      </c>
      <c r="D638" s="12" t="e">
        <f>SUM(D632:D637)</f>
        <v>#REF!</v>
      </c>
      <c r="E638" s="12" t="e">
        <f>SUM(E632:E637)</f>
        <v>#REF!</v>
      </c>
      <c r="F638" s="12" t="e">
        <f>SUM(F632:F637)</f>
        <v>#REF!</v>
      </c>
      <c r="G638" s="10" t="s">
        <v>352</v>
      </c>
      <c r="H638" s="11"/>
      <c r="I638" s="37"/>
      <c r="J638" s="37"/>
      <c r="K638" s="37"/>
      <c r="L638" s="37"/>
    </row>
    <row r="639" spans="1:12">
      <c r="A639" s="110"/>
      <c r="B639" s="110"/>
      <c r="C639" s="13"/>
      <c r="D639" s="13"/>
      <c r="E639" s="13"/>
      <c r="F639" s="13"/>
      <c r="G639" s="14"/>
      <c r="H639" s="15"/>
      <c r="I639" s="50"/>
      <c r="J639" s="50"/>
      <c r="K639" s="50"/>
      <c r="L639" s="50"/>
    </row>
    <row r="640" spans="1:12" ht="22">
      <c r="A640" s="109" t="s">
        <v>0</v>
      </c>
      <c r="B640" s="5" t="s">
        <v>1</v>
      </c>
      <c r="C640" s="6" t="s">
        <v>2</v>
      </c>
      <c r="D640" s="6" t="s">
        <v>3</v>
      </c>
      <c r="E640" s="6" t="s">
        <v>4</v>
      </c>
      <c r="F640" s="6" t="s">
        <v>5</v>
      </c>
      <c r="G640" s="7" t="s">
        <v>6</v>
      </c>
      <c r="H640" s="8" t="s">
        <v>7</v>
      </c>
      <c r="I640" s="50"/>
      <c r="J640" s="50"/>
      <c r="K640" s="50"/>
      <c r="L640" s="50"/>
    </row>
    <row r="641" spans="1:12" ht="21" customHeight="1">
      <c r="A641" s="133" t="s">
        <v>401</v>
      </c>
      <c r="B641" s="139" t="s">
        <v>394</v>
      </c>
      <c r="C641" s="9" t="e">
        <f t="shared" ref="C641:C646" si="60">H641*I641/100</f>
        <v>#REF!</v>
      </c>
      <c r="D641" s="9" t="e">
        <f t="shared" ref="D641:D646" si="61">H641*J641/100</f>
        <v>#REF!</v>
      </c>
      <c r="E641" s="9" t="e">
        <f t="shared" ref="E641:E646" si="62">H641*K641/100</f>
        <v>#REF!</v>
      </c>
      <c r="F641" s="9" t="e">
        <f t="shared" ref="F641:F646" si="63">H641*L641/100</f>
        <v>#REF!</v>
      </c>
      <c r="G641" s="10" t="s">
        <v>330</v>
      </c>
      <c r="H641" s="11">
        <v>35</v>
      </c>
      <c r="I641" s="37" t="e">
        <f>VLOOKUP($G641,#REF!,3,0)</f>
        <v>#REF!</v>
      </c>
      <c r="J641" s="37" t="e">
        <f>VLOOKUP($G641,#REF!,5,0)</f>
        <v>#REF!</v>
      </c>
      <c r="K641" s="37" t="e">
        <f>VLOOKUP($G641,#REF!,12,0)</f>
        <v>#REF!</v>
      </c>
      <c r="L641" s="37" t="e">
        <f>VLOOKUP($G641,#REF!,8,0)</f>
        <v>#REF!</v>
      </c>
    </row>
    <row r="642" spans="1:12" ht="22" customHeight="1">
      <c r="A642" s="134"/>
      <c r="B642" s="140"/>
      <c r="C642" s="9" t="e">
        <f t="shared" si="60"/>
        <v>#REF!</v>
      </c>
      <c r="D642" s="9" t="e">
        <f t="shared" si="61"/>
        <v>#REF!</v>
      </c>
      <c r="E642" s="9" t="e">
        <f t="shared" si="62"/>
        <v>#REF!</v>
      </c>
      <c r="F642" s="9" t="e">
        <f t="shared" si="63"/>
        <v>#REF!</v>
      </c>
      <c r="G642" s="10" t="s">
        <v>51</v>
      </c>
      <c r="H642" s="11">
        <v>100</v>
      </c>
      <c r="I642" s="37" t="e">
        <f>VLOOKUP($G642,#REF!,3,0)</f>
        <v>#REF!</v>
      </c>
      <c r="J642" s="37" t="e">
        <f>VLOOKUP($G642,#REF!,5,0)</f>
        <v>#REF!</v>
      </c>
      <c r="K642" s="37" t="e">
        <f>VLOOKUP($G642,#REF!,12,0)</f>
        <v>#REF!</v>
      </c>
      <c r="L642" s="37" t="e">
        <f>VLOOKUP($G642,#REF!,8,0)</f>
        <v>#REF!</v>
      </c>
    </row>
    <row r="643" spans="1:12" ht="22" customHeight="1">
      <c r="A643" s="134"/>
      <c r="B643" s="140"/>
      <c r="C643" s="9">
        <f t="shared" si="60"/>
        <v>0</v>
      </c>
      <c r="D643" s="9">
        <f t="shared" si="61"/>
        <v>0</v>
      </c>
      <c r="E643" s="9">
        <f t="shared" si="62"/>
        <v>0</v>
      </c>
      <c r="F643" s="9">
        <f t="shared" si="63"/>
        <v>0</v>
      </c>
      <c r="G643" s="10" t="s">
        <v>395</v>
      </c>
      <c r="H643" s="11"/>
      <c r="I643" s="37"/>
      <c r="J643" s="37"/>
      <c r="K643" s="37"/>
      <c r="L643" s="37"/>
    </row>
    <row r="644" spans="1:12" ht="22" customHeight="1">
      <c r="A644" s="134"/>
      <c r="B644" s="140"/>
      <c r="C644" s="9" t="e">
        <f t="shared" si="60"/>
        <v>#REF!</v>
      </c>
      <c r="D644" s="9" t="e">
        <f t="shared" si="61"/>
        <v>#REF!</v>
      </c>
      <c r="E644" s="9" t="e">
        <f t="shared" si="62"/>
        <v>#REF!</v>
      </c>
      <c r="F644" s="9" t="e">
        <f t="shared" si="63"/>
        <v>#REF!</v>
      </c>
      <c r="G644" s="10" t="s">
        <v>390</v>
      </c>
      <c r="H644" s="11">
        <v>100</v>
      </c>
      <c r="I644" s="37" t="e">
        <f>VLOOKUP($G644,#REF!,3,0)</f>
        <v>#REF!</v>
      </c>
      <c r="J644" s="37" t="e">
        <f>VLOOKUP($G644,#REF!,5,0)</f>
        <v>#REF!</v>
      </c>
      <c r="K644" s="37" t="e">
        <f>VLOOKUP($G644,#REF!,12,0)</f>
        <v>#REF!</v>
      </c>
      <c r="L644" s="37" t="e">
        <f>VLOOKUP($G644,#REF!,8,0)</f>
        <v>#REF!</v>
      </c>
    </row>
    <row r="645" spans="1:12" ht="22" customHeight="1">
      <c r="A645" s="134"/>
      <c r="B645" s="140"/>
      <c r="C645" s="9" t="e">
        <f t="shared" si="60"/>
        <v>#REF!</v>
      </c>
      <c r="D645" s="9" t="e">
        <f t="shared" si="61"/>
        <v>#REF!</v>
      </c>
      <c r="E645" s="9" t="e">
        <f t="shared" si="62"/>
        <v>#REF!</v>
      </c>
      <c r="F645" s="9" t="e">
        <f t="shared" si="63"/>
        <v>#REF!</v>
      </c>
      <c r="G645" s="10" t="s">
        <v>399</v>
      </c>
      <c r="H645" s="11">
        <v>10</v>
      </c>
      <c r="I645" s="37" t="e">
        <f>VLOOKUP($G645,#REF!,3,0)</f>
        <v>#REF!</v>
      </c>
      <c r="J645" s="37" t="e">
        <f>VLOOKUP($G645,#REF!,5,0)</f>
        <v>#REF!</v>
      </c>
      <c r="K645" s="37" t="e">
        <f>VLOOKUP($G645,#REF!,12,0)</f>
        <v>#REF!</v>
      </c>
      <c r="L645" s="37" t="e">
        <f>VLOOKUP($G645,#REF!,8,0)</f>
        <v>#REF!</v>
      </c>
    </row>
    <row r="646" spans="1:12" ht="22" customHeight="1">
      <c r="A646" s="134"/>
      <c r="B646" s="140"/>
      <c r="C646" s="9" t="e">
        <f t="shared" si="60"/>
        <v>#REF!</v>
      </c>
      <c r="D646" s="9" t="e">
        <f t="shared" si="61"/>
        <v>#REF!</v>
      </c>
      <c r="E646" s="9" t="e">
        <f t="shared" si="62"/>
        <v>#REF!</v>
      </c>
      <c r="F646" s="9" t="e">
        <f t="shared" si="63"/>
        <v>#REF!</v>
      </c>
      <c r="G646" s="10" t="s">
        <v>304</v>
      </c>
      <c r="H646" s="11">
        <v>50</v>
      </c>
      <c r="I646" s="37" t="e">
        <f>VLOOKUP($G646,#REF!,3,0)</f>
        <v>#REF!</v>
      </c>
      <c r="J646" s="37" t="e">
        <f>VLOOKUP($G646,#REF!,5,0)</f>
        <v>#REF!</v>
      </c>
      <c r="K646" s="37" t="e">
        <f>VLOOKUP($G646,#REF!,12,0)</f>
        <v>#REF!</v>
      </c>
      <c r="L646" s="37" t="e">
        <f>VLOOKUP($G646,#REF!,8,0)</f>
        <v>#REF!</v>
      </c>
    </row>
    <row r="647" spans="1:12" ht="44" customHeight="1">
      <c r="A647" s="135"/>
      <c r="B647" s="141"/>
      <c r="C647" s="12" t="e">
        <f>SUM(C641:C646)</f>
        <v>#REF!</v>
      </c>
      <c r="D647" s="12" t="e">
        <f>SUM(D641:D646)</f>
        <v>#REF!</v>
      </c>
      <c r="E647" s="12" t="e">
        <f>SUM(E641:E646)</f>
        <v>#REF!</v>
      </c>
      <c r="F647" s="12" t="e">
        <f>SUM(F641:F646)</f>
        <v>#REF!</v>
      </c>
      <c r="G647" s="10" t="s">
        <v>352</v>
      </c>
      <c r="H647" s="11"/>
      <c r="I647" s="37"/>
      <c r="J647" s="37"/>
      <c r="K647" s="37"/>
      <c r="L647" s="37"/>
    </row>
    <row r="648" spans="1:12">
      <c r="A648" s="110"/>
      <c r="B648" s="110"/>
      <c r="C648" s="13"/>
      <c r="D648" s="13"/>
      <c r="E648" s="13"/>
      <c r="F648" s="13"/>
      <c r="G648" s="14"/>
      <c r="H648" s="15"/>
      <c r="I648" s="50"/>
      <c r="J648" s="50"/>
      <c r="K648" s="50"/>
      <c r="L648" s="50"/>
    </row>
    <row r="649" spans="1:12" ht="22">
      <c r="A649" s="109" t="s">
        <v>0</v>
      </c>
      <c r="B649" s="5" t="s">
        <v>1</v>
      </c>
      <c r="C649" s="6" t="s">
        <v>2</v>
      </c>
      <c r="D649" s="6" t="s">
        <v>3</v>
      </c>
      <c r="E649" s="6" t="s">
        <v>4</v>
      </c>
      <c r="F649" s="6" t="s">
        <v>5</v>
      </c>
      <c r="G649" s="7" t="s">
        <v>6</v>
      </c>
      <c r="H649" s="8" t="s">
        <v>7</v>
      </c>
      <c r="I649" s="50"/>
      <c r="J649" s="50"/>
      <c r="K649" s="50"/>
      <c r="L649" s="50"/>
    </row>
    <row r="650" spans="1:12" ht="21" customHeight="1">
      <c r="A650" s="133" t="s">
        <v>402</v>
      </c>
      <c r="B650" s="139" t="s">
        <v>394</v>
      </c>
      <c r="C650" s="9" t="e">
        <f t="shared" ref="C650:C655" si="64">H650*I650/100</f>
        <v>#REF!</v>
      </c>
      <c r="D650" s="9" t="e">
        <f t="shared" ref="D650:D655" si="65">H650*J650/100</f>
        <v>#REF!</v>
      </c>
      <c r="E650" s="9" t="e">
        <f t="shared" ref="E650:E655" si="66">H650*K650/100</f>
        <v>#REF!</v>
      </c>
      <c r="F650" s="9" t="e">
        <f t="shared" ref="F650:F655" si="67">H650*L650/100</f>
        <v>#REF!</v>
      </c>
      <c r="G650" s="10" t="s">
        <v>330</v>
      </c>
      <c r="H650" s="11">
        <v>35</v>
      </c>
      <c r="I650" s="37" t="e">
        <f>VLOOKUP($G650,#REF!,3,0)</f>
        <v>#REF!</v>
      </c>
      <c r="J650" s="37" t="e">
        <f>VLOOKUP($G650,#REF!,5,0)</f>
        <v>#REF!</v>
      </c>
      <c r="K650" s="37" t="e">
        <f>VLOOKUP($G650,#REF!,12,0)</f>
        <v>#REF!</v>
      </c>
      <c r="L650" s="37" t="e">
        <f>VLOOKUP($G650,#REF!,8,0)</f>
        <v>#REF!</v>
      </c>
    </row>
    <row r="651" spans="1:12" ht="22" customHeight="1">
      <c r="A651" s="134"/>
      <c r="B651" s="140"/>
      <c r="C651" s="9" t="e">
        <f t="shared" si="64"/>
        <v>#REF!</v>
      </c>
      <c r="D651" s="9" t="e">
        <f t="shared" si="65"/>
        <v>#REF!</v>
      </c>
      <c r="E651" s="9" t="e">
        <f t="shared" si="66"/>
        <v>#REF!</v>
      </c>
      <c r="F651" s="9" t="e">
        <f t="shared" si="67"/>
        <v>#REF!</v>
      </c>
      <c r="G651" s="10" t="s">
        <v>51</v>
      </c>
      <c r="H651" s="11">
        <v>100</v>
      </c>
      <c r="I651" s="37" t="e">
        <f>VLOOKUP($G651,#REF!,3,0)</f>
        <v>#REF!</v>
      </c>
      <c r="J651" s="37" t="e">
        <f>VLOOKUP($G651,#REF!,5,0)</f>
        <v>#REF!</v>
      </c>
      <c r="K651" s="37" t="e">
        <f>VLOOKUP($G651,#REF!,12,0)</f>
        <v>#REF!</v>
      </c>
      <c r="L651" s="37" t="e">
        <f>VLOOKUP($G651,#REF!,8,0)</f>
        <v>#REF!</v>
      </c>
    </row>
    <row r="652" spans="1:12" ht="22" customHeight="1">
      <c r="A652" s="134"/>
      <c r="B652" s="140"/>
      <c r="C652" s="9">
        <f t="shared" si="64"/>
        <v>0</v>
      </c>
      <c r="D652" s="9">
        <f t="shared" si="65"/>
        <v>0</v>
      </c>
      <c r="E652" s="9">
        <f t="shared" si="66"/>
        <v>0</v>
      </c>
      <c r="F652" s="9">
        <f t="shared" si="67"/>
        <v>0</v>
      </c>
      <c r="G652" s="10" t="s">
        <v>395</v>
      </c>
      <c r="H652" s="11"/>
      <c r="I652" s="37"/>
      <c r="J652" s="37"/>
      <c r="K652" s="37"/>
      <c r="L652" s="37"/>
    </row>
    <row r="653" spans="1:12" ht="22" customHeight="1">
      <c r="A653" s="134"/>
      <c r="B653" s="140"/>
      <c r="C653" s="9" t="e">
        <f t="shared" si="64"/>
        <v>#REF!</v>
      </c>
      <c r="D653" s="9" t="e">
        <f t="shared" si="65"/>
        <v>#REF!</v>
      </c>
      <c r="E653" s="9" t="e">
        <f t="shared" si="66"/>
        <v>#REF!</v>
      </c>
      <c r="F653" s="9" t="e">
        <f t="shared" si="67"/>
        <v>#REF!</v>
      </c>
      <c r="G653" s="10" t="s">
        <v>180</v>
      </c>
      <c r="H653" s="11">
        <v>50</v>
      </c>
      <c r="I653" s="37" t="e">
        <f>VLOOKUP($G653,#REF!,3,0)</f>
        <v>#REF!</v>
      </c>
      <c r="J653" s="37" t="e">
        <f>VLOOKUP($G653,#REF!,5,0)</f>
        <v>#REF!</v>
      </c>
      <c r="K653" s="37" t="e">
        <f>VLOOKUP($G653,#REF!,12,0)</f>
        <v>#REF!</v>
      </c>
      <c r="L653" s="37" t="e">
        <f>VLOOKUP($G653,#REF!,8,0)</f>
        <v>#REF!</v>
      </c>
    </row>
    <row r="654" spans="1:12" ht="22" customHeight="1">
      <c r="A654" s="134"/>
      <c r="B654" s="140"/>
      <c r="C654" s="9" t="e">
        <f t="shared" si="64"/>
        <v>#REF!</v>
      </c>
      <c r="D654" s="9" t="e">
        <f t="shared" si="65"/>
        <v>#REF!</v>
      </c>
      <c r="E654" s="9" t="e">
        <f t="shared" si="66"/>
        <v>#REF!</v>
      </c>
      <c r="F654" s="9" t="e">
        <f t="shared" si="67"/>
        <v>#REF!</v>
      </c>
      <c r="G654" s="10" t="s">
        <v>184</v>
      </c>
      <c r="H654" s="11">
        <v>50</v>
      </c>
      <c r="I654" s="37" t="e">
        <f>VLOOKUP($G654,#REF!,3,0)</f>
        <v>#REF!</v>
      </c>
      <c r="J654" s="37" t="e">
        <f>VLOOKUP($G654,#REF!,5,0)</f>
        <v>#REF!</v>
      </c>
      <c r="K654" s="37" t="e">
        <f>VLOOKUP($G654,#REF!,12,0)</f>
        <v>#REF!</v>
      </c>
      <c r="L654" s="37" t="e">
        <f>VLOOKUP($G654,#REF!,8,0)</f>
        <v>#REF!</v>
      </c>
    </row>
    <row r="655" spans="1:12" ht="22" customHeight="1">
      <c r="A655" s="134"/>
      <c r="B655" s="140"/>
      <c r="C655" s="9" t="e">
        <f t="shared" si="64"/>
        <v>#REF!</v>
      </c>
      <c r="D655" s="9" t="e">
        <f t="shared" si="65"/>
        <v>#REF!</v>
      </c>
      <c r="E655" s="9" t="e">
        <f t="shared" si="66"/>
        <v>#REF!</v>
      </c>
      <c r="F655" s="9" t="e">
        <f t="shared" si="67"/>
        <v>#REF!</v>
      </c>
      <c r="G655" s="10" t="s">
        <v>237</v>
      </c>
      <c r="H655" s="11">
        <v>10</v>
      </c>
      <c r="I655" s="37" t="e">
        <f>VLOOKUP($G655,#REF!,3,0)</f>
        <v>#REF!</v>
      </c>
      <c r="J655" s="37" t="e">
        <f>VLOOKUP($G655,#REF!,5,0)</f>
        <v>#REF!</v>
      </c>
      <c r="K655" s="37" t="e">
        <f>VLOOKUP($G655,#REF!,12,0)</f>
        <v>#REF!</v>
      </c>
      <c r="L655" s="37" t="e">
        <f>VLOOKUP($G655,#REF!,8,0)</f>
        <v>#REF!</v>
      </c>
    </row>
    <row r="656" spans="1:12" ht="44" customHeight="1">
      <c r="A656" s="135"/>
      <c r="B656" s="141"/>
      <c r="C656" s="12" t="e">
        <f>SUM(C650:C655)</f>
        <v>#REF!</v>
      </c>
      <c r="D656" s="12" t="e">
        <f>SUM(D650:D655)</f>
        <v>#REF!</v>
      </c>
      <c r="E656" s="12" t="e">
        <f>SUM(E650:E655)</f>
        <v>#REF!</v>
      </c>
      <c r="F656" s="12" t="e">
        <f>SUM(F650:F655)</f>
        <v>#REF!</v>
      </c>
      <c r="G656" s="10" t="s">
        <v>352</v>
      </c>
      <c r="H656" s="11"/>
      <c r="I656" s="37"/>
      <c r="J656" s="37"/>
      <c r="K656" s="37"/>
      <c r="L656" s="37"/>
    </row>
    <row r="657" spans="1:12">
      <c r="A657" s="110"/>
      <c r="B657" s="110"/>
      <c r="C657" s="13"/>
      <c r="D657" s="13"/>
      <c r="E657" s="13"/>
      <c r="F657" s="13"/>
      <c r="G657" s="14"/>
      <c r="H657" s="15"/>
      <c r="I657" s="50"/>
      <c r="J657" s="50"/>
      <c r="K657" s="50"/>
      <c r="L657" s="50"/>
    </row>
    <row r="658" spans="1:12" ht="22">
      <c r="A658" s="109" t="s">
        <v>0</v>
      </c>
      <c r="B658" s="5" t="s">
        <v>1</v>
      </c>
      <c r="C658" s="6" t="s">
        <v>2</v>
      </c>
      <c r="D658" s="6" t="s">
        <v>3</v>
      </c>
      <c r="E658" s="6" t="s">
        <v>4</v>
      </c>
      <c r="F658" s="6" t="s">
        <v>5</v>
      </c>
      <c r="G658" s="7" t="s">
        <v>6</v>
      </c>
      <c r="H658" s="8" t="s">
        <v>7</v>
      </c>
      <c r="I658" s="50"/>
      <c r="J658" s="50"/>
      <c r="K658" s="50"/>
      <c r="L658" s="50"/>
    </row>
    <row r="659" spans="1:12" ht="21" customHeight="1">
      <c r="A659" s="133" t="s">
        <v>403</v>
      </c>
      <c r="B659" s="139" t="s">
        <v>394</v>
      </c>
      <c r="C659" s="9" t="e">
        <f t="shared" ref="C659:C665" si="68">H659*I659/100</f>
        <v>#REF!</v>
      </c>
      <c r="D659" s="9" t="e">
        <f t="shared" ref="D659:D665" si="69">H659*J659/100</f>
        <v>#REF!</v>
      </c>
      <c r="E659" s="9" t="e">
        <f t="shared" ref="E659:E665" si="70">H659*K659/100</f>
        <v>#REF!</v>
      </c>
      <c r="F659" s="9" t="e">
        <f t="shared" ref="F659:F665" si="71">H659*L659/100</f>
        <v>#REF!</v>
      </c>
      <c r="G659" s="10" t="s">
        <v>330</v>
      </c>
      <c r="H659" s="11">
        <v>35</v>
      </c>
      <c r="I659" s="37" t="e">
        <f>VLOOKUP($G659,#REF!,3,0)</f>
        <v>#REF!</v>
      </c>
      <c r="J659" s="37" t="e">
        <f>VLOOKUP($G659,#REF!,5,0)</f>
        <v>#REF!</v>
      </c>
      <c r="K659" s="37" t="e">
        <f>VLOOKUP($G659,#REF!,12,0)</f>
        <v>#REF!</v>
      </c>
      <c r="L659" s="37" t="e">
        <f>VLOOKUP($G659,#REF!,8,0)</f>
        <v>#REF!</v>
      </c>
    </row>
    <row r="660" spans="1:12" ht="22" customHeight="1">
      <c r="A660" s="134"/>
      <c r="B660" s="140"/>
      <c r="C660" s="9" t="e">
        <f t="shared" si="68"/>
        <v>#REF!</v>
      </c>
      <c r="D660" s="9" t="e">
        <f t="shared" si="69"/>
        <v>#REF!</v>
      </c>
      <c r="E660" s="9" t="e">
        <f t="shared" si="70"/>
        <v>#REF!</v>
      </c>
      <c r="F660" s="9" t="e">
        <f t="shared" si="71"/>
        <v>#REF!</v>
      </c>
      <c r="G660" s="10" t="s">
        <v>51</v>
      </c>
      <c r="H660" s="11">
        <v>100</v>
      </c>
      <c r="I660" s="37" t="e">
        <f>VLOOKUP($G660,#REF!,3,0)</f>
        <v>#REF!</v>
      </c>
      <c r="J660" s="37" t="e">
        <f>VLOOKUP($G660,#REF!,5,0)</f>
        <v>#REF!</v>
      </c>
      <c r="K660" s="37" t="e">
        <f>VLOOKUP($G660,#REF!,12,0)</f>
        <v>#REF!</v>
      </c>
      <c r="L660" s="37" t="e">
        <f>VLOOKUP($G660,#REF!,8,0)</f>
        <v>#REF!</v>
      </c>
    </row>
    <row r="661" spans="1:12" ht="22" customHeight="1">
      <c r="A661" s="134"/>
      <c r="B661" s="140"/>
      <c r="C661" s="9">
        <f t="shared" si="68"/>
        <v>0</v>
      </c>
      <c r="D661" s="9">
        <f t="shared" si="69"/>
        <v>0</v>
      </c>
      <c r="E661" s="9">
        <f t="shared" si="70"/>
        <v>0</v>
      </c>
      <c r="F661" s="9">
        <f t="shared" si="71"/>
        <v>0</v>
      </c>
      <c r="G661" s="10" t="s">
        <v>395</v>
      </c>
      <c r="H661" s="11"/>
      <c r="I661" s="37"/>
      <c r="J661" s="37"/>
      <c r="K661" s="37"/>
      <c r="L661" s="37"/>
    </row>
    <row r="662" spans="1:12" ht="22" customHeight="1">
      <c r="A662" s="134"/>
      <c r="B662" s="140"/>
      <c r="C662" s="9" t="e">
        <f t="shared" si="68"/>
        <v>#REF!</v>
      </c>
      <c r="D662" s="9" t="e">
        <f t="shared" si="69"/>
        <v>#REF!</v>
      </c>
      <c r="E662" s="9" t="e">
        <f t="shared" si="70"/>
        <v>#REF!</v>
      </c>
      <c r="F662" s="9" t="e">
        <f t="shared" si="71"/>
        <v>#REF!</v>
      </c>
      <c r="G662" s="10" t="s">
        <v>185</v>
      </c>
      <c r="H662" s="11">
        <v>120</v>
      </c>
      <c r="I662" s="37" t="e">
        <f>VLOOKUP($G662,#REF!,3,0)</f>
        <v>#REF!</v>
      </c>
      <c r="J662" s="37" t="e">
        <f>VLOOKUP($G662,#REF!,5,0)</f>
        <v>#REF!</v>
      </c>
      <c r="K662" s="37" t="e">
        <f>VLOOKUP($G662,#REF!,12,0)</f>
        <v>#REF!</v>
      </c>
      <c r="L662" s="37" t="e">
        <f>VLOOKUP($G662,#REF!,8,0)</f>
        <v>#REF!</v>
      </c>
    </row>
    <row r="663" spans="1:12" ht="22" customHeight="1">
      <c r="A663" s="134"/>
      <c r="B663" s="140"/>
      <c r="C663" s="9" t="e">
        <f t="shared" si="68"/>
        <v>#REF!</v>
      </c>
      <c r="D663" s="9" t="e">
        <f t="shared" si="69"/>
        <v>#REF!</v>
      </c>
      <c r="E663" s="9" t="e">
        <f t="shared" si="70"/>
        <v>#REF!</v>
      </c>
      <c r="F663" s="9" t="e">
        <f t="shared" si="71"/>
        <v>#REF!</v>
      </c>
      <c r="G663" s="10" t="s">
        <v>221</v>
      </c>
      <c r="H663" s="11">
        <v>5</v>
      </c>
      <c r="I663" s="37" t="e">
        <f>VLOOKUP($G663,#REF!,3,0)</f>
        <v>#REF!</v>
      </c>
      <c r="J663" s="37" t="e">
        <f>VLOOKUP($G663,#REF!,5,0)</f>
        <v>#REF!</v>
      </c>
      <c r="K663" s="37" t="e">
        <f>VLOOKUP($G663,#REF!,12,0)</f>
        <v>#REF!</v>
      </c>
      <c r="L663" s="37" t="e">
        <f>VLOOKUP($G663,#REF!,8,0)</f>
        <v>#REF!</v>
      </c>
    </row>
    <row r="664" spans="1:12" ht="22" customHeight="1">
      <c r="A664" s="134"/>
      <c r="B664" s="140"/>
      <c r="C664" s="9" t="e">
        <f t="shared" si="68"/>
        <v>#REF!</v>
      </c>
      <c r="D664" s="9" t="e">
        <f t="shared" si="69"/>
        <v>#REF!</v>
      </c>
      <c r="E664" s="9" t="e">
        <f t="shared" si="70"/>
        <v>#REF!</v>
      </c>
      <c r="F664" s="9" t="e">
        <f t="shared" si="71"/>
        <v>#REF!</v>
      </c>
      <c r="G664" s="10" t="s">
        <v>262</v>
      </c>
      <c r="H664" s="11">
        <v>10</v>
      </c>
      <c r="I664" s="37" t="e">
        <f>VLOOKUP($G664,#REF!,3,0)</f>
        <v>#REF!</v>
      </c>
      <c r="J664" s="37" t="e">
        <f>VLOOKUP($G664,#REF!,5,0)</f>
        <v>#REF!</v>
      </c>
      <c r="K664" s="37" t="e">
        <f>VLOOKUP($G664,#REF!,12,0)</f>
        <v>#REF!</v>
      </c>
      <c r="L664" s="37" t="e">
        <f>VLOOKUP($G664,#REF!,8,0)</f>
        <v>#REF!</v>
      </c>
    </row>
    <row r="665" spans="1:12" ht="22" customHeight="1">
      <c r="A665" s="134"/>
      <c r="B665" s="140"/>
      <c r="C665" s="9" t="e">
        <f t="shared" si="68"/>
        <v>#REF!</v>
      </c>
      <c r="D665" s="9" t="e">
        <f t="shared" si="69"/>
        <v>#REF!</v>
      </c>
      <c r="E665" s="9" t="e">
        <f t="shared" si="70"/>
        <v>#REF!</v>
      </c>
      <c r="F665" s="9" t="e">
        <f t="shared" si="71"/>
        <v>#REF!</v>
      </c>
      <c r="G665" s="10" t="s">
        <v>184</v>
      </c>
      <c r="H665" s="11">
        <v>50</v>
      </c>
      <c r="I665" s="37" t="e">
        <f>VLOOKUP($G665,#REF!,3,0)</f>
        <v>#REF!</v>
      </c>
      <c r="J665" s="37" t="e">
        <f>VLOOKUP($G665,#REF!,5,0)</f>
        <v>#REF!</v>
      </c>
      <c r="K665" s="37" t="e">
        <f>VLOOKUP($G665,#REF!,12,0)</f>
        <v>#REF!</v>
      </c>
      <c r="L665" s="37" t="e">
        <f>VLOOKUP($G665,#REF!,8,0)</f>
        <v>#REF!</v>
      </c>
    </row>
    <row r="666" spans="1:12" ht="44" customHeight="1">
      <c r="A666" s="135"/>
      <c r="B666" s="141"/>
      <c r="C666" s="12" t="e">
        <f>SUM(C659:C665)</f>
        <v>#REF!</v>
      </c>
      <c r="D666" s="12" t="e">
        <f>SUM(D659:D665)</f>
        <v>#REF!</v>
      </c>
      <c r="E666" s="12" t="e">
        <f>SUM(E659:E665)</f>
        <v>#REF!</v>
      </c>
      <c r="F666" s="12" t="e">
        <f>SUM(F659:F665)</f>
        <v>#REF!</v>
      </c>
      <c r="G666" s="10" t="s">
        <v>352</v>
      </c>
      <c r="H666" s="11"/>
      <c r="I666" s="37"/>
      <c r="J666" s="37"/>
      <c r="K666" s="37"/>
      <c r="L666" s="37"/>
    </row>
    <row r="667" spans="1:12">
      <c r="A667" s="110"/>
      <c r="B667" s="110"/>
      <c r="C667" s="13"/>
      <c r="D667" s="13"/>
      <c r="E667" s="13"/>
      <c r="F667" s="13"/>
      <c r="G667" s="14"/>
      <c r="H667" s="15"/>
      <c r="I667" s="50"/>
      <c r="J667" s="50"/>
      <c r="K667" s="50"/>
      <c r="L667" s="50"/>
    </row>
    <row r="668" spans="1:12" ht="22">
      <c r="A668" s="109" t="s">
        <v>0</v>
      </c>
      <c r="B668" s="5" t="s">
        <v>1</v>
      </c>
      <c r="C668" s="6" t="s">
        <v>2</v>
      </c>
      <c r="D668" s="6" t="s">
        <v>3</v>
      </c>
      <c r="E668" s="6" t="s">
        <v>4</v>
      </c>
      <c r="F668" s="6" t="s">
        <v>5</v>
      </c>
      <c r="G668" s="7" t="s">
        <v>6</v>
      </c>
      <c r="H668" s="8" t="s">
        <v>7</v>
      </c>
    </row>
    <row r="669" spans="1:12" ht="21" customHeight="1">
      <c r="A669" s="98" t="s">
        <v>404</v>
      </c>
      <c r="B669" s="192" t="s">
        <v>25</v>
      </c>
      <c r="C669" s="16" t="e">
        <f>H669*I669/100</f>
        <v>#REF!</v>
      </c>
      <c r="D669" s="16" t="e">
        <f>H669*J669/100</f>
        <v>#REF!</v>
      </c>
      <c r="E669" s="16" t="e">
        <f>H669*K669/100</f>
        <v>#REF!</v>
      </c>
      <c r="F669" s="16" t="e">
        <f>H669*L669/100</f>
        <v>#REF!</v>
      </c>
      <c r="G669" s="10" t="s">
        <v>14</v>
      </c>
      <c r="H669" s="17">
        <v>40</v>
      </c>
      <c r="I669" s="37" t="e">
        <f>VLOOKUP($G669,#REF!,3,0)</f>
        <v>#REF!</v>
      </c>
      <c r="J669" s="37" t="e">
        <f>VLOOKUP($G669,#REF!,5,0)</f>
        <v>#REF!</v>
      </c>
      <c r="K669" s="37" t="e">
        <f>VLOOKUP($G669,#REF!,12,0)</f>
        <v>#REF!</v>
      </c>
      <c r="L669" s="37" t="e">
        <f>VLOOKUP($G669,#REF!,8,0)</f>
        <v>#REF!</v>
      </c>
    </row>
    <row r="670" spans="1:12" ht="22">
      <c r="A670" s="98"/>
      <c r="B670" s="192"/>
      <c r="C670" s="9" t="e">
        <f>H670*I670/100</f>
        <v>#REF!</v>
      </c>
      <c r="D670" s="9" t="e">
        <f>H670*J670/100</f>
        <v>#REF!</v>
      </c>
      <c r="E670" s="9" t="e">
        <f>H670*K670/100</f>
        <v>#REF!</v>
      </c>
      <c r="F670" s="9" t="e">
        <f>H670*L670/100</f>
        <v>#REF!</v>
      </c>
      <c r="G670" s="10" t="s">
        <v>51</v>
      </c>
      <c r="H670" s="11">
        <v>100</v>
      </c>
      <c r="I670" s="37" t="e">
        <f>VLOOKUP($G670,#REF!,3,0)</f>
        <v>#REF!</v>
      </c>
      <c r="J670" s="37" t="e">
        <f>VLOOKUP($G670,#REF!,5,0)</f>
        <v>#REF!</v>
      </c>
      <c r="K670" s="37" t="e">
        <f>VLOOKUP($G670,#REF!,12,0)</f>
        <v>#REF!</v>
      </c>
      <c r="L670" s="37" t="e">
        <f>VLOOKUP($G670,#REF!,8,0)</f>
        <v>#REF!</v>
      </c>
    </row>
    <row r="671" spans="1:12" ht="22">
      <c r="A671" s="98"/>
      <c r="B671" s="192"/>
      <c r="C671" s="16"/>
      <c r="D671" s="16"/>
      <c r="E671" s="16"/>
      <c r="F671" s="16"/>
      <c r="G671" s="10" t="s">
        <v>395</v>
      </c>
      <c r="H671" s="17"/>
      <c r="I671" s="37"/>
      <c r="J671" s="37"/>
      <c r="K671" s="37"/>
      <c r="L671" s="37"/>
    </row>
    <row r="672" spans="1:12" ht="22">
      <c r="A672" s="98"/>
      <c r="B672" s="192"/>
      <c r="C672" s="16" t="e">
        <f>H672*I672/100</f>
        <v>#REF!</v>
      </c>
      <c r="D672" s="16" t="e">
        <f>H672*J672/100</f>
        <v>#REF!</v>
      </c>
      <c r="E672" s="16" t="e">
        <f>H672*K672/100</f>
        <v>#REF!</v>
      </c>
      <c r="F672" s="16" t="e">
        <f>H672*L672/100</f>
        <v>#REF!</v>
      </c>
      <c r="G672" s="10" t="s">
        <v>26</v>
      </c>
      <c r="H672" s="17">
        <v>25</v>
      </c>
      <c r="I672" s="37" t="e">
        <f>VLOOKUP($G672,#REF!,3,0)</f>
        <v>#REF!</v>
      </c>
      <c r="J672" s="37" t="e">
        <f>VLOOKUP($G672,#REF!,5,0)</f>
        <v>#REF!</v>
      </c>
      <c r="K672" s="37" t="e">
        <f>VLOOKUP($G672,#REF!,12,0)</f>
        <v>#REF!</v>
      </c>
      <c r="L672" s="37" t="e">
        <f>VLOOKUP($G672,#REF!,8,0)</f>
        <v>#REF!</v>
      </c>
    </row>
    <row r="673" spans="1:12" ht="22">
      <c r="A673" s="98"/>
      <c r="B673" s="192"/>
      <c r="C673" s="16" t="e">
        <f>H673*I673/100</f>
        <v>#REF!</v>
      </c>
      <c r="D673" s="16" t="e">
        <f>H673*J673/100</f>
        <v>#REF!</v>
      </c>
      <c r="E673" s="16" t="e">
        <f>H673*K673/100</f>
        <v>#REF!</v>
      </c>
      <c r="F673" s="16" t="e">
        <f>H673*L673/100</f>
        <v>#REF!</v>
      </c>
      <c r="G673" s="10" t="s">
        <v>27</v>
      </c>
      <c r="H673" s="17">
        <v>10</v>
      </c>
      <c r="I673" s="37" t="e">
        <f>VLOOKUP($G673,#REF!,3,0)</f>
        <v>#REF!</v>
      </c>
      <c r="J673" s="37" t="e">
        <f>VLOOKUP($G673,#REF!,5,0)</f>
        <v>#REF!</v>
      </c>
      <c r="K673" s="37" t="e">
        <f>VLOOKUP($G673,#REF!,12,0)</f>
        <v>#REF!</v>
      </c>
      <c r="L673" s="37" t="e">
        <f>VLOOKUP($G673,#REF!,8,0)</f>
        <v>#REF!</v>
      </c>
    </row>
    <row r="674" spans="1:12" ht="22">
      <c r="A674" s="98"/>
      <c r="B674" s="192"/>
      <c r="C674" s="16" t="e">
        <f>H674*I674/100</f>
        <v>#REF!</v>
      </c>
      <c r="D674" s="16" t="e">
        <f>H674*J674/100</f>
        <v>#REF!</v>
      </c>
      <c r="E674" s="16" t="e">
        <f>H674*K674/100</f>
        <v>#REF!</v>
      </c>
      <c r="F674" s="16" t="e">
        <f>H674*L674/100</f>
        <v>#REF!</v>
      </c>
      <c r="G674" s="10" t="s">
        <v>28</v>
      </c>
      <c r="H674" s="17">
        <v>60</v>
      </c>
      <c r="I674" s="37" t="e">
        <f>VLOOKUP($G674,#REF!,3,0)</f>
        <v>#REF!</v>
      </c>
      <c r="J674" s="37" t="e">
        <f>VLOOKUP($G674,#REF!,5,0)</f>
        <v>#REF!</v>
      </c>
      <c r="K674" s="37" t="e">
        <f>VLOOKUP($G674,#REF!,12,0)</f>
        <v>#REF!</v>
      </c>
      <c r="L674" s="37" t="e">
        <f>VLOOKUP($G674,#REF!,8,0)</f>
        <v>#REF!</v>
      </c>
    </row>
    <row r="675" spans="1:12" ht="44">
      <c r="A675" s="111"/>
      <c r="B675" s="18"/>
      <c r="C675" s="12" t="e">
        <f>SUM(C669:C674)</f>
        <v>#REF!</v>
      </c>
      <c r="D675" s="12" t="e">
        <f>SUM(D669:D674)</f>
        <v>#REF!</v>
      </c>
      <c r="E675" s="12" t="e">
        <f>SUM(E669:E674)</f>
        <v>#REF!</v>
      </c>
      <c r="F675" s="12" t="e">
        <f>SUM(F669:F674)</f>
        <v>#REF!</v>
      </c>
      <c r="G675" s="10" t="s">
        <v>352</v>
      </c>
      <c r="H675" s="19"/>
      <c r="I675" s="50"/>
      <c r="J675" s="50"/>
      <c r="K675" s="50"/>
      <c r="L675" s="50"/>
    </row>
    <row r="676" spans="1:12">
      <c r="A676" s="111"/>
      <c r="B676" s="18"/>
      <c r="C676" s="18"/>
      <c r="D676" s="18"/>
      <c r="E676" s="18"/>
      <c r="F676" s="18"/>
      <c r="G676" s="14"/>
      <c r="H676" s="19"/>
      <c r="I676" s="50"/>
      <c r="J676" s="50"/>
      <c r="K676" s="50"/>
      <c r="L676" s="50"/>
    </row>
    <row r="677" spans="1:12" ht="22">
      <c r="A677" s="109" t="s">
        <v>0</v>
      </c>
      <c r="B677" s="5" t="s">
        <v>1</v>
      </c>
      <c r="C677" s="6" t="s">
        <v>2</v>
      </c>
      <c r="D677" s="6" t="s">
        <v>3</v>
      </c>
      <c r="E677" s="6" t="s">
        <v>4</v>
      </c>
      <c r="F677" s="6" t="s">
        <v>5</v>
      </c>
      <c r="G677" s="7" t="s">
        <v>6</v>
      </c>
      <c r="H677" s="8" t="s">
        <v>7</v>
      </c>
    </row>
    <row r="678" spans="1:12" ht="37" customHeight="1">
      <c r="A678" s="142" t="s">
        <v>405</v>
      </c>
      <c r="B678" s="143" t="s">
        <v>394</v>
      </c>
      <c r="C678" s="16" t="e">
        <f>H678*I678/100</f>
        <v>#REF!</v>
      </c>
      <c r="D678" s="16" t="e">
        <f>H678*J678/100</f>
        <v>#REF!</v>
      </c>
      <c r="E678" s="16" t="e">
        <f>H678*K678/100</f>
        <v>#REF!</v>
      </c>
      <c r="F678" s="16" t="e">
        <f>H678*L678/100</f>
        <v>#REF!</v>
      </c>
      <c r="G678" s="20" t="s">
        <v>167</v>
      </c>
      <c r="H678" s="17">
        <v>35</v>
      </c>
      <c r="I678" s="37" t="e">
        <f>VLOOKUP($G678,#REF!,3,0)</f>
        <v>#REF!</v>
      </c>
      <c r="J678" s="37" t="e">
        <f>VLOOKUP($G678,#REF!,5,0)</f>
        <v>#REF!</v>
      </c>
      <c r="K678" s="37" t="e">
        <f>VLOOKUP($G678,#REF!,12,0)</f>
        <v>#REF!</v>
      </c>
      <c r="L678" s="37" t="e">
        <f>VLOOKUP($G678,#REF!,8,0)</f>
        <v>#REF!</v>
      </c>
    </row>
    <row r="679" spans="1:12" ht="22">
      <c r="A679" s="144"/>
      <c r="B679" s="145"/>
      <c r="C679" s="16" t="e">
        <f>H679*I679/100</f>
        <v>#REF!</v>
      </c>
      <c r="D679" s="16" t="e">
        <f>H679*J679/100</f>
        <v>#REF!</v>
      </c>
      <c r="E679" s="16" t="e">
        <f>H679*K679/100</f>
        <v>#REF!</v>
      </c>
      <c r="F679" s="16" t="e">
        <f>H679*L679/100</f>
        <v>#REF!</v>
      </c>
      <c r="G679" s="20" t="s">
        <v>171</v>
      </c>
      <c r="H679" s="17">
        <v>100</v>
      </c>
      <c r="I679" s="37" t="e">
        <f>VLOOKUP($G679,#REF!,3,0)</f>
        <v>#REF!</v>
      </c>
      <c r="J679" s="37" t="e">
        <f>VLOOKUP($G679,#REF!,5,0)</f>
        <v>#REF!</v>
      </c>
      <c r="K679" s="37" t="e">
        <f>VLOOKUP($G679,#REF!,12,0)</f>
        <v>#REF!</v>
      </c>
      <c r="L679" s="37" t="e">
        <f>VLOOKUP($G679,#REF!,8,0)</f>
        <v>#REF!</v>
      </c>
    </row>
    <row r="680" spans="1:12" ht="22">
      <c r="A680" s="144"/>
      <c r="B680" s="145"/>
      <c r="C680" s="16" t="e">
        <f>H680*I680/100</f>
        <v>#REF!</v>
      </c>
      <c r="D680" s="16" t="e">
        <f>H680*J680/100</f>
        <v>#REF!</v>
      </c>
      <c r="E680" s="16" t="e">
        <f>H680*K680/100</f>
        <v>#REF!</v>
      </c>
      <c r="F680" s="16" t="e">
        <f>H680*L680/100</f>
        <v>#REF!</v>
      </c>
      <c r="G680" s="20" t="s">
        <v>172</v>
      </c>
      <c r="H680" s="17">
        <v>10</v>
      </c>
      <c r="I680" s="37" t="e">
        <f>VLOOKUP($G680,#REF!,3,0)</f>
        <v>#REF!</v>
      </c>
      <c r="J680" s="37" t="e">
        <f>VLOOKUP($G680,#REF!,5,0)</f>
        <v>#REF!</v>
      </c>
      <c r="K680" s="37" t="e">
        <f>VLOOKUP($G680,#REF!,12,0)</f>
        <v>#REF!</v>
      </c>
      <c r="L680" s="37" t="e">
        <f>VLOOKUP($G680,#REF!,8,0)</f>
        <v>#REF!</v>
      </c>
    </row>
    <row r="681" spans="1:12" ht="22">
      <c r="A681" s="144"/>
      <c r="B681" s="145"/>
      <c r="C681" s="16" t="e">
        <f>H681*I681/100</f>
        <v>#REF!</v>
      </c>
      <c r="D681" s="16" t="e">
        <f>H681*J681/100</f>
        <v>#REF!</v>
      </c>
      <c r="E681" s="16" t="e">
        <f>H681*K681/100</f>
        <v>#REF!</v>
      </c>
      <c r="F681" s="16" t="e">
        <f>H681*L681/100</f>
        <v>#REF!</v>
      </c>
      <c r="G681" s="10" t="s">
        <v>195</v>
      </c>
      <c r="H681" s="11">
        <v>10</v>
      </c>
      <c r="I681" s="37" t="e">
        <f>VLOOKUP($G681,#REF!,3,0)</f>
        <v>#REF!</v>
      </c>
      <c r="J681" s="37" t="e">
        <f>VLOOKUP($G681,#REF!,5,0)</f>
        <v>#REF!</v>
      </c>
      <c r="K681" s="37" t="e">
        <f>VLOOKUP($G681,#REF!,12,0)</f>
        <v>#REF!</v>
      </c>
      <c r="L681" s="37" t="e">
        <f>VLOOKUP($G681,#REF!,8,0)</f>
        <v>#REF!</v>
      </c>
    </row>
    <row r="682" spans="1:12" ht="22">
      <c r="A682" s="144"/>
      <c r="B682" s="145"/>
      <c r="C682" s="16" t="e">
        <f>H682*I682/100</f>
        <v>#REF!</v>
      </c>
      <c r="D682" s="16" t="e">
        <f>H682*J682/100</f>
        <v>#REF!</v>
      </c>
      <c r="E682" s="16" t="e">
        <f>H682*K682/100</f>
        <v>#REF!</v>
      </c>
      <c r="F682" s="16" t="e">
        <f>H682*L682/100</f>
        <v>#REF!</v>
      </c>
      <c r="G682" s="10" t="s">
        <v>399</v>
      </c>
      <c r="H682" s="11">
        <v>20</v>
      </c>
      <c r="I682" s="37" t="e">
        <f>VLOOKUP($G682,#REF!,3,0)</f>
        <v>#REF!</v>
      </c>
      <c r="J682" s="37" t="e">
        <f>VLOOKUP($G682,#REF!,5,0)</f>
        <v>#REF!</v>
      </c>
      <c r="K682" s="37" t="e">
        <f>VLOOKUP($G682,#REF!,12,0)</f>
        <v>#REF!</v>
      </c>
      <c r="L682" s="37" t="e">
        <f>VLOOKUP($G682,#REF!,8,0)</f>
        <v>#REF!</v>
      </c>
    </row>
    <row r="683" spans="1:12" ht="44">
      <c r="A683" s="146"/>
      <c r="B683" s="147"/>
      <c r="C683" s="12" t="e">
        <f>SUM(C678:C681)</f>
        <v>#REF!</v>
      </c>
      <c r="D683" s="12" t="e">
        <f>SUM(D678:D681)</f>
        <v>#REF!</v>
      </c>
      <c r="E683" s="12" t="e">
        <f>SUM(E678:E681)</f>
        <v>#REF!</v>
      </c>
      <c r="F683" s="12" t="e">
        <f>SUM(F678:F681)</f>
        <v>#REF!</v>
      </c>
      <c r="G683" s="10" t="s">
        <v>352</v>
      </c>
      <c r="H683" s="11"/>
      <c r="I683" s="91"/>
      <c r="J683" s="91"/>
      <c r="K683" s="91"/>
      <c r="L683" s="91"/>
    </row>
    <row r="684" spans="1:12">
      <c r="A684" s="112"/>
      <c r="B684" s="193"/>
      <c r="C684" s="21"/>
      <c r="D684" s="21"/>
      <c r="E684" s="21"/>
      <c r="F684" s="21"/>
      <c r="G684" s="22"/>
      <c r="H684" s="23"/>
    </row>
    <row r="685" spans="1:12" ht="22">
      <c r="A685" s="109" t="s">
        <v>0</v>
      </c>
      <c r="B685" s="5" t="s">
        <v>1</v>
      </c>
      <c r="C685" s="6" t="s">
        <v>2</v>
      </c>
      <c r="D685" s="6" t="s">
        <v>3</v>
      </c>
      <c r="E685" s="6" t="s">
        <v>4</v>
      </c>
      <c r="F685" s="6" t="s">
        <v>5</v>
      </c>
      <c r="G685" s="7" t="s">
        <v>6</v>
      </c>
      <c r="H685" s="8" t="s">
        <v>7</v>
      </c>
    </row>
    <row r="686" spans="1:12" ht="21" customHeight="1">
      <c r="A686" s="148" t="s">
        <v>406</v>
      </c>
      <c r="B686" s="188" t="s">
        <v>407</v>
      </c>
      <c r="C686" s="16" t="e">
        <f t="shared" ref="C686:C695" si="72">H686*I686/100</f>
        <v>#REF!</v>
      </c>
      <c r="D686" s="16" t="e">
        <f t="shared" ref="D686:D695" si="73">H686*J686/100</f>
        <v>#REF!</v>
      </c>
      <c r="E686" s="16" t="e">
        <f t="shared" ref="E686:E695" si="74">H686*K686/100</f>
        <v>#REF!</v>
      </c>
      <c r="F686" s="16" t="e">
        <f t="shared" ref="F686:F695" si="75">H686*L686/100</f>
        <v>#REF!</v>
      </c>
      <c r="G686" s="20" t="s">
        <v>14</v>
      </c>
      <c r="H686" s="11">
        <v>30</v>
      </c>
      <c r="I686" s="37" t="e">
        <f>VLOOKUP($G686,#REF!,3,0)</f>
        <v>#REF!</v>
      </c>
      <c r="J686" s="37" t="e">
        <f>VLOOKUP($G686,#REF!,5,0)</f>
        <v>#REF!</v>
      </c>
      <c r="K686" s="37" t="e">
        <f>VLOOKUP($G686,#REF!,12,0)</f>
        <v>#REF!</v>
      </c>
      <c r="L686" s="37" t="e">
        <f>VLOOKUP($G686,#REF!,8,0)</f>
        <v>#REF!</v>
      </c>
    </row>
    <row r="687" spans="1:12" ht="22">
      <c r="A687" s="149"/>
      <c r="B687" s="189"/>
      <c r="C687" s="16">
        <f t="shared" si="72"/>
        <v>0</v>
      </c>
      <c r="D687" s="16">
        <f t="shared" si="73"/>
        <v>0</v>
      </c>
      <c r="E687" s="16">
        <f t="shared" si="74"/>
        <v>0</v>
      </c>
      <c r="F687" s="16">
        <f t="shared" si="75"/>
        <v>0</v>
      </c>
      <c r="G687" s="10" t="s">
        <v>395</v>
      </c>
      <c r="H687" s="11"/>
      <c r="I687" s="37"/>
      <c r="J687" s="37"/>
      <c r="K687" s="37"/>
      <c r="L687" s="37"/>
    </row>
    <row r="688" spans="1:12" ht="22">
      <c r="A688" s="149"/>
      <c r="B688" s="189"/>
      <c r="C688" s="16" t="e">
        <f t="shared" si="72"/>
        <v>#REF!</v>
      </c>
      <c r="D688" s="16" t="e">
        <f t="shared" si="73"/>
        <v>#REF!</v>
      </c>
      <c r="E688" s="16" t="e">
        <f t="shared" si="74"/>
        <v>#REF!</v>
      </c>
      <c r="F688" s="16" t="e">
        <f t="shared" si="75"/>
        <v>#REF!</v>
      </c>
      <c r="G688" s="20" t="s">
        <v>51</v>
      </c>
      <c r="H688" s="11">
        <v>100</v>
      </c>
      <c r="I688" s="37" t="e">
        <f>VLOOKUP($G688,#REF!,3,0)</f>
        <v>#REF!</v>
      </c>
      <c r="J688" s="37" t="e">
        <f>VLOOKUP($G688,#REF!,5,0)</f>
        <v>#REF!</v>
      </c>
      <c r="K688" s="37" t="e">
        <f>VLOOKUP($G688,#REF!,12,0)</f>
        <v>#REF!</v>
      </c>
      <c r="L688" s="37" t="e">
        <f>VLOOKUP($G688,#REF!,8,0)</f>
        <v>#REF!</v>
      </c>
    </row>
    <row r="689" spans="1:12" ht="22">
      <c r="A689" s="149"/>
      <c r="B689" s="189"/>
      <c r="C689" s="16" t="e">
        <f t="shared" si="72"/>
        <v>#REF!</v>
      </c>
      <c r="D689" s="16" t="e">
        <f t="shared" si="73"/>
        <v>#REF!</v>
      </c>
      <c r="E689" s="16" t="e">
        <f t="shared" si="74"/>
        <v>#REF!</v>
      </c>
      <c r="F689" s="16" t="e">
        <f t="shared" si="75"/>
        <v>#REF!</v>
      </c>
      <c r="G689" s="20" t="s">
        <v>247</v>
      </c>
      <c r="H689" s="11">
        <v>10</v>
      </c>
      <c r="I689" s="37" t="e">
        <f>VLOOKUP($G689,#REF!,3,0)</f>
        <v>#REF!</v>
      </c>
      <c r="J689" s="37" t="e">
        <f>VLOOKUP($G689,#REF!,5,0)</f>
        <v>#REF!</v>
      </c>
      <c r="K689" s="37" t="e">
        <f>VLOOKUP($G689,#REF!,12,0)</f>
        <v>#REF!</v>
      </c>
      <c r="L689" s="37" t="e">
        <f>VLOOKUP($G689,#REF!,8,0)</f>
        <v>#REF!</v>
      </c>
    </row>
    <row r="690" spans="1:12" ht="22">
      <c r="A690" s="149"/>
      <c r="B690" s="189"/>
      <c r="C690" s="16" t="e">
        <f t="shared" si="72"/>
        <v>#REF!</v>
      </c>
      <c r="D690" s="16" t="e">
        <f t="shared" si="73"/>
        <v>#REF!</v>
      </c>
      <c r="E690" s="16" t="e">
        <f t="shared" si="74"/>
        <v>#REF!</v>
      </c>
      <c r="F690" s="16" t="e">
        <f t="shared" si="75"/>
        <v>#REF!</v>
      </c>
      <c r="G690" s="20" t="s">
        <v>184</v>
      </c>
      <c r="H690" s="11">
        <v>125</v>
      </c>
      <c r="I690" s="37" t="e">
        <f>VLOOKUP($G690,#REF!,3,0)</f>
        <v>#REF!</v>
      </c>
      <c r="J690" s="37" t="e">
        <f>VLOOKUP($G690,#REF!,5,0)</f>
        <v>#REF!</v>
      </c>
      <c r="K690" s="37" t="e">
        <f>VLOOKUP($G690,#REF!,12,0)</f>
        <v>#REF!</v>
      </c>
      <c r="L690" s="37" t="e">
        <f>VLOOKUP($G690,#REF!,8,0)</f>
        <v>#REF!</v>
      </c>
    </row>
    <row r="691" spans="1:12" ht="22">
      <c r="A691" s="149"/>
      <c r="B691" s="189"/>
      <c r="C691" s="16" t="e">
        <f t="shared" si="72"/>
        <v>#REF!</v>
      </c>
      <c r="D691" s="16" t="e">
        <f t="shared" si="73"/>
        <v>#REF!</v>
      </c>
      <c r="E691" s="16" t="e">
        <f t="shared" si="74"/>
        <v>#REF!</v>
      </c>
      <c r="F691" s="16" t="e">
        <f t="shared" si="75"/>
        <v>#REF!</v>
      </c>
      <c r="G691" s="20" t="s">
        <v>314</v>
      </c>
      <c r="H691" s="11">
        <v>10</v>
      </c>
      <c r="I691" s="37" t="e">
        <f>VLOOKUP($G691,#REF!,3,0)</f>
        <v>#REF!</v>
      </c>
      <c r="J691" s="37" t="e">
        <f>VLOOKUP($G691,#REF!,5,0)</f>
        <v>#REF!</v>
      </c>
      <c r="K691" s="37" t="e">
        <f>VLOOKUP($G691,#REF!,12,0)</f>
        <v>#REF!</v>
      </c>
      <c r="L691" s="37" t="e">
        <f>VLOOKUP($G691,#REF!,8,0)</f>
        <v>#REF!</v>
      </c>
    </row>
    <row r="692" spans="1:12" ht="22">
      <c r="A692" s="149"/>
      <c r="B692" s="189"/>
      <c r="C692" s="16" t="e">
        <f t="shared" si="72"/>
        <v>#REF!</v>
      </c>
      <c r="D692" s="16" t="e">
        <f t="shared" si="73"/>
        <v>#REF!</v>
      </c>
      <c r="E692" s="16" t="e">
        <f t="shared" si="74"/>
        <v>#REF!</v>
      </c>
      <c r="F692" s="16" t="e">
        <f t="shared" si="75"/>
        <v>#REF!</v>
      </c>
      <c r="G692" s="20" t="s">
        <v>180</v>
      </c>
      <c r="H692" s="11">
        <v>50</v>
      </c>
      <c r="I692" s="37" t="e">
        <f>VLOOKUP($G692,#REF!,3,0)</f>
        <v>#REF!</v>
      </c>
      <c r="J692" s="37" t="e">
        <f>VLOOKUP($G692,#REF!,5,0)</f>
        <v>#REF!</v>
      </c>
      <c r="K692" s="37" t="e">
        <f>VLOOKUP($G692,#REF!,12,0)</f>
        <v>#REF!</v>
      </c>
      <c r="L692" s="37" t="e">
        <f>VLOOKUP($G692,#REF!,8,0)</f>
        <v>#REF!</v>
      </c>
    </row>
    <row r="693" spans="1:12" ht="22">
      <c r="A693" s="149"/>
      <c r="B693" s="189"/>
      <c r="C693" s="16" t="e">
        <f t="shared" si="72"/>
        <v>#REF!</v>
      </c>
      <c r="D693" s="16" t="e">
        <f t="shared" si="73"/>
        <v>#REF!</v>
      </c>
      <c r="E693" s="16" t="e">
        <f t="shared" si="74"/>
        <v>#REF!</v>
      </c>
      <c r="F693" s="16" t="e">
        <f t="shared" si="75"/>
        <v>#REF!</v>
      </c>
      <c r="G693" s="20" t="s">
        <v>195</v>
      </c>
      <c r="H693" s="11">
        <v>5</v>
      </c>
      <c r="I693" s="37" t="e">
        <f>VLOOKUP($G693,#REF!,3,0)</f>
        <v>#REF!</v>
      </c>
      <c r="J693" s="37" t="e">
        <f>VLOOKUP($G693,#REF!,5,0)</f>
        <v>#REF!</v>
      </c>
      <c r="K693" s="37" t="e">
        <f>VLOOKUP($G693,#REF!,12,0)</f>
        <v>#REF!</v>
      </c>
      <c r="L693" s="37" t="e">
        <f>VLOOKUP($G693,#REF!,8,0)</f>
        <v>#REF!</v>
      </c>
    </row>
    <row r="694" spans="1:12" ht="22">
      <c r="A694" s="149"/>
      <c r="B694" s="190"/>
      <c r="C694" s="16" t="e">
        <f t="shared" si="72"/>
        <v>#REF!</v>
      </c>
      <c r="D694" s="16" t="e">
        <f t="shared" si="73"/>
        <v>#REF!</v>
      </c>
      <c r="E694" s="16" t="e">
        <f t="shared" si="74"/>
        <v>#REF!</v>
      </c>
      <c r="F694" s="16" t="e">
        <f t="shared" si="75"/>
        <v>#REF!</v>
      </c>
      <c r="G694" s="24" t="s">
        <v>304</v>
      </c>
      <c r="H694" s="11">
        <v>25</v>
      </c>
      <c r="I694" s="37" t="e">
        <f>VLOOKUP($G694,#REF!,3,0)</f>
        <v>#REF!</v>
      </c>
      <c r="J694" s="37" t="e">
        <f>VLOOKUP($G694,#REF!,5,0)</f>
        <v>#REF!</v>
      </c>
      <c r="K694" s="37" t="e">
        <f>VLOOKUP($G694,#REF!,12,0)</f>
        <v>#REF!</v>
      </c>
      <c r="L694" s="37" t="e">
        <f>VLOOKUP($G694,#REF!,8,0)</f>
        <v>#REF!</v>
      </c>
    </row>
    <row r="695" spans="1:12" ht="22">
      <c r="A695" s="149"/>
      <c r="B695" s="190"/>
      <c r="C695" s="16" t="e">
        <f t="shared" si="72"/>
        <v>#REF!</v>
      </c>
      <c r="D695" s="16" t="e">
        <f t="shared" si="73"/>
        <v>#REF!</v>
      </c>
      <c r="E695" s="16" t="e">
        <f t="shared" si="74"/>
        <v>#REF!</v>
      </c>
      <c r="F695" s="16" t="e">
        <f t="shared" si="75"/>
        <v>#REF!</v>
      </c>
      <c r="G695" s="24" t="s">
        <v>198</v>
      </c>
      <c r="H695" s="11">
        <v>10</v>
      </c>
      <c r="I695" s="37" t="e">
        <f>VLOOKUP($G695,#REF!,3,0)</f>
        <v>#REF!</v>
      </c>
      <c r="J695" s="37" t="e">
        <f>VLOOKUP($G695,#REF!,5,0)</f>
        <v>#REF!</v>
      </c>
      <c r="K695" s="37" t="e">
        <f>VLOOKUP($G695,#REF!,12,0)</f>
        <v>#REF!</v>
      </c>
      <c r="L695" s="37" t="e">
        <f>VLOOKUP($G695,#REF!,8,0)</f>
        <v>#REF!</v>
      </c>
    </row>
    <row r="696" spans="1:12" ht="137" customHeight="1">
      <c r="A696" s="150"/>
      <c r="B696" s="191"/>
      <c r="C696" s="16"/>
      <c r="D696" s="16"/>
      <c r="E696" s="16"/>
      <c r="F696" s="16"/>
      <c r="G696" s="31" t="s">
        <v>352</v>
      </c>
      <c r="H696" s="11"/>
      <c r="I696" s="37"/>
      <c r="J696" s="37"/>
      <c r="K696" s="37"/>
      <c r="L696" s="37"/>
    </row>
    <row r="697" spans="1:12">
      <c r="A697" s="112"/>
      <c r="B697" s="193"/>
      <c r="C697" s="12" t="e">
        <f>SUM(C686:C696)</f>
        <v>#REF!</v>
      </c>
      <c r="D697" s="12" t="e">
        <f>SUM(D686:D696)</f>
        <v>#REF!</v>
      </c>
      <c r="E697" s="12" t="e">
        <f>SUM(E686:E696)</f>
        <v>#REF!</v>
      </c>
      <c r="F697" s="12" t="e">
        <f>SUM(F686:F696)</f>
        <v>#REF!</v>
      </c>
      <c r="G697" s="22"/>
      <c r="H697" s="23"/>
    </row>
    <row r="698" spans="1:12">
      <c r="A698" s="112"/>
      <c r="B698" s="193"/>
      <c r="C698" s="193"/>
      <c r="D698" s="193"/>
      <c r="E698" s="193"/>
      <c r="F698" s="193"/>
      <c r="G698" s="22"/>
      <c r="H698" s="23"/>
    </row>
    <row r="699" spans="1:12" ht="22">
      <c r="A699" s="109" t="s">
        <v>0</v>
      </c>
      <c r="B699" s="5" t="s">
        <v>1</v>
      </c>
      <c r="C699" s="6" t="s">
        <v>2</v>
      </c>
      <c r="D699" s="6" t="s">
        <v>3</v>
      </c>
      <c r="E699" s="6" t="s">
        <v>4</v>
      </c>
      <c r="F699" s="6" t="s">
        <v>5</v>
      </c>
      <c r="G699" s="7" t="s">
        <v>6</v>
      </c>
      <c r="H699" s="8" t="s">
        <v>7</v>
      </c>
    </row>
    <row r="700" spans="1:12" ht="21" customHeight="1">
      <c r="A700" s="133" t="s">
        <v>408</v>
      </c>
      <c r="B700" s="188" t="s">
        <v>329</v>
      </c>
      <c r="C700" s="25" t="e">
        <f t="shared" ref="C700:C705" si="76">H700*I700/100</f>
        <v>#REF!</v>
      </c>
      <c r="D700" s="25" t="e">
        <f t="shared" ref="D700:D705" si="77">H700*J700/100</f>
        <v>#REF!</v>
      </c>
      <c r="E700" s="25" t="e">
        <f t="shared" ref="E700:E705" si="78">H700*K700/100</f>
        <v>#REF!</v>
      </c>
      <c r="F700" s="16" t="e">
        <f t="shared" ref="F700:F705" si="79">H700*L700/100</f>
        <v>#REF!</v>
      </c>
      <c r="G700" s="10" t="s">
        <v>330</v>
      </c>
      <c r="H700" s="11">
        <v>20</v>
      </c>
      <c r="I700" s="37" t="e">
        <f>VLOOKUP($G700,#REF!,3,0)</f>
        <v>#REF!</v>
      </c>
      <c r="J700" s="37" t="e">
        <f>VLOOKUP($G700,#REF!,5,0)</f>
        <v>#REF!</v>
      </c>
      <c r="K700" s="37" t="e">
        <f>VLOOKUP($G700,#REF!,12,0)</f>
        <v>#REF!</v>
      </c>
      <c r="L700" s="37" t="e">
        <f>VLOOKUP($G700,#REF!,8,0)</f>
        <v>#REF!</v>
      </c>
    </row>
    <row r="701" spans="1:12" ht="22">
      <c r="A701" s="134"/>
      <c r="B701" s="189"/>
      <c r="C701" s="25" t="e">
        <f t="shared" si="76"/>
        <v>#REF!</v>
      </c>
      <c r="D701" s="25" t="e">
        <f t="shared" si="77"/>
        <v>#REF!</v>
      </c>
      <c r="E701" s="25" t="e">
        <f t="shared" si="78"/>
        <v>#REF!</v>
      </c>
      <c r="F701" s="16" t="e">
        <f t="shared" si="79"/>
        <v>#REF!</v>
      </c>
      <c r="G701" s="10" t="s">
        <v>21</v>
      </c>
      <c r="H701" s="11">
        <v>20</v>
      </c>
      <c r="I701" s="37" t="e">
        <f>VLOOKUP($G701,#REF!,3,0)</f>
        <v>#REF!</v>
      </c>
      <c r="J701" s="37" t="e">
        <f>VLOOKUP($G701,#REF!,5,0)</f>
        <v>#REF!</v>
      </c>
      <c r="K701" s="37" t="e">
        <f>VLOOKUP($G701,#REF!,12,0)</f>
        <v>#REF!</v>
      </c>
      <c r="L701" s="37" t="e">
        <f>VLOOKUP($G701,#REF!,8,0)</f>
        <v>#REF!</v>
      </c>
    </row>
    <row r="702" spans="1:12" ht="22">
      <c r="A702" s="134"/>
      <c r="B702" s="190"/>
      <c r="C702" s="16" t="e">
        <f t="shared" si="76"/>
        <v>#REF!</v>
      </c>
      <c r="D702" s="16" t="e">
        <f t="shared" si="77"/>
        <v>#REF!</v>
      </c>
      <c r="E702" s="16" t="e">
        <f t="shared" si="78"/>
        <v>#REF!</v>
      </c>
      <c r="F702" s="16" t="e">
        <f t="shared" si="79"/>
        <v>#REF!</v>
      </c>
      <c r="G702" s="26" t="s">
        <v>184</v>
      </c>
      <c r="H702" s="11">
        <v>200</v>
      </c>
      <c r="I702" s="37" t="e">
        <f>VLOOKUP($G702,#REF!,3,0)</f>
        <v>#REF!</v>
      </c>
      <c r="J702" s="37" t="e">
        <f>VLOOKUP($G702,#REF!,5,0)</f>
        <v>#REF!</v>
      </c>
      <c r="K702" s="37" t="e">
        <f>VLOOKUP($G702,#REF!,12,0)</f>
        <v>#REF!</v>
      </c>
      <c r="L702" s="37" t="e">
        <f>VLOOKUP($G702,#REF!,8,0)</f>
        <v>#REF!</v>
      </c>
    </row>
    <row r="703" spans="1:12" ht="22">
      <c r="A703" s="134"/>
      <c r="B703" s="190"/>
      <c r="C703" s="16" t="e">
        <f t="shared" si="76"/>
        <v>#REF!</v>
      </c>
      <c r="D703" s="16" t="e">
        <f t="shared" si="77"/>
        <v>#REF!</v>
      </c>
      <c r="E703" s="16" t="e">
        <f t="shared" si="78"/>
        <v>#REF!</v>
      </c>
      <c r="F703" s="16" t="e">
        <f t="shared" si="79"/>
        <v>#REF!</v>
      </c>
      <c r="G703" s="24" t="s">
        <v>51</v>
      </c>
      <c r="H703" s="11">
        <v>100</v>
      </c>
      <c r="I703" s="37" t="e">
        <f>VLOOKUP($G703,#REF!,3,0)</f>
        <v>#REF!</v>
      </c>
      <c r="J703" s="37" t="e">
        <f>VLOOKUP($G703,#REF!,5,0)</f>
        <v>#REF!</v>
      </c>
      <c r="K703" s="37" t="e">
        <f>VLOOKUP($G703,#REF!,12,0)</f>
        <v>#REF!</v>
      </c>
      <c r="L703" s="37" t="e">
        <f>VLOOKUP($G703,#REF!,8,0)</f>
        <v>#REF!</v>
      </c>
    </row>
    <row r="704" spans="1:12" ht="22">
      <c r="A704" s="134"/>
      <c r="B704" s="190"/>
      <c r="C704" s="16" t="e">
        <f t="shared" si="76"/>
        <v>#REF!</v>
      </c>
      <c r="D704" s="16" t="e">
        <f t="shared" si="77"/>
        <v>#REF!</v>
      </c>
      <c r="E704" s="16" t="e">
        <f t="shared" si="78"/>
        <v>#REF!</v>
      </c>
      <c r="F704" s="16" t="e">
        <f t="shared" si="79"/>
        <v>#REF!</v>
      </c>
      <c r="G704" s="26" t="s">
        <v>246</v>
      </c>
      <c r="H704" s="11">
        <v>5</v>
      </c>
      <c r="I704" s="37" t="e">
        <f>VLOOKUP($G704,#REF!,3,0)</f>
        <v>#REF!</v>
      </c>
      <c r="J704" s="37" t="e">
        <f>VLOOKUP($G704,#REF!,5,0)</f>
        <v>#REF!</v>
      </c>
      <c r="K704" s="37" t="e">
        <f>VLOOKUP($G704,#REF!,12,0)</f>
        <v>#REF!</v>
      </c>
      <c r="L704" s="37" t="e">
        <f>VLOOKUP($G704,#REF!,8,0)</f>
        <v>#REF!</v>
      </c>
    </row>
    <row r="705" spans="1:13" ht="22">
      <c r="A705" s="135"/>
      <c r="B705" s="191"/>
      <c r="C705" s="16" t="e">
        <f t="shared" si="76"/>
        <v>#REF!</v>
      </c>
      <c r="D705" s="16" t="e">
        <f t="shared" si="77"/>
        <v>#REF!</v>
      </c>
      <c r="E705" s="16" t="e">
        <f t="shared" si="78"/>
        <v>#REF!</v>
      </c>
      <c r="F705" s="16" t="e">
        <f t="shared" si="79"/>
        <v>#REF!</v>
      </c>
      <c r="G705" s="26" t="s">
        <v>98</v>
      </c>
      <c r="H705" s="11">
        <v>20</v>
      </c>
      <c r="I705" s="37" t="e">
        <f>VLOOKUP($G705,#REF!,3,0)</f>
        <v>#REF!</v>
      </c>
      <c r="J705" s="37" t="e">
        <f>VLOOKUP($G705,#REF!,5,0)</f>
        <v>#REF!</v>
      </c>
      <c r="K705" s="37" t="e">
        <f>VLOOKUP($G705,#REF!,12,0)</f>
        <v>#REF!</v>
      </c>
      <c r="L705" s="37" t="e">
        <f>VLOOKUP($G705,#REF!,8,0)</f>
        <v>#REF!</v>
      </c>
    </row>
    <row r="706" spans="1:13" ht="44">
      <c r="A706" s="112"/>
      <c r="B706" s="193"/>
      <c r="C706" s="12" t="e">
        <f>SUM(C700:C705)</f>
        <v>#REF!</v>
      </c>
      <c r="D706" s="12" t="e">
        <f>SUM(D700:D705)</f>
        <v>#REF!</v>
      </c>
      <c r="E706" s="12" t="e">
        <f>SUM(E700:E705)</f>
        <v>#REF!</v>
      </c>
      <c r="F706" s="12" t="e">
        <f>SUM(F700:F705)</f>
        <v>#REF!</v>
      </c>
      <c r="G706" s="10" t="s">
        <v>352</v>
      </c>
      <c r="H706" s="23"/>
    </row>
    <row r="707" spans="1:13">
      <c r="A707" s="112"/>
      <c r="B707" s="193"/>
      <c r="C707" s="193"/>
      <c r="D707" s="193"/>
      <c r="E707" s="193"/>
      <c r="F707" s="193"/>
      <c r="G707" s="22"/>
      <c r="H707" s="23"/>
    </row>
    <row r="708" spans="1:13" ht="22">
      <c r="A708" s="109" t="s">
        <v>0</v>
      </c>
      <c r="B708" s="5" t="s">
        <v>1</v>
      </c>
      <c r="C708" s="6" t="s">
        <v>2</v>
      </c>
      <c r="D708" s="6" t="s">
        <v>3</v>
      </c>
      <c r="E708" s="6" t="s">
        <v>4</v>
      </c>
      <c r="F708" s="6" t="s">
        <v>5</v>
      </c>
      <c r="G708" s="7" t="s">
        <v>6</v>
      </c>
      <c r="H708" s="8" t="s">
        <v>7</v>
      </c>
    </row>
    <row r="709" spans="1:13" ht="21" customHeight="1">
      <c r="A709" s="148" t="s">
        <v>409</v>
      </c>
      <c r="B709" s="188" t="s">
        <v>308</v>
      </c>
      <c r="C709" s="27" t="e">
        <f>H709*I709/100</f>
        <v>#REF!</v>
      </c>
      <c r="D709" s="27" t="e">
        <f>H709*J709/100</f>
        <v>#REF!</v>
      </c>
      <c r="E709" s="27" t="e">
        <f>H709*K709/100</f>
        <v>#REF!</v>
      </c>
      <c r="F709" s="27" t="e">
        <f>H709*L709/100</f>
        <v>#REF!</v>
      </c>
      <c r="G709" s="28" t="s">
        <v>303</v>
      </c>
      <c r="H709" s="29">
        <v>100</v>
      </c>
      <c r="I709" s="37" t="e">
        <f>VLOOKUP($G709,#REF!,3,0)</f>
        <v>#REF!</v>
      </c>
      <c r="J709" s="37" t="e">
        <f>VLOOKUP($G709,#REF!,5,0)</f>
        <v>#REF!</v>
      </c>
      <c r="K709" s="37" t="e">
        <f>VLOOKUP($G709,#REF!,12,0)</f>
        <v>#REF!</v>
      </c>
      <c r="L709" s="37" t="e">
        <f>VLOOKUP($G709,#REF!,8,0)</f>
        <v>#REF!</v>
      </c>
    </row>
    <row r="710" spans="1:13" ht="22">
      <c r="A710" s="149"/>
      <c r="B710" s="189"/>
      <c r="C710" s="27" t="e">
        <f>H710*I710/100</f>
        <v>#REF!</v>
      </c>
      <c r="D710" s="27" t="e">
        <f>H710*J710/100</f>
        <v>#REF!</v>
      </c>
      <c r="E710" s="27" t="e">
        <f>H710*K710/100</f>
        <v>#REF!</v>
      </c>
      <c r="F710" s="27" t="e">
        <f>H710*L710/100</f>
        <v>#REF!</v>
      </c>
      <c r="G710" s="28" t="s">
        <v>14</v>
      </c>
      <c r="H710" s="29">
        <v>35</v>
      </c>
      <c r="I710" s="37" t="e">
        <f>VLOOKUP($G710,#REF!,3,0)</f>
        <v>#REF!</v>
      </c>
      <c r="J710" s="37" t="e">
        <f>VLOOKUP($G710,#REF!,5,0)</f>
        <v>#REF!</v>
      </c>
      <c r="K710" s="37" t="e">
        <f>VLOOKUP($G710,#REF!,12,0)</f>
        <v>#REF!</v>
      </c>
      <c r="L710" s="37" t="e">
        <f>VLOOKUP($G710,#REF!,8,0)</f>
        <v>#REF!</v>
      </c>
    </row>
    <row r="711" spans="1:13" ht="22">
      <c r="A711" s="149"/>
      <c r="B711" s="190"/>
      <c r="C711" s="27" t="e">
        <f>H711*I711/100</f>
        <v>#REF!</v>
      </c>
      <c r="D711" s="27" t="e">
        <f>H711*J711/100</f>
        <v>#REF!</v>
      </c>
      <c r="E711" s="27" t="e">
        <f>H711*K711/100</f>
        <v>#REF!</v>
      </c>
      <c r="F711" s="27" t="e">
        <f>H711*L711/100</f>
        <v>#REF!</v>
      </c>
      <c r="G711" s="30" t="s">
        <v>51</v>
      </c>
      <c r="H711" s="29">
        <v>100</v>
      </c>
      <c r="I711" s="37" t="e">
        <f>VLOOKUP($G711,#REF!,3,0)</f>
        <v>#REF!</v>
      </c>
      <c r="J711" s="37" t="e">
        <f>VLOOKUP($G711,#REF!,5,0)</f>
        <v>#REF!</v>
      </c>
      <c r="K711" s="37" t="e">
        <f>VLOOKUP($G711,#REF!,12,0)</f>
        <v>#REF!</v>
      </c>
      <c r="L711" s="37" t="e">
        <f>VLOOKUP($G711,#REF!,8,0)</f>
        <v>#REF!</v>
      </c>
    </row>
    <row r="712" spans="1:13" ht="22">
      <c r="A712" s="149"/>
      <c r="B712" s="190"/>
      <c r="C712" s="27" t="e">
        <f>H712*I712/100</f>
        <v>#REF!</v>
      </c>
      <c r="D712" s="27" t="e">
        <f>H712*J712/100</f>
        <v>#REF!</v>
      </c>
      <c r="E712" s="27" t="e">
        <f>H712*K712/100</f>
        <v>#REF!</v>
      </c>
      <c r="F712" s="27" t="e">
        <f>H712*L712/100</f>
        <v>#REF!</v>
      </c>
      <c r="G712" s="30" t="s">
        <v>185</v>
      </c>
      <c r="H712" s="29">
        <v>125</v>
      </c>
      <c r="I712" s="37" t="e">
        <f>VLOOKUP($G712,#REF!,3,0)</f>
        <v>#REF!</v>
      </c>
      <c r="J712" s="37" t="e">
        <f>VLOOKUP($G712,#REF!,5,0)</f>
        <v>#REF!</v>
      </c>
      <c r="K712" s="37" t="e">
        <f>VLOOKUP($G712,#REF!,12,0)</f>
        <v>#REF!</v>
      </c>
      <c r="L712" s="37" t="e">
        <f>VLOOKUP($G712,#REF!,8,0)</f>
        <v>#REF!</v>
      </c>
    </row>
    <row r="713" spans="1:13" ht="83" customHeight="1">
      <c r="A713" s="150"/>
      <c r="B713" s="191"/>
      <c r="C713" s="27" t="e">
        <f>H713*I713/100</f>
        <v>#REF!</v>
      </c>
      <c r="D713" s="27" t="e">
        <f>H713*J713/100</f>
        <v>#REF!</v>
      </c>
      <c r="E713" s="27" t="e">
        <f>H713*K713/100</f>
        <v>#REF!</v>
      </c>
      <c r="F713" s="27" t="e">
        <f>H713*L713/100</f>
        <v>#REF!</v>
      </c>
      <c r="G713" s="30" t="s">
        <v>262</v>
      </c>
      <c r="H713" s="29">
        <v>5</v>
      </c>
      <c r="I713" s="37" t="e">
        <f>VLOOKUP($G713,#REF!,3,0)</f>
        <v>#REF!</v>
      </c>
      <c r="J713" s="37" t="e">
        <f>VLOOKUP($G713,#REF!,5,0)</f>
        <v>#REF!</v>
      </c>
      <c r="K713" s="37" t="e">
        <f>VLOOKUP($G713,#REF!,12,0)</f>
        <v>#REF!</v>
      </c>
      <c r="L713" s="37" t="e">
        <f>VLOOKUP($G713,#REF!,8,0)</f>
        <v>#REF!</v>
      </c>
    </row>
    <row r="714" spans="1:13" ht="44">
      <c r="A714" s="112"/>
      <c r="B714" s="193"/>
      <c r="C714" s="12" t="e">
        <f>SUM(C709:C713)</f>
        <v>#REF!</v>
      </c>
      <c r="D714" s="12" t="e">
        <f>SUM(D709:D713)</f>
        <v>#REF!</v>
      </c>
      <c r="E714" s="12" t="e">
        <f>SUM(E709:E713)</f>
        <v>#REF!</v>
      </c>
      <c r="F714" s="12" t="e">
        <f>SUM(F709:F713)</f>
        <v>#REF!</v>
      </c>
      <c r="G714" s="10" t="s">
        <v>352</v>
      </c>
      <c r="H714" s="23"/>
    </row>
    <row r="715" spans="1:13">
      <c r="A715" s="112"/>
      <c r="B715" s="193"/>
      <c r="C715" s="21"/>
      <c r="D715" s="21"/>
      <c r="E715" s="21"/>
      <c r="F715" s="21"/>
      <c r="G715" s="22"/>
    </row>
    <row r="716" spans="1:13" ht="22">
      <c r="A716" s="113" t="s">
        <v>0</v>
      </c>
      <c r="B716" s="32" t="s">
        <v>1</v>
      </c>
      <c r="C716" s="41" t="s">
        <v>2</v>
      </c>
      <c r="D716" s="41" t="s">
        <v>3</v>
      </c>
      <c r="E716" s="41" t="s">
        <v>4</v>
      </c>
      <c r="F716" s="41" t="s">
        <v>5</v>
      </c>
      <c r="G716" s="32" t="s">
        <v>6</v>
      </c>
      <c r="H716" s="41" t="s">
        <v>7</v>
      </c>
      <c r="I716" s="91"/>
      <c r="J716" s="91"/>
      <c r="K716" s="91"/>
      <c r="L716" s="91"/>
      <c r="M716" s="91"/>
    </row>
    <row r="717" spans="1:13" ht="66">
      <c r="A717" s="133" t="s">
        <v>410</v>
      </c>
      <c r="B717" s="192" t="s">
        <v>411</v>
      </c>
      <c r="C717" s="27" t="e">
        <f t="shared" ref="C717:C725" si="80">H717*I717/100</f>
        <v>#REF!</v>
      </c>
      <c r="D717" s="27" t="e">
        <f t="shared" ref="D717:D725" si="81">H717*J717/100</f>
        <v>#REF!</v>
      </c>
      <c r="E717" s="27" t="e">
        <f t="shared" ref="E717:E725" si="82">H717*K717/100</f>
        <v>#REF!</v>
      </c>
      <c r="F717" s="27" t="e">
        <f t="shared" ref="F717:F725" si="83">H717*L717/100</f>
        <v>#REF!</v>
      </c>
      <c r="G717" s="28" t="s">
        <v>14</v>
      </c>
      <c r="H717" s="29">
        <v>40</v>
      </c>
      <c r="I717" s="37" t="e">
        <f>VLOOKUP($G717,#REF!,3,0)</f>
        <v>#REF!</v>
      </c>
      <c r="J717" s="37" t="e">
        <f>VLOOKUP($G717,#REF!,5,0)</f>
        <v>#REF!</v>
      </c>
      <c r="K717" s="37" t="e">
        <f>VLOOKUP($G717,#REF!,12,0)</f>
        <v>#REF!</v>
      </c>
      <c r="L717" s="37" t="e">
        <f>VLOOKUP($G717,#REF!,8,0)</f>
        <v>#REF!</v>
      </c>
      <c r="M717" s="91"/>
    </row>
    <row r="718" spans="1:13" ht="22">
      <c r="A718" s="134"/>
      <c r="B718" s="139" t="s">
        <v>412</v>
      </c>
      <c r="C718" s="27" t="e">
        <f t="shared" si="80"/>
        <v>#REF!</v>
      </c>
      <c r="D718" s="27" t="e">
        <f t="shared" si="81"/>
        <v>#REF!</v>
      </c>
      <c r="E718" s="27" t="e">
        <f t="shared" si="82"/>
        <v>#REF!</v>
      </c>
      <c r="F718" s="27" t="e">
        <f t="shared" si="83"/>
        <v>#REF!</v>
      </c>
      <c r="G718" s="28" t="s">
        <v>161</v>
      </c>
      <c r="H718" s="29">
        <v>50</v>
      </c>
      <c r="I718" s="37" t="e">
        <f>VLOOKUP($G718,#REF!,3,0)</f>
        <v>#REF!</v>
      </c>
      <c r="J718" s="37" t="e">
        <f>VLOOKUP($G718,#REF!,5,0)</f>
        <v>#REF!</v>
      </c>
      <c r="K718" s="37" t="e">
        <f>VLOOKUP($G718,#REF!,12,0)</f>
        <v>#REF!</v>
      </c>
      <c r="L718" s="37" t="e">
        <f>VLOOKUP($G718,#REF!,8,0)</f>
        <v>#REF!</v>
      </c>
      <c r="M718" s="91"/>
    </row>
    <row r="719" spans="1:13" ht="22">
      <c r="A719" s="134"/>
      <c r="B719" s="151"/>
      <c r="C719" s="27" t="e">
        <f t="shared" si="80"/>
        <v>#REF!</v>
      </c>
      <c r="D719" s="27" t="e">
        <f t="shared" si="81"/>
        <v>#REF!</v>
      </c>
      <c r="E719" s="27" t="e">
        <f t="shared" si="82"/>
        <v>#REF!</v>
      </c>
      <c r="F719" s="27" t="e">
        <f t="shared" si="83"/>
        <v>#REF!</v>
      </c>
      <c r="G719" s="28" t="s">
        <v>390</v>
      </c>
      <c r="H719" s="29">
        <v>100</v>
      </c>
      <c r="I719" s="37" t="e">
        <f>VLOOKUP($G719,#REF!,3,0)</f>
        <v>#REF!</v>
      </c>
      <c r="J719" s="37" t="e">
        <f>VLOOKUP($G719,#REF!,5,0)</f>
        <v>#REF!</v>
      </c>
      <c r="K719" s="37" t="e">
        <f>VLOOKUP($G719,#REF!,12,0)</f>
        <v>#REF!</v>
      </c>
      <c r="L719" s="37" t="e">
        <f>VLOOKUP($G719,#REF!,8,0)</f>
        <v>#REF!</v>
      </c>
      <c r="M719" s="91"/>
    </row>
    <row r="720" spans="1:13" ht="22">
      <c r="A720" s="134"/>
      <c r="B720" s="151"/>
      <c r="C720" s="27" t="e">
        <f t="shared" si="80"/>
        <v>#REF!</v>
      </c>
      <c r="D720" s="27" t="e">
        <f t="shared" si="81"/>
        <v>#REF!</v>
      </c>
      <c r="E720" s="27" t="e">
        <f t="shared" si="82"/>
        <v>#REF!</v>
      </c>
      <c r="F720" s="27" t="e">
        <f t="shared" si="83"/>
        <v>#REF!</v>
      </c>
      <c r="G720" s="28" t="s">
        <v>252</v>
      </c>
      <c r="H720" s="29">
        <v>5</v>
      </c>
      <c r="I720" s="37" t="e">
        <f>VLOOKUP($G720,#REF!,3,0)</f>
        <v>#REF!</v>
      </c>
      <c r="J720" s="37" t="e">
        <f>VLOOKUP($G720,#REF!,5,0)</f>
        <v>#REF!</v>
      </c>
      <c r="K720" s="37" t="e">
        <f>VLOOKUP($G720,#REF!,12,0)</f>
        <v>#REF!</v>
      </c>
      <c r="L720" s="37" t="e">
        <f>VLOOKUP($G720,#REF!,8,0)</f>
        <v>#REF!</v>
      </c>
      <c r="M720" s="91"/>
    </row>
    <row r="721" spans="1:13" ht="22">
      <c r="A721" s="134"/>
      <c r="B721" s="151"/>
      <c r="C721" s="27" t="e">
        <f t="shared" si="80"/>
        <v>#REF!</v>
      </c>
      <c r="D721" s="27" t="e">
        <f t="shared" si="81"/>
        <v>#REF!</v>
      </c>
      <c r="E721" s="27" t="e">
        <f t="shared" si="82"/>
        <v>#REF!</v>
      </c>
      <c r="F721" s="27" t="e">
        <f t="shared" si="83"/>
        <v>#REF!</v>
      </c>
      <c r="G721" s="28" t="s">
        <v>51</v>
      </c>
      <c r="H721" s="29">
        <v>50</v>
      </c>
      <c r="I721" s="37" t="e">
        <f>VLOOKUP($G721,#REF!,3,0)</f>
        <v>#REF!</v>
      </c>
      <c r="J721" s="37" t="e">
        <f>VLOOKUP($G721,#REF!,5,0)</f>
        <v>#REF!</v>
      </c>
      <c r="K721" s="37" t="e">
        <f>VLOOKUP($G721,#REF!,12,0)</f>
        <v>#REF!</v>
      </c>
      <c r="L721" s="37" t="e">
        <f>VLOOKUP($G721,#REF!,8,0)</f>
        <v>#REF!</v>
      </c>
      <c r="M721" s="91"/>
    </row>
    <row r="722" spans="1:13" ht="22">
      <c r="A722" s="134"/>
      <c r="B722" s="151"/>
      <c r="C722" s="27" t="e">
        <f t="shared" si="80"/>
        <v>#REF!</v>
      </c>
      <c r="D722" s="27" t="e">
        <f t="shared" si="81"/>
        <v>#REF!</v>
      </c>
      <c r="E722" s="27" t="e">
        <f t="shared" si="82"/>
        <v>#REF!</v>
      </c>
      <c r="F722" s="27" t="e">
        <f t="shared" si="83"/>
        <v>#REF!</v>
      </c>
      <c r="G722" s="28" t="s">
        <v>246</v>
      </c>
      <c r="H722" s="29">
        <v>10</v>
      </c>
      <c r="I722" s="37" t="e">
        <f>VLOOKUP($G722,#REF!,3,0)</f>
        <v>#REF!</v>
      </c>
      <c r="J722" s="37" t="e">
        <f>VLOOKUP($G722,#REF!,5,0)</f>
        <v>#REF!</v>
      </c>
      <c r="K722" s="37" t="e">
        <f>VLOOKUP($G722,#REF!,12,0)</f>
        <v>#REF!</v>
      </c>
      <c r="L722" s="37" t="e">
        <f>VLOOKUP($G722,#REF!,8,0)</f>
        <v>#REF!</v>
      </c>
      <c r="M722" s="91"/>
    </row>
    <row r="723" spans="1:13" ht="22">
      <c r="A723" s="134"/>
      <c r="B723" s="151"/>
      <c r="C723" s="27" t="e">
        <f t="shared" si="80"/>
        <v>#REF!</v>
      </c>
      <c r="D723" s="27" t="e">
        <f t="shared" si="81"/>
        <v>#REF!</v>
      </c>
      <c r="E723" s="27" t="e">
        <f t="shared" si="82"/>
        <v>#REF!</v>
      </c>
      <c r="F723" s="27" t="e">
        <f t="shared" si="83"/>
        <v>#REF!</v>
      </c>
      <c r="G723" s="28" t="s">
        <v>195</v>
      </c>
      <c r="H723" s="29">
        <v>10</v>
      </c>
      <c r="I723" s="37" t="e">
        <f>VLOOKUP($G723,#REF!,3,0)</f>
        <v>#REF!</v>
      </c>
      <c r="J723" s="37" t="e">
        <f>VLOOKUP($G723,#REF!,5,0)</f>
        <v>#REF!</v>
      </c>
      <c r="K723" s="37" t="e">
        <f>VLOOKUP($G723,#REF!,12,0)</f>
        <v>#REF!</v>
      </c>
      <c r="L723" s="37" t="e">
        <f>VLOOKUP($G723,#REF!,8,0)</f>
        <v>#REF!</v>
      </c>
      <c r="M723" s="91"/>
    </row>
    <row r="724" spans="1:13" ht="22">
      <c r="A724" s="134"/>
      <c r="B724" s="151"/>
      <c r="C724" s="27" t="e">
        <f t="shared" si="80"/>
        <v>#REF!</v>
      </c>
      <c r="D724" s="27" t="e">
        <f t="shared" si="81"/>
        <v>#REF!</v>
      </c>
      <c r="E724" s="27" t="e">
        <f t="shared" si="82"/>
        <v>#REF!</v>
      </c>
      <c r="F724" s="27" t="e">
        <f t="shared" si="83"/>
        <v>#REF!</v>
      </c>
      <c r="G724" s="28" t="s">
        <v>413</v>
      </c>
      <c r="H724" s="29">
        <v>50</v>
      </c>
      <c r="I724" s="37" t="e">
        <f>VLOOKUP($G724,#REF!,3,0)</f>
        <v>#REF!</v>
      </c>
      <c r="J724" s="37" t="e">
        <f>VLOOKUP($G724,#REF!,5,0)</f>
        <v>#REF!</v>
      </c>
      <c r="K724" s="37" t="e">
        <f>VLOOKUP($G724,#REF!,12,0)</f>
        <v>#REF!</v>
      </c>
      <c r="L724" s="37" t="e">
        <f>VLOOKUP($G724,#REF!,8,0)</f>
        <v>#REF!</v>
      </c>
      <c r="M724" s="91"/>
    </row>
    <row r="725" spans="1:13" ht="22">
      <c r="A725" s="134"/>
      <c r="B725" s="152"/>
      <c r="C725" s="27" t="e">
        <f t="shared" si="80"/>
        <v>#REF!</v>
      </c>
      <c r="D725" s="27" t="e">
        <f t="shared" si="81"/>
        <v>#REF!</v>
      </c>
      <c r="E725" s="27" t="e">
        <f t="shared" si="82"/>
        <v>#REF!</v>
      </c>
      <c r="F725" s="27" t="e">
        <f t="shared" si="83"/>
        <v>#REF!</v>
      </c>
      <c r="G725" s="28" t="s">
        <v>277</v>
      </c>
      <c r="H725" s="29"/>
      <c r="I725" s="37" t="e">
        <f>VLOOKUP($G725,#REF!,3,0)</f>
        <v>#REF!</v>
      </c>
      <c r="J725" s="37" t="e">
        <f>VLOOKUP($G725,#REF!,5,0)</f>
        <v>#REF!</v>
      </c>
      <c r="K725" s="37" t="e">
        <f>VLOOKUP($G725,#REF!,12,0)</f>
        <v>#REF!</v>
      </c>
      <c r="L725" s="37" t="e">
        <f>VLOOKUP($G725,#REF!,8,0)</f>
        <v>#REF!</v>
      </c>
      <c r="M725" s="91"/>
    </row>
    <row r="726" spans="1:13">
      <c r="A726" s="135"/>
      <c r="B726" s="192"/>
      <c r="C726" s="36" t="e">
        <f>SUM(C717:C725)</f>
        <v>#REF!</v>
      </c>
      <c r="D726" s="36" t="e">
        <f>SUM(D717:D725)</f>
        <v>#REF!</v>
      </c>
      <c r="E726" s="36" t="e">
        <f>SUM(E717:E725)</f>
        <v>#REF!</v>
      </c>
      <c r="F726" s="36" t="e">
        <f>SUM(F717:F725)</f>
        <v>#REF!</v>
      </c>
      <c r="G726" s="28"/>
      <c r="H726" s="29"/>
      <c r="I726" s="37"/>
      <c r="J726" s="37"/>
      <c r="K726" s="37"/>
      <c r="L726" s="37"/>
      <c r="M726" s="91"/>
    </row>
    <row r="727" spans="1:13">
      <c r="A727" s="114"/>
      <c r="B727" s="192"/>
      <c r="C727" s="192"/>
      <c r="D727" s="192"/>
      <c r="E727" s="192"/>
      <c r="F727" s="192"/>
      <c r="G727" s="28"/>
      <c r="H727" s="29"/>
      <c r="I727" s="37"/>
      <c r="J727" s="37"/>
      <c r="K727" s="37"/>
      <c r="L727" s="37"/>
      <c r="M727" s="91"/>
    </row>
    <row r="728" spans="1:13" ht="22">
      <c r="A728" s="113" t="s">
        <v>0</v>
      </c>
      <c r="B728" s="32" t="s">
        <v>1</v>
      </c>
      <c r="C728" s="41" t="s">
        <v>2</v>
      </c>
      <c r="D728" s="41" t="s">
        <v>3</v>
      </c>
      <c r="E728" s="41" t="s">
        <v>4</v>
      </c>
      <c r="F728" s="41" t="s">
        <v>5</v>
      </c>
      <c r="G728" s="32" t="s">
        <v>6</v>
      </c>
      <c r="H728" s="41" t="s">
        <v>7</v>
      </c>
      <c r="I728" s="91"/>
      <c r="J728" s="91"/>
      <c r="K728" s="91"/>
      <c r="L728" s="91"/>
      <c r="M728" s="91"/>
    </row>
    <row r="729" spans="1:13" ht="21" customHeight="1">
      <c r="A729" s="133" t="s">
        <v>414</v>
      </c>
      <c r="B729" s="192" t="s">
        <v>415</v>
      </c>
      <c r="C729" s="27" t="e">
        <f t="shared" ref="C729:C738" si="84">H729*I729/100</f>
        <v>#REF!</v>
      </c>
      <c r="D729" s="27" t="e">
        <f t="shared" ref="D729:D738" si="85">H729*J729/100</f>
        <v>#REF!</v>
      </c>
      <c r="E729" s="27" t="e">
        <f t="shared" ref="E729:E738" si="86">H729*K729/100</f>
        <v>#REF!</v>
      </c>
      <c r="F729" s="27" t="e">
        <f t="shared" ref="F729:F738" si="87">H729*L729/100</f>
        <v>#REF!</v>
      </c>
      <c r="G729" s="28" t="s">
        <v>14</v>
      </c>
      <c r="H729" s="29">
        <v>35</v>
      </c>
      <c r="I729" s="37" t="e">
        <f>VLOOKUP($G729,#REF!,3,0)</f>
        <v>#REF!</v>
      </c>
      <c r="J729" s="37" t="e">
        <f>VLOOKUP($G729,#REF!,5,0)</f>
        <v>#REF!</v>
      </c>
      <c r="K729" s="37" t="e">
        <f>VLOOKUP($G729,#REF!,12,0)</f>
        <v>#REF!</v>
      </c>
      <c r="L729" s="37" t="e">
        <f>VLOOKUP($G729,#REF!,8,0)</f>
        <v>#REF!</v>
      </c>
      <c r="M729" s="91"/>
    </row>
    <row r="730" spans="1:13" ht="22">
      <c r="A730" s="134"/>
      <c r="B730" s="192"/>
      <c r="C730" s="27" t="e">
        <f t="shared" si="84"/>
        <v>#REF!</v>
      </c>
      <c r="D730" s="27" t="e">
        <f t="shared" si="85"/>
        <v>#REF!</v>
      </c>
      <c r="E730" s="27" t="e">
        <f t="shared" si="86"/>
        <v>#REF!</v>
      </c>
      <c r="F730" s="27" t="e">
        <f t="shared" si="87"/>
        <v>#REF!</v>
      </c>
      <c r="G730" s="28" t="s">
        <v>161</v>
      </c>
      <c r="H730" s="29">
        <v>50</v>
      </c>
      <c r="I730" s="37" t="e">
        <f>VLOOKUP($G730,#REF!,3,0)</f>
        <v>#REF!</v>
      </c>
      <c r="J730" s="37" t="e">
        <f>VLOOKUP($G730,#REF!,5,0)</f>
        <v>#REF!</v>
      </c>
      <c r="K730" s="37" t="e">
        <f>VLOOKUP($G730,#REF!,12,0)</f>
        <v>#REF!</v>
      </c>
      <c r="L730" s="37" t="e">
        <f>VLOOKUP($G730,#REF!,8,0)</f>
        <v>#REF!</v>
      </c>
      <c r="M730" s="91"/>
    </row>
    <row r="731" spans="1:13" ht="22">
      <c r="A731" s="134"/>
      <c r="B731" s="192"/>
      <c r="C731" s="27" t="e">
        <f t="shared" si="84"/>
        <v>#REF!</v>
      </c>
      <c r="D731" s="27" t="e">
        <f t="shared" si="85"/>
        <v>#REF!</v>
      </c>
      <c r="E731" s="27" t="e">
        <f t="shared" si="86"/>
        <v>#REF!</v>
      </c>
      <c r="F731" s="27" t="e">
        <f t="shared" si="87"/>
        <v>#REF!</v>
      </c>
      <c r="G731" s="28" t="s">
        <v>416</v>
      </c>
      <c r="H731" s="29">
        <v>10</v>
      </c>
      <c r="I731" s="37" t="e">
        <f>VLOOKUP($G731,#REF!,3,0)</f>
        <v>#REF!</v>
      </c>
      <c r="J731" s="37" t="e">
        <f>VLOOKUP($G731,#REF!,5,0)</f>
        <v>#REF!</v>
      </c>
      <c r="K731" s="37" t="e">
        <f>VLOOKUP($G731,#REF!,12,0)</f>
        <v>#REF!</v>
      </c>
      <c r="L731" s="37" t="e">
        <f>VLOOKUP($G731,#REF!,8,0)</f>
        <v>#REF!</v>
      </c>
      <c r="M731" s="91"/>
    </row>
    <row r="732" spans="1:13" ht="22">
      <c r="A732" s="134"/>
      <c r="B732" s="192"/>
      <c r="C732" s="27" t="e">
        <f t="shared" si="84"/>
        <v>#REF!</v>
      </c>
      <c r="D732" s="27" t="e">
        <f t="shared" si="85"/>
        <v>#REF!</v>
      </c>
      <c r="E732" s="27" t="e">
        <f t="shared" si="86"/>
        <v>#REF!</v>
      </c>
      <c r="F732" s="27" t="e">
        <f t="shared" si="87"/>
        <v>#REF!</v>
      </c>
      <c r="G732" s="28" t="s">
        <v>303</v>
      </c>
      <c r="H732" s="29">
        <v>40</v>
      </c>
      <c r="I732" s="37" t="e">
        <f>VLOOKUP($G732,#REF!,3,0)</f>
        <v>#REF!</v>
      </c>
      <c r="J732" s="37" t="e">
        <f>VLOOKUP($G732,#REF!,5,0)</f>
        <v>#REF!</v>
      </c>
      <c r="K732" s="37" t="e">
        <f>VLOOKUP($G732,#REF!,12,0)</f>
        <v>#REF!</v>
      </c>
      <c r="L732" s="37" t="e">
        <f>VLOOKUP($G732,#REF!,8,0)</f>
        <v>#REF!</v>
      </c>
      <c r="M732" s="91"/>
    </row>
    <row r="733" spans="1:13" ht="22">
      <c r="A733" s="134"/>
      <c r="B733" s="192"/>
      <c r="C733" s="27" t="e">
        <f t="shared" si="84"/>
        <v>#REF!</v>
      </c>
      <c r="D733" s="27" t="e">
        <f t="shared" si="85"/>
        <v>#REF!</v>
      </c>
      <c r="E733" s="27" t="e">
        <f t="shared" si="86"/>
        <v>#REF!</v>
      </c>
      <c r="F733" s="27" t="e">
        <f t="shared" si="87"/>
        <v>#REF!</v>
      </c>
      <c r="G733" s="28" t="s">
        <v>262</v>
      </c>
      <c r="H733" s="29">
        <v>10</v>
      </c>
      <c r="I733" s="37" t="e">
        <f>VLOOKUP($G733,#REF!,3,0)</f>
        <v>#REF!</v>
      </c>
      <c r="J733" s="37" t="e">
        <f>VLOOKUP($G733,#REF!,5,0)</f>
        <v>#REF!</v>
      </c>
      <c r="K733" s="37" t="e">
        <f>VLOOKUP($G733,#REF!,12,0)</f>
        <v>#REF!</v>
      </c>
      <c r="L733" s="37" t="e">
        <f>VLOOKUP($G733,#REF!,8,0)</f>
        <v>#REF!</v>
      </c>
      <c r="M733" s="91"/>
    </row>
    <row r="734" spans="1:13" ht="22">
      <c r="A734" s="134"/>
      <c r="B734" s="192"/>
      <c r="C734" s="27" t="e">
        <f t="shared" si="84"/>
        <v>#REF!</v>
      </c>
      <c r="D734" s="27" t="e">
        <f t="shared" si="85"/>
        <v>#REF!</v>
      </c>
      <c r="E734" s="27" t="e">
        <f t="shared" si="86"/>
        <v>#REF!</v>
      </c>
      <c r="F734" s="27" t="e">
        <f t="shared" si="87"/>
        <v>#REF!</v>
      </c>
      <c r="G734" s="28" t="s">
        <v>314</v>
      </c>
      <c r="H734" s="29">
        <v>10</v>
      </c>
      <c r="I734" s="37" t="e">
        <f>VLOOKUP($G734,#REF!,3,0)</f>
        <v>#REF!</v>
      </c>
      <c r="J734" s="37" t="e">
        <f>VLOOKUP($G734,#REF!,5,0)</f>
        <v>#REF!</v>
      </c>
      <c r="K734" s="37" t="e">
        <f>VLOOKUP($G734,#REF!,12,0)</f>
        <v>#REF!</v>
      </c>
      <c r="L734" s="37" t="e">
        <f>VLOOKUP($G734,#REF!,8,0)</f>
        <v>#REF!</v>
      </c>
      <c r="M734" s="91"/>
    </row>
    <row r="735" spans="1:13" ht="22">
      <c r="A735" s="134"/>
      <c r="B735" s="192"/>
      <c r="C735" s="27">
        <f t="shared" si="84"/>
        <v>0</v>
      </c>
      <c r="D735" s="27">
        <f t="shared" si="85"/>
        <v>0</v>
      </c>
      <c r="E735" s="27">
        <f t="shared" si="86"/>
        <v>0</v>
      </c>
      <c r="F735" s="27">
        <f t="shared" si="87"/>
        <v>0</v>
      </c>
      <c r="G735" s="28" t="s">
        <v>417</v>
      </c>
      <c r="H735" s="29"/>
      <c r="I735" s="37"/>
      <c r="J735" s="37"/>
      <c r="K735" s="37"/>
      <c r="L735" s="37"/>
      <c r="M735" s="91"/>
    </row>
    <row r="736" spans="1:13" ht="22">
      <c r="A736" s="134"/>
      <c r="B736" s="192"/>
      <c r="C736" s="27" t="e">
        <f t="shared" si="84"/>
        <v>#REF!</v>
      </c>
      <c r="D736" s="27" t="e">
        <f t="shared" si="85"/>
        <v>#REF!</v>
      </c>
      <c r="E736" s="27" t="e">
        <f t="shared" si="86"/>
        <v>#REF!</v>
      </c>
      <c r="F736" s="27" t="e">
        <f t="shared" si="87"/>
        <v>#REF!</v>
      </c>
      <c r="G736" s="28" t="s">
        <v>304</v>
      </c>
      <c r="H736" s="29">
        <v>50</v>
      </c>
      <c r="I736" s="37" t="e">
        <f>VLOOKUP($G736,#REF!,3,0)</f>
        <v>#REF!</v>
      </c>
      <c r="J736" s="37" t="e">
        <f>VLOOKUP($G736,#REF!,5,0)</f>
        <v>#REF!</v>
      </c>
      <c r="K736" s="37" t="e">
        <f>VLOOKUP($G736,#REF!,12,0)</f>
        <v>#REF!</v>
      </c>
      <c r="L736" s="37" t="e">
        <f>VLOOKUP($G736,#REF!,8,0)</f>
        <v>#REF!</v>
      </c>
      <c r="M736" s="91"/>
    </row>
    <row r="737" spans="1:13" ht="22">
      <c r="A737" s="134"/>
      <c r="B737" s="192"/>
      <c r="C737" s="27" t="e">
        <f t="shared" si="84"/>
        <v>#REF!</v>
      </c>
      <c r="D737" s="27" t="e">
        <f t="shared" si="85"/>
        <v>#REF!</v>
      </c>
      <c r="E737" s="27" t="e">
        <f t="shared" si="86"/>
        <v>#REF!</v>
      </c>
      <c r="F737" s="27" t="e">
        <f t="shared" si="87"/>
        <v>#REF!</v>
      </c>
      <c r="G737" s="28" t="s">
        <v>237</v>
      </c>
      <c r="H737" s="29">
        <v>10</v>
      </c>
      <c r="I737" s="37" t="e">
        <f>VLOOKUP($G737,#REF!,3,0)</f>
        <v>#REF!</v>
      </c>
      <c r="J737" s="37" t="e">
        <f>VLOOKUP($G737,#REF!,5,0)</f>
        <v>#REF!</v>
      </c>
      <c r="K737" s="37" t="e">
        <f>VLOOKUP($G737,#REF!,12,0)</f>
        <v>#REF!</v>
      </c>
      <c r="L737" s="37" t="e">
        <f>VLOOKUP($G737,#REF!,8,0)</f>
        <v>#REF!</v>
      </c>
      <c r="M737" s="91"/>
    </row>
    <row r="738" spans="1:13" ht="22">
      <c r="A738" s="135"/>
      <c r="B738" s="192"/>
      <c r="C738" s="27" t="e">
        <f t="shared" si="84"/>
        <v>#REF!</v>
      </c>
      <c r="D738" s="27" t="e">
        <f t="shared" si="85"/>
        <v>#REF!</v>
      </c>
      <c r="E738" s="27" t="e">
        <f t="shared" si="86"/>
        <v>#REF!</v>
      </c>
      <c r="F738" s="27" t="e">
        <f t="shared" si="87"/>
        <v>#REF!</v>
      </c>
      <c r="G738" s="28" t="s">
        <v>21</v>
      </c>
      <c r="H738" s="29">
        <v>10</v>
      </c>
      <c r="I738" s="37" t="e">
        <f>VLOOKUP($G738,#REF!,3,0)</f>
        <v>#REF!</v>
      </c>
      <c r="J738" s="37" t="e">
        <f>VLOOKUP($G738,#REF!,5,0)</f>
        <v>#REF!</v>
      </c>
      <c r="K738" s="37" t="e">
        <f>VLOOKUP($G738,#REF!,12,0)</f>
        <v>#REF!</v>
      </c>
      <c r="L738" s="37" t="e">
        <f>VLOOKUP($G738,#REF!,8,0)</f>
        <v>#REF!</v>
      </c>
      <c r="M738" s="91"/>
    </row>
    <row r="739" spans="1:13">
      <c r="A739" s="114"/>
      <c r="B739" s="192"/>
      <c r="C739" s="36" t="e">
        <f>SUM(C729:C738)</f>
        <v>#REF!</v>
      </c>
      <c r="D739" s="36" t="e">
        <f>SUM(D729:D738)</f>
        <v>#REF!</v>
      </c>
      <c r="E739" s="36" t="e">
        <f>SUM(E729:E738)</f>
        <v>#REF!</v>
      </c>
      <c r="F739" s="36" t="e">
        <f>SUM(F729:F738)</f>
        <v>#REF!</v>
      </c>
      <c r="G739" s="28"/>
      <c r="H739" s="29"/>
      <c r="I739" s="37"/>
      <c r="J739" s="37"/>
      <c r="K739" s="37"/>
      <c r="L739" s="37"/>
      <c r="M739" s="91"/>
    </row>
    <row r="740" spans="1:13">
      <c r="A740" s="114"/>
      <c r="B740" s="192"/>
      <c r="C740" s="192"/>
      <c r="D740" s="192"/>
      <c r="E740" s="192"/>
      <c r="F740" s="192"/>
      <c r="G740" s="192"/>
      <c r="H740" s="192"/>
      <c r="I740" s="180"/>
      <c r="J740" s="180"/>
      <c r="K740" s="180"/>
      <c r="L740" s="180"/>
      <c r="M740" s="91"/>
    </row>
    <row r="741" spans="1:13" ht="22">
      <c r="A741" s="113" t="s">
        <v>0</v>
      </c>
      <c r="B741" s="32" t="s">
        <v>1</v>
      </c>
      <c r="C741" s="41" t="s">
        <v>2</v>
      </c>
      <c r="D741" s="41" t="s">
        <v>3</v>
      </c>
      <c r="E741" s="41" t="s">
        <v>4</v>
      </c>
      <c r="F741" s="41" t="s">
        <v>5</v>
      </c>
      <c r="G741" s="32" t="s">
        <v>6</v>
      </c>
      <c r="H741" s="41" t="s">
        <v>7</v>
      </c>
      <c r="I741" s="37"/>
      <c r="J741" s="37"/>
      <c r="K741" s="37"/>
      <c r="L741" s="37"/>
      <c r="M741" s="91"/>
    </row>
    <row r="742" spans="1:13" ht="21" customHeight="1">
      <c r="A742" s="153" t="s">
        <v>418</v>
      </c>
      <c r="B742" s="192" t="s">
        <v>419</v>
      </c>
      <c r="C742" s="27" t="e">
        <f t="shared" ref="C742:C748" si="88">H742*I742/100</f>
        <v>#REF!</v>
      </c>
      <c r="D742" s="27" t="e">
        <f t="shared" ref="D742:D748" si="89">H742*J742/100</f>
        <v>#REF!</v>
      </c>
      <c r="E742" s="27" t="e">
        <f t="shared" ref="E742:E748" si="90">H742*K742/100</f>
        <v>#REF!</v>
      </c>
      <c r="F742" s="27" t="e">
        <f t="shared" ref="F742:F748" si="91">H742*L742/100</f>
        <v>#REF!</v>
      </c>
      <c r="G742" s="28" t="s">
        <v>14</v>
      </c>
      <c r="H742" s="29">
        <v>35</v>
      </c>
      <c r="I742" s="37" t="e">
        <f>VLOOKUP($G742,#REF!,3,0)</f>
        <v>#REF!</v>
      </c>
      <c r="J742" s="37" t="e">
        <f>VLOOKUP($G742,#REF!,5,0)</f>
        <v>#REF!</v>
      </c>
      <c r="K742" s="37" t="e">
        <f>VLOOKUP($G742,#REF!,12,0)</f>
        <v>#REF!</v>
      </c>
      <c r="L742" s="37" t="e">
        <f>VLOOKUP($G742,#REF!,8,0)</f>
        <v>#REF!</v>
      </c>
      <c r="M742" s="91"/>
    </row>
    <row r="743" spans="1:13" ht="22">
      <c r="A743" s="154"/>
      <c r="B743" s="192"/>
      <c r="C743" s="27">
        <f t="shared" si="88"/>
        <v>0</v>
      </c>
      <c r="D743" s="27">
        <f t="shared" si="89"/>
        <v>0</v>
      </c>
      <c r="E743" s="27">
        <f t="shared" si="90"/>
        <v>0</v>
      </c>
      <c r="F743" s="27">
        <f t="shared" si="91"/>
        <v>0</v>
      </c>
      <c r="G743" s="28" t="s">
        <v>420</v>
      </c>
      <c r="H743" s="29">
        <v>5</v>
      </c>
      <c r="I743" s="37"/>
      <c r="J743" s="37"/>
      <c r="K743" s="37"/>
      <c r="L743" s="37"/>
      <c r="M743" s="91"/>
    </row>
    <row r="744" spans="1:13" ht="22">
      <c r="A744" s="154"/>
      <c r="B744" s="192"/>
      <c r="C744" s="27" t="e">
        <f t="shared" si="88"/>
        <v>#REF!</v>
      </c>
      <c r="D744" s="27" t="e">
        <f t="shared" si="89"/>
        <v>#REF!</v>
      </c>
      <c r="E744" s="27" t="e">
        <f t="shared" si="90"/>
        <v>#REF!</v>
      </c>
      <c r="F744" s="27" t="e">
        <f t="shared" si="91"/>
        <v>#REF!</v>
      </c>
      <c r="G744" s="28" t="s">
        <v>180</v>
      </c>
      <c r="H744" s="29">
        <v>100</v>
      </c>
      <c r="I744" s="37" t="e">
        <f>VLOOKUP($G744,#REF!,3,0)</f>
        <v>#REF!</v>
      </c>
      <c r="J744" s="37" t="e">
        <f>VLOOKUP($G744,#REF!,5,0)</f>
        <v>#REF!</v>
      </c>
      <c r="K744" s="37" t="e">
        <f>VLOOKUP($G744,#REF!,12,0)</f>
        <v>#REF!</v>
      </c>
      <c r="L744" s="37" t="e">
        <f>VLOOKUP($G744,#REF!,8,0)</f>
        <v>#REF!</v>
      </c>
      <c r="M744" s="91"/>
    </row>
    <row r="745" spans="1:13" ht="22">
      <c r="A745" s="154"/>
      <c r="B745" s="192"/>
      <c r="C745" s="27" t="e">
        <f t="shared" si="88"/>
        <v>#REF!</v>
      </c>
      <c r="D745" s="27" t="e">
        <f t="shared" si="89"/>
        <v>#REF!</v>
      </c>
      <c r="E745" s="27" t="e">
        <f t="shared" si="90"/>
        <v>#REF!</v>
      </c>
      <c r="F745" s="27" t="e">
        <f t="shared" si="91"/>
        <v>#REF!</v>
      </c>
      <c r="G745" s="28" t="s">
        <v>273</v>
      </c>
      <c r="H745" s="29">
        <v>25</v>
      </c>
      <c r="I745" s="37" t="e">
        <f>VLOOKUP($G745,#REF!,3,0)</f>
        <v>#REF!</v>
      </c>
      <c r="J745" s="37" t="e">
        <f>VLOOKUP($G745,#REF!,5,0)</f>
        <v>#REF!</v>
      </c>
      <c r="K745" s="37" t="e">
        <f>VLOOKUP($G745,#REF!,12,0)</f>
        <v>#REF!</v>
      </c>
      <c r="L745" s="37" t="e">
        <f>VLOOKUP($G745,#REF!,8,0)</f>
        <v>#REF!</v>
      </c>
      <c r="M745" s="91"/>
    </row>
    <row r="746" spans="1:13" ht="22">
      <c r="A746" s="154"/>
      <c r="B746" s="192"/>
      <c r="C746" s="27" t="e">
        <f t="shared" si="88"/>
        <v>#REF!</v>
      </c>
      <c r="D746" s="27" t="e">
        <f t="shared" si="89"/>
        <v>#REF!</v>
      </c>
      <c r="E746" s="27" t="e">
        <f t="shared" si="90"/>
        <v>#REF!</v>
      </c>
      <c r="F746" s="27" t="e">
        <f t="shared" si="91"/>
        <v>#REF!</v>
      </c>
      <c r="G746" s="28" t="s">
        <v>19</v>
      </c>
      <c r="H746" s="29">
        <v>5</v>
      </c>
      <c r="I746" s="37" t="e">
        <f>VLOOKUP($G746,#REF!,3,0)</f>
        <v>#REF!</v>
      </c>
      <c r="J746" s="37" t="e">
        <f>VLOOKUP($G746,#REF!,5,0)</f>
        <v>#REF!</v>
      </c>
      <c r="K746" s="37" t="e">
        <f>VLOOKUP($G746,#REF!,12,0)</f>
        <v>#REF!</v>
      </c>
      <c r="L746" s="37" t="e">
        <f>VLOOKUP($G746,#REF!,8,0)</f>
        <v>#REF!</v>
      </c>
      <c r="M746" s="91"/>
    </row>
    <row r="747" spans="1:13" ht="22">
      <c r="A747" s="154"/>
      <c r="B747" s="192"/>
      <c r="C747" s="27" t="e">
        <f t="shared" si="88"/>
        <v>#REF!</v>
      </c>
      <c r="D747" s="27" t="e">
        <f t="shared" si="89"/>
        <v>#REF!</v>
      </c>
      <c r="E747" s="27" t="e">
        <f t="shared" si="90"/>
        <v>#REF!</v>
      </c>
      <c r="F747" s="27" t="e">
        <f t="shared" si="91"/>
        <v>#REF!</v>
      </c>
      <c r="G747" s="28" t="s">
        <v>195</v>
      </c>
      <c r="H747" s="29">
        <v>10</v>
      </c>
      <c r="I747" s="37" t="e">
        <f>VLOOKUP($G747,#REF!,3,0)</f>
        <v>#REF!</v>
      </c>
      <c r="J747" s="37" t="e">
        <f>VLOOKUP($G747,#REF!,5,0)</f>
        <v>#REF!</v>
      </c>
      <c r="K747" s="37" t="e">
        <f>VLOOKUP($G747,#REF!,12,0)</f>
        <v>#REF!</v>
      </c>
      <c r="L747" s="37" t="e">
        <f>VLOOKUP($G747,#REF!,8,0)</f>
        <v>#REF!</v>
      </c>
      <c r="M747" s="91"/>
    </row>
    <row r="748" spans="1:13" ht="22">
      <c r="A748" s="155"/>
      <c r="B748" s="192"/>
      <c r="C748" s="27" t="e">
        <f t="shared" si="88"/>
        <v>#REF!</v>
      </c>
      <c r="D748" s="27" t="e">
        <f t="shared" si="89"/>
        <v>#REF!</v>
      </c>
      <c r="E748" s="27" t="e">
        <f t="shared" si="90"/>
        <v>#REF!</v>
      </c>
      <c r="F748" s="27" t="e">
        <f t="shared" si="91"/>
        <v>#REF!</v>
      </c>
      <c r="G748" s="28" t="s">
        <v>303</v>
      </c>
      <c r="H748" s="29">
        <v>200</v>
      </c>
      <c r="I748" s="37" t="e">
        <f>VLOOKUP($G748,#REF!,3,0)</f>
        <v>#REF!</v>
      </c>
      <c r="J748" s="37" t="e">
        <f>VLOOKUP($G748,#REF!,5,0)</f>
        <v>#REF!</v>
      </c>
      <c r="K748" s="37" t="e">
        <f>VLOOKUP($G748,#REF!,12,0)</f>
        <v>#REF!</v>
      </c>
      <c r="L748" s="37" t="e">
        <f>VLOOKUP($G748,#REF!,8,0)</f>
        <v>#REF!</v>
      </c>
      <c r="M748" s="91"/>
    </row>
    <row r="749" spans="1:13">
      <c r="A749" s="114"/>
      <c r="B749" s="192"/>
      <c r="C749" s="36" t="e">
        <f>SUM(C742:C748)</f>
        <v>#REF!</v>
      </c>
      <c r="D749" s="36" t="e">
        <f>SUM(D742:D748)</f>
        <v>#REF!</v>
      </c>
      <c r="E749" s="36" t="e">
        <f>SUM(E742:E748)</f>
        <v>#REF!</v>
      </c>
      <c r="F749" s="36" t="e">
        <f>SUM(F742:F748)</f>
        <v>#REF!</v>
      </c>
      <c r="G749" s="31"/>
      <c r="H749" s="29"/>
      <c r="I749" s="91"/>
      <c r="J749" s="91"/>
      <c r="K749" s="91"/>
      <c r="L749" s="91"/>
      <c r="M749" s="91"/>
    </row>
    <row r="750" spans="1:13">
      <c r="A750" s="114"/>
      <c r="B750" s="192"/>
      <c r="C750" s="47"/>
      <c r="D750" s="47"/>
      <c r="E750" s="47"/>
      <c r="F750" s="47"/>
      <c r="G750" s="31"/>
      <c r="H750" s="29"/>
      <c r="I750" s="91"/>
      <c r="J750" s="91"/>
      <c r="K750" s="91"/>
      <c r="L750" s="91"/>
      <c r="M750" s="91"/>
    </row>
    <row r="751" spans="1:13" ht="22">
      <c r="A751" s="113" t="s">
        <v>0</v>
      </c>
      <c r="B751" s="32" t="s">
        <v>1</v>
      </c>
      <c r="C751" s="41" t="s">
        <v>2</v>
      </c>
      <c r="D751" s="41" t="s">
        <v>3</v>
      </c>
      <c r="E751" s="41" t="s">
        <v>4</v>
      </c>
      <c r="F751" s="41" t="s">
        <v>5</v>
      </c>
      <c r="G751" s="32" t="s">
        <v>6</v>
      </c>
      <c r="H751" s="41" t="s">
        <v>7</v>
      </c>
      <c r="I751" s="91"/>
      <c r="J751" s="91"/>
      <c r="K751" s="91"/>
      <c r="L751" s="91"/>
      <c r="M751" s="91"/>
    </row>
    <row r="752" spans="1:13" ht="22">
      <c r="A752" s="133" t="s">
        <v>421</v>
      </c>
      <c r="B752" s="188" t="s">
        <v>412</v>
      </c>
      <c r="C752" s="27" t="e">
        <f t="shared" ref="C752:C758" si="92">H752*I752/100</f>
        <v>#REF!</v>
      </c>
      <c r="D752" s="27" t="e">
        <f t="shared" ref="D752:D758" si="93">H752*J752/100</f>
        <v>#REF!</v>
      </c>
      <c r="E752" s="27" t="e">
        <f t="shared" ref="E752:E758" si="94">H752*K752/100</f>
        <v>#REF!</v>
      </c>
      <c r="F752" s="27" t="e">
        <f t="shared" ref="F752:F758" si="95">H752*L752/100</f>
        <v>#REF!</v>
      </c>
      <c r="G752" s="28" t="s">
        <v>14</v>
      </c>
      <c r="H752" s="29">
        <v>35</v>
      </c>
      <c r="I752" s="37" t="e">
        <f>VLOOKUP($G752,#REF!,3,0)</f>
        <v>#REF!</v>
      </c>
      <c r="J752" s="37" t="e">
        <f>VLOOKUP($G752,#REF!,5,0)</f>
        <v>#REF!</v>
      </c>
      <c r="K752" s="37" t="e">
        <f>VLOOKUP($G752,#REF!,12,0)</f>
        <v>#REF!</v>
      </c>
      <c r="L752" s="37" t="e">
        <f>VLOOKUP($G752,#REF!,8,0)</f>
        <v>#REF!</v>
      </c>
      <c r="M752" s="91"/>
    </row>
    <row r="753" spans="1:13" ht="22">
      <c r="A753" s="134"/>
      <c r="B753" s="189"/>
      <c r="C753" s="27" t="e">
        <f t="shared" si="92"/>
        <v>#REF!</v>
      </c>
      <c r="D753" s="27" t="e">
        <f t="shared" si="93"/>
        <v>#REF!</v>
      </c>
      <c r="E753" s="27" t="e">
        <f t="shared" si="94"/>
        <v>#REF!</v>
      </c>
      <c r="F753" s="27" t="e">
        <f t="shared" si="95"/>
        <v>#REF!</v>
      </c>
      <c r="G753" s="28" t="s">
        <v>19</v>
      </c>
      <c r="H753" s="29">
        <v>10</v>
      </c>
      <c r="I753" s="37" t="e">
        <f>VLOOKUP($G753,#REF!,3,0)</f>
        <v>#REF!</v>
      </c>
      <c r="J753" s="37" t="e">
        <f>VLOOKUP($G753,#REF!,5,0)</f>
        <v>#REF!</v>
      </c>
      <c r="K753" s="37" t="e">
        <f>VLOOKUP($G753,#REF!,12,0)</f>
        <v>#REF!</v>
      </c>
      <c r="L753" s="37" t="e">
        <f>VLOOKUP($G753,#REF!,8,0)</f>
        <v>#REF!</v>
      </c>
      <c r="M753" s="91"/>
    </row>
    <row r="754" spans="1:13" ht="22">
      <c r="A754" s="134"/>
      <c r="B754" s="189"/>
      <c r="C754" s="27" t="e">
        <f t="shared" si="92"/>
        <v>#REF!</v>
      </c>
      <c r="D754" s="27" t="e">
        <f t="shared" si="93"/>
        <v>#REF!</v>
      </c>
      <c r="E754" s="27" t="e">
        <f t="shared" si="94"/>
        <v>#REF!</v>
      </c>
      <c r="F754" s="27" t="e">
        <f t="shared" si="95"/>
        <v>#REF!</v>
      </c>
      <c r="G754" s="31" t="s">
        <v>180</v>
      </c>
      <c r="H754" s="29">
        <v>100</v>
      </c>
      <c r="I754" s="37" t="e">
        <f>VLOOKUP($G754,#REF!,3,0)</f>
        <v>#REF!</v>
      </c>
      <c r="J754" s="37" t="e">
        <f>VLOOKUP($G754,#REF!,5,0)</f>
        <v>#REF!</v>
      </c>
      <c r="K754" s="37" t="e">
        <f>VLOOKUP($G754,#REF!,12,0)</f>
        <v>#REF!</v>
      </c>
      <c r="L754" s="37" t="e">
        <f>VLOOKUP($G754,#REF!,8,0)</f>
        <v>#REF!</v>
      </c>
      <c r="M754" s="91"/>
    </row>
    <row r="755" spans="1:13" ht="22">
      <c r="A755" s="134"/>
      <c r="B755" s="189"/>
      <c r="C755" s="27" t="e">
        <f t="shared" si="92"/>
        <v>#REF!</v>
      </c>
      <c r="D755" s="27" t="e">
        <f t="shared" si="93"/>
        <v>#REF!</v>
      </c>
      <c r="E755" s="27" t="e">
        <f t="shared" si="94"/>
        <v>#REF!</v>
      </c>
      <c r="F755" s="27" t="e">
        <f t="shared" si="95"/>
        <v>#REF!</v>
      </c>
      <c r="G755" s="31" t="s">
        <v>161</v>
      </c>
      <c r="H755" s="29">
        <v>50</v>
      </c>
      <c r="I755" s="37" t="e">
        <f>VLOOKUP($G755,#REF!,3,0)</f>
        <v>#REF!</v>
      </c>
      <c r="J755" s="37" t="e">
        <f>VLOOKUP($G755,#REF!,5,0)</f>
        <v>#REF!</v>
      </c>
      <c r="K755" s="37" t="e">
        <f>VLOOKUP($G755,#REF!,12,0)</f>
        <v>#REF!</v>
      </c>
      <c r="L755" s="37" t="e">
        <f>VLOOKUP($G755,#REF!,8,0)</f>
        <v>#REF!</v>
      </c>
      <c r="M755" s="91"/>
    </row>
    <row r="756" spans="1:13" ht="22">
      <c r="A756" s="134"/>
      <c r="B756" s="189"/>
      <c r="C756" s="27" t="e">
        <f t="shared" si="92"/>
        <v>#REF!</v>
      </c>
      <c r="D756" s="27" t="e">
        <f t="shared" si="93"/>
        <v>#REF!</v>
      </c>
      <c r="E756" s="27" t="e">
        <f t="shared" si="94"/>
        <v>#REF!</v>
      </c>
      <c r="F756" s="27" t="e">
        <f t="shared" si="95"/>
        <v>#REF!</v>
      </c>
      <c r="G756" s="28" t="s">
        <v>51</v>
      </c>
      <c r="H756" s="29">
        <v>20</v>
      </c>
      <c r="I756" s="37" t="e">
        <f>VLOOKUP($G756,#REF!,3,0)</f>
        <v>#REF!</v>
      </c>
      <c r="J756" s="37" t="e">
        <f>VLOOKUP($G756,#REF!,5,0)</f>
        <v>#REF!</v>
      </c>
      <c r="K756" s="37" t="e">
        <f>VLOOKUP($G756,#REF!,12,0)</f>
        <v>#REF!</v>
      </c>
      <c r="L756" s="37" t="e">
        <f>VLOOKUP($G756,#REF!,8,0)</f>
        <v>#REF!</v>
      </c>
      <c r="M756" s="91"/>
    </row>
    <row r="757" spans="1:13" ht="22">
      <c r="A757" s="134"/>
      <c r="B757" s="189"/>
      <c r="C757" s="27" t="e">
        <f t="shared" si="92"/>
        <v>#REF!</v>
      </c>
      <c r="D757" s="27" t="e">
        <f t="shared" si="93"/>
        <v>#REF!</v>
      </c>
      <c r="E757" s="27" t="e">
        <f t="shared" si="94"/>
        <v>#REF!</v>
      </c>
      <c r="F757" s="27" t="e">
        <f t="shared" si="95"/>
        <v>#REF!</v>
      </c>
      <c r="G757" s="28" t="s">
        <v>262</v>
      </c>
      <c r="H757" s="29">
        <v>5</v>
      </c>
      <c r="I757" s="37" t="e">
        <f>VLOOKUP($G757,#REF!,3,0)</f>
        <v>#REF!</v>
      </c>
      <c r="J757" s="37" t="e">
        <f>VLOOKUP($G757,#REF!,5,0)</f>
        <v>#REF!</v>
      </c>
      <c r="K757" s="37" t="e">
        <f>VLOOKUP($G757,#REF!,12,0)</f>
        <v>#REF!</v>
      </c>
      <c r="L757" s="37" t="e">
        <f>VLOOKUP($G757,#REF!,8,0)</f>
        <v>#REF!</v>
      </c>
      <c r="M757" s="91"/>
    </row>
    <row r="758" spans="1:13" ht="22">
      <c r="A758" s="135"/>
      <c r="B758" s="136"/>
      <c r="C758" s="27" t="e">
        <f t="shared" si="92"/>
        <v>#REF!</v>
      </c>
      <c r="D758" s="27" t="e">
        <f t="shared" si="93"/>
        <v>#REF!</v>
      </c>
      <c r="E758" s="27" t="e">
        <f t="shared" si="94"/>
        <v>#REF!</v>
      </c>
      <c r="F758" s="27" t="e">
        <f t="shared" si="95"/>
        <v>#REF!</v>
      </c>
      <c r="G758" s="28" t="s">
        <v>252</v>
      </c>
      <c r="H758" s="29">
        <v>5</v>
      </c>
      <c r="I758" s="37" t="e">
        <f>VLOOKUP($G758,#REF!,3,0)</f>
        <v>#REF!</v>
      </c>
      <c r="J758" s="37" t="e">
        <f>VLOOKUP($G758,#REF!,5,0)</f>
        <v>#REF!</v>
      </c>
      <c r="K758" s="37" t="e">
        <f>VLOOKUP($G758,#REF!,12,0)</f>
        <v>#REF!</v>
      </c>
      <c r="L758" s="37" t="e">
        <f>VLOOKUP($G758,#REF!,8,0)</f>
        <v>#REF!</v>
      </c>
      <c r="M758" s="91"/>
    </row>
    <row r="759" spans="1:13">
      <c r="A759" s="114"/>
      <c r="B759" s="192"/>
      <c r="C759" s="36" t="e">
        <f>SUM(C752:C758)</f>
        <v>#REF!</v>
      </c>
      <c r="D759" s="36" t="e">
        <f>SUM(D752:D758)</f>
        <v>#REF!</v>
      </c>
      <c r="E759" s="36" t="e">
        <f>SUM(E752:E758)</f>
        <v>#REF!</v>
      </c>
      <c r="F759" s="36" t="e">
        <f>SUM(F752:F758)</f>
        <v>#REF!</v>
      </c>
      <c r="G759" s="31"/>
      <c r="H759" s="29"/>
      <c r="I759" s="91"/>
      <c r="J759" s="91"/>
      <c r="K759" s="91"/>
      <c r="L759" s="91"/>
      <c r="M759" s="91"/>
    </row>
    <row r="760" spans="1:13">
      <c r="A760" s="114"/>
      <c r="B760" s="192"/>
      <c r="C760" s="47"/>
      <c r="D760" s="47"/>
      <c r="E760" s="47"/>
      <c r="F760" s="47"/>
      <c r="G760" s="31"/>
      <c r="H760" s="29"/>
      <c r="I760" s="91"/>
      <c r="J760" s="91"/>
      <c r="K760" s="91"/>
      <c r="L760" s="91"/>
      <c r="M760" s="91"/>
    </row>
    <row r="761" spans="1:13" ht="22">
      <c r="A761" s="113" t="s">
        <v>0</v>
      </c>
      <c r="B761" s="32" t="s">
        <v>1</v>
      </c>
      <c r="C761" s="41" t="s">
        <v>2</v>
      </c>
      <c r="D761" s="41" t="s">
        <v>3</v>
      </c>
      <c r="E761" s="41" t="s">
        <v>4</v>
      </c>
      <c r="F761" s="41" t="s">
        <v>5</v>
      </c>
      <c r="G761" s="32" t="s">
        <v>6</v>
      </c>
      <c r="H761" s="41" t="s">
        <v>7</v>
      </c>
      <c r="I761" s="91"/>
      <c r="J761" s="91"/>
      <c r="K761" s="91"/>
      <c r="L761" s="91"/>
      <c r="M761" s="91"/>
    </row>
    <row r="762" spans="1:13" ht="22">
      <c r="A762" s="133" t="s">
        <v>422</v>
      </c>
      <c r="B762" s="139" t="s">
        <v>423</v>
      </c>
      <c r="C762" s="27" t="e">
        <f t="shared" ref="C762:C768" si="96">H762*I762/100</f>
        <v>#REF!</v>
      </c>
      <c r="D762" s="27" t="e">
        <f t="shared" ref="D762:D768" si="97">H762*J762/100</f>
        <v>#REF!</v>
      </c>
      <c r="E762" s="27" t="e">
        <f t="shared" ref="E762:E768" si="98">H762*K762/100</f>
        <v>#REF!</v>
      </c>
      <c r="F762" s="27" t="e">
        <f t="shared" ref="F762:F768" si="99">H762*L762/100</f>
        <v>#REF!</v>
      </c>
      <c r="G762" s="28" t="s">
        <v>14</v>
      </c>
      <c r="H762" s="29">
        <v>40</v>
      </c>
      <c r="I762" s="37" t="e">
        <f>VLOOKUP($G762,#REF!,3,0)</f>
        <v>#REF!</v>
      </c>
      <c r="J762" s="37" t="e">
        <f>VLOOKUP($G762,#REF!,5,0)</f>
        <v>#REF!</v>
      </c>
      <c r="K762" s="37" t="e">
        <f>VLOOKUP($G762,#REF!,12,0)</f>
        <v>#REF!</v>
      </c>
      <c r="L762" s="37" t="e">
        <f>VLOOKUP($G762,#REF!,8,0)</f>
        <v>#REF!</v>
      </c>
      <c r="M762" s="91"/>
    </row>
    <row r="763" spans="1:13" ht="22">
      <c r="A763" s="134"/>
      <c r="B763" s="151"/>
      <c r="C763" s="27" t="e">
        <f t="shared" si="96"/>
        <v>#REF!</v>
      </c>
      <c r="D763" s="27" t="e">
        <f t="shared" si="97"/>
        <v>#REF!</v>
      </c>
      <c r="E763" s="27" t="e">
        <f t="shared" si="98"/>
        <v>#REF!</v>
      </c>
      <c r="F763" s="27" t="e">
        <f t="shared" si="99"/>
        <v>#REF!</v>
      </c>
      <c r="G763" s="31" t="s">
        <v>317</v>
      </c>
      <c r="H763" s="29">
        <v>50</v>
      </c>
      <c r="I763" s="37" t="e">
        <f>VLOOKUP($G763,#REF!,3,0)</f>
        <v>#REF!</v>
      </c>
      <c r="J763" s="37" t="e">
        <f>VLOOKUP($G763,#REF!,5,0)</f>
        <v>#REF!</v>
      </c>
      <c r="K763" s="37" t="e">
        <f>VLOOKUP($G763,#REF!,12,0)</f>
        <v>#REF!</v>
      </c>
      <c r="L763" s="37" t="e">
        <f>VLOOKUP($G763,#REF!,8,0)</f>
        <v>#REF!</v>
      </c>
      <c r="M763" s="91"/>
    </row>
    <row r="764" spans="1:13" ht="22">
      <c r="A764" s="134"/>
      <c r="B764" s="151"/>
      <c r="C764" s="27" t="e">
        <f t="shared" si="96"/>
        <v>#REF!</v>
      </c>
      <c r="D764" s="27" t="e">
        <f t="shared" si="97"/>
        <v>#REF!</v>
      </c>
      <c r="E764" s="27" t="e">
        <f t="shared" si="98"/>
        <v>#REF!</v>
      </c>
      <c r="F764" s="27" t="e">
        <f t="shared" si="99"/>
        <v>#REF!</v>
      </c>
      <c r="G764" s="31" t="s">
        <v>424</v>
      </c>
      <c r="H764" s="29">
        <v>30</v>
      </c>
      <c r="I764" s="37" t="e">
        <f>VLOOKUP($G764,#REF!,3,0)</f>
        <v>#REF!</v>
      </c>
      <c r="J764" s="37" t="e">
        <f>VLOOKUP($G764,#REF!,5,0)</f>
        <v>#REF!</v>
      </c>
      <c r="K764" s="37" t="e">
        <f>VLOOKUP($G764,#REF!,12,0)</f>
        <v>#REF!</v>
      </c>
      <c r="L764" s="37" t="e">
        <f>VLOOKUP($G764,#REF!,8,0)</f>
        <v>#REF!</v>
      </c>
      <c r="M764" s="91"/>
    </row>
    <row r="765" spans="1:13" ht="22">
      <c r="A765" s="134"/>
      <c r="B765" s="151"/>
      <c r="C765" s="27" t="e">
        <f t="shared" si="96"/>
        <v>#REF!</v>
      </c>
      <c r="D765" s="27" t="e">
        <f t="shared" si="97"/>
        <v>#REF!</v>
      </c>
      <c r="E765" s="27" t="e">
        <f t="shared" si="98"/>
        <v>#REF!</v>
      </c>
      <c r="F765" s="27" t="e">
        <f t="shared" si="99"/>
        <v>#REF!</v>
      </c>
      <c r="G765" s="31" t="s">
        <v>425</v>
      </c>
      <c r="H765" s="29">
        <v>100</v>
      </c>
      <c r="I765" s="37" t="e">
        <f>VLOOKUP($G765,#REF!,3,0)</f>
        <v>#REF!</v>
      </c>
      <c r="J765" s="37" t="e">
        <f>VLOOKUP($G765,#REF!,5,0)</f>
        <v>#REF!</v>
      </c>
      <c r="K765" s="37" t="e">
        <f>VLOOKUP($G765,#REF!,12,0)</f>
        <v>#REF!</v>
      </c>
      <c r="L765" s="37" t="e">
        <f>VLOOKUP($G765,#REF!,8,0)</f>
        <v>#REF!</v>
      </c>
      <c r="M765" s="91"/>
    </row>
    <row r="766" spans="1:13" ht="22">
      <c r="A766" s="134"/>
      <c r="B766" s="151"/>
      <c r="C766" s="27" t="e">
        <f t="shared" si="96"/>
        <v>#REF!</v>
      </c>
      <c r="D766" s="27" t="e">
        <f t="shared" si="97"/>
        <v>#REF!</v>
      </c>
      <c r="E766" s="27" t="e">
        <f t="shared" si="98"/>
        <v>#REF!</v>
      </c>
      <c r="F766" s="27" t="e">
        <f t="shared" si="99"/>
        <v>#REF!</v>
      </c>
      <c r="G766" s="31" t="s">
        <v>161</v>
      </c>
      <c r="H766" s="29">
        <v>50</v>
      </c>
      <c r="I766" s="37" t="e">
        <f>VLOOKUP($G766,#REF!,3,0)</f>
        <v>#REF!</v>
      </c>
      <c r="J766" s="37" t="e">
        <f>VLOOKUP($G766,#REF!,5,0)</f>
        <v>#REF!</v>
      </c>
      <c r="K766" s="37" t="e">
        <f>VLOOKUP($G766,#REF!,12,0)</f>
        <v>#REF!</v>
      </c>
      <c r="L766" s="37" t="e">
        <f>VLOOKUP($G766,#REF!,8,0)</f>
        <v>#REF!</v>
      </c>
      <c r="M766" s="91"/>
    </row>
    <row r="767" spans="1:13" ht="22">
      <c r="A767" s="134"/>
      <c r="B767" s="151"/>
      <c r="C767" s="27">
        <f t="shared" si="96"/>
        <v>0</v>
      </c>
      <c r="D767" s="27">
        <f t="shared" si="97"/>
        <v>0</v>
      </c>
      <c r="E767" s="27">
        <f t="shared" si="98"/>
        <v>0</v>
      </c>
      <c r="F767" s="27">
        <f t="shared" si="99"/>
        <v>0</v>
      </c>
      <c r="G767" s="31" t="s">
        <v>426</v>
      </c>
      <c r="H767" s="29">
        <v>5</v>
      </c>
      <c r="I767" s="37"/>
      <c r="J767" s="37"/>
      <c r="K767" s="37"/>
      <c r="L767" s="37"/>
      <c r="M767" s="91"/>
    </row>
    <row r="768" spans="1:13" ht="22">
      <c r="A768" s="134"/>
      <c r="B768" s="151"/>
      <c r="C768" s="27" t="e">
        <f t="shared" si="96"/>
        <v>#REF!</v>
      </c>
      <c r="D768" s="27" t="e">
        <f t="shared" si="97"/>
        <v>#REF!</v>
      </c>
      <c r="E768" s="27" t="e">
        <f t="shared" si="98"/>
        <v>#REF!</v>
      </c>
      <c r="F768" s="27" t="e">
        <f t="shared" si="99"/>
        <v>#REF!</v>
      </c>
      <c r="G768" s="31" t="s">
        <v>252</v>
      </c>
      <c r="H768" s="29">
        <v>5</v>
      </c>
      <c r="I768" s="37" t="e">
        <f>VLOOKUP($G768,#REF!,3,0)</f>
        <v>#REF!</v>
      </c>
      <c r="J768" s="37" t="e">
        <f>VLOOKUP($G768,#REF!,5,0)</f>
        <v>#REF!</v>
      </c>
      <c r="K768" s="37" t="e">
        <f>VLOOKUP($G768,#REF!,12,0)</f>
        <v>#REF!</v>
      </c>
      <c r="L768" s="37" t="e">
        <f>VLOOKUP($G768,#REF!,8,0)</f>
        <v>#REF!</v>
      </c>
      <c r="M768" s="91"/>
    </row>
    <row r="769" spans="1:13">
      <c r="A769" s="135"/>
      <c r="B769" s="152"/>
      <c r="C769" s="36" t="e">
        <f>SUM(C762:C768)</f>
        <v>#REF!</v>
      </c>
      <c r="D769" s="36" t="e">
        <f>SUM(D762:D768)</f>
        <v>#REF!</v>
      </c>
      <c r="E769" s="36" t="e">
        <f>SUM(E762:E768)</f>
        <v>#REF!</v>
      </c>
      <c r="F769" s="36" t="e">
        <f>SUM(F762:F768)</f>
        <v>#REF!</v>
      </c>
      <c r="G769" s="31"/>
      <c r="H769" s="29"/>
      <c r="I769" s="37"/>
      <c r="J769" s="37"/>
      <c r="K769" s="37"/>
      <c r="L769" s="37"/>
      <c r="M769" s="91"/>
    </row>
    <row r="770" spans="1:13">
      <c r="A770" s="114"/>
      <c r="B770" s="192"/>
      <c r="C770" s="47"/>
      <c r="D770" s="47"/>
      <c r="E770" s="47"/>
      <c r="F770" s="47"/>
      <c r="G770" s="31"/>
      <c r="H770" s="29"/>
      <c r="I770" s="91"/>
      <c r="J770" s="91"/>
      <c r="K770" s="91"/>
      <c r="L770" s="91"/>
      <c r="M770" s="91"/>
    </row>
    <row r="771" spans="1:13" ht="22">
      <c r="A771" s="113" t="s">
        <v>0</v>
      </c>
      <c r="B771" s="32" t="s">
        <v>1</v>
      </c>
      <c r="C771" s="41" t="s">
        <v>2</v>
      </c>
      <c r="D771" s="41" t="s">
        <v>3</v>
      </c>
      <c r="E771" s="41" t="s">
        <v>4</v>
      </c>
      <c r="F771" s="41" t="s">
        <v>5</v>
      </c>
      <c r="G771" s="32" t="s">
        <v>6</v>
      </c>
      <c r="H771" s="41" t="s">
        <v>7</v>
      </c>
      <c r="I771" s="91"/>
      <c r="J771" s="91"/>
      <c r="K771" s="91"/>
      <c r="L771" s="91"/>
      <c r="M771" s="91"/>
    </row>
    <row r="772" spans="1:13" ht="22">
      <c r="A772" s="133" t="s">
        <v>427</v>
      </c>
      <c r="B772" s="188" t="s">
        <v>428</v>
      </c>
      <c r="C772" s="27" t="e">
        <f t="shared" ref="C772:C778" si="100">H772*I772/100</f>
        <v>#REF!</v>
      </c>
      <c r="D772" s="27" t="e">
        <f t="shared" ref="D772:D778" si="101">H772*J772/100</f>
        <v>#REF!</v>
      </c>
      <c r="E772" s="27" t="e">
        <f t="shared" ref="E772:E778" si="102">H772*K772/100</f>
        <v>#REF!</v>
      </c>
      <c r="F772" s="27" t="e">
        <f t="shared" ref="F772:F778" si="103">H772*L772/100</f>
        <v>#REF!</v>
      </c>
      <c r="G772" s="31" t="s">
        <v>429</v>
      </c>
      <c r="H772" s="29">
        <v>40</v>
      </c>
      <c r="I772" s="37" t="e">
        <f>VLOOKUP($G772,#REF!,3,0)</f>
        <v>#REF!</v>
      </c>
      <c r="J772" s="37" t="e">
        <f>VLOOKUP($G772,#REF!,5,0)</f>
        <v>#REF!</v>
      </c>
      <c r="K772" s="37" t="e">
        <f>VLOOKUP($G772,#REF!,12,0)</f>
        <v>#REF!</v>
      </c>
      <c r="L772" s="37" t="e">
        <f>VLOOKUP($G772,#REF!,8,0)</f>
        <v>#REF!</v>
      </c>
      <c r="M772" s="91"/>
    </row>
    <row r="773" spans="1:13" ht="22">
      <c r="A773" s="134"/>
      <c r="B773" s="189"/>
      <c r="C773" s="27" t="e">
        <f t="shared" si="100"/>
        <v>#REF!</v>
      </c>
      <c r="D773" s="27" t="e">
        <f t="shared" si="101"/>
        <v>#REF!</v>
      </c>
      <c r="E773" s="27" t="e">
        <f t="shared" si="102"/>
        <v>#REF!</v>
      </c>
      <c r="F773" s="27" t="e">
        <f t="shared" si="103"/>
        <v>#REF!</v>
      </c>
      <c r="G773" s="31" t="s">
        <v>376</v>
      </c>
      <c r="H773" s="29"/>
      <c r="I773" s="37" t="e">
        <f>VLOOKUP($G773,#REF!,3,0)</f>
        <v>#REF!</v>
      </c>
      <c r="J773" s="37" t="e">
        <f>VLOOKUP($G773,#REF!,5,0)</f>
        <v>#REF!</v>
      </c>
      <c r="K773" s="37" t="e">
        <f>VLOOKUP($G773,#REF!,12,0)</f>
        <v>#REF!</v>
      </c>
      <c r="L773" s="37" t="e">
        <f>VLOOKUP($G773,#REF!,8,0)</f>
        <v>#REF!</v>
      </c>
      <c r="M773" s="91"/>
    </row>
    <row r="774" spans="1:13" ht="22">
      <c r="A774" s="134"/>
      <c r="B774" s="189"/>
      <c r="C774" s="27" t="e">
        <f t="shared" si="100"/>
        <v>#REF!</v>
      </c>
      <c r="D774" s="27" t="e">
        <f t="shared" si="101"/>
        <v>#REF!</v>
      </c>
      <c r="E774" s="27" t="e">
        <f t="shared" si="102"/>
        <v>#REF!</v>
      </c>
      <c r="F774" s="27" t="e">
        <f t="shared" si="103"/>
        <v>#REF!</v>
      </c>
      <c r="G774" s="31" t="s">
        <v>195</v>
      </c>
      <c r="H774" s="29">
        <v>10</v>
      </c>
      <c r="I774" s="37" t="e">
        <f>VLOOKUP($G774,#REF!,3,0)</f>
        <v>#REF!</v>
      </c>
      <c r="J774" s="37" t="e">
        <f>VLOOKUP($G774,#REF!,5,0)</f>
        <v>#REF!</v>
      </c>
      <c r="K774" s="37" t="e">
        <f>VLOOKUP($G774,#REF!,12,0)</f>
        <v>#REF!</v>
      </c>
      <c r="L774" s="37" t="e">
        <f>VLOOKUP($G774,#REF!,8,0)</f>
        <v>#REF!</v>
      </c>
      <c r="M774" s="91"/>
    </row>
    <row r="775" spans="1:13" ht="22">
      <c r="A775" s="134"/>
      <c r="B775" s="189"/>
      <c r="C775" s="27" t="e">
        <f t="shared" si="100"/>
        <v>#REF!</v>
      </c>
      <c r="D775" s="27" t="e">
        <f t="shared" si="101"/>
        <v>#REF!</v>
      </c>
      <c r="E775" s="27" t="e">
        <f t="shared" si="102"/>
        <v>#REF!</v>
      </c>
      <c r="F775" s="27" t="e">
        <f t="shared" si="103"/>
        <v>#REF!</v>
      </c>
      <c r="G775" s="28" t="s">
        <v>303</v>
      </c>
      <c r="H775" s="29">
        <v>30</v>
      </c>
      <c r="I775" s="37" t="e">
        <f>VLOOKUP($G775,#REF!,3,0)</f>
        <v>#REF!</v>
      </c>
      <c r="J775" s="37" t="e">
        <f>VLOOKUP($G775,#REF!,5,0)</f>
        <v>#REF!</v>
      </c>
      <c r="K775" s="37" t="e">
        <f>VLOOKUP($G775,#REF!,12,0)</f>
        <v>#REF!</v>
      </c>
      <c r="L775" s="37" t="e">
        <f>VLOOKUP($G775,#REF!,8,0)</f>
        <v>#REF!</v>
      </c>
      <c r="M775" s="91"/>
    </row>
    <row r="776" spans="1:13" ht="22">
      <c r="A776" s="134"/>
      <c r="B776" s="189"/>
      <c r="C776" s="27" t="e">
        <f t="shared" si="100"/>
        <v>#REF!</v>
      </c>
      <c r="D776" s="27" t="e">
        <f t="shared" si="101"/>
        <v>#REF!</v>
      </c>
      <c r="E776" s="27" t="e">
        <f t="shared" si="102"/>
        <v>#REF!</v>
      </c>
      <c r="F776" s="27" t="e">
        <f t="shared" si="103"/>
        <v>#REF!</v>
      </c>
      <c r="G776" s="28" t="s">
        <v>51</v>
      </c>
      <c r="H776" s="29">
        <v>10</v>
      </c>
      <c r="I776" s="37" t="e">
        <f>VLOOKUP($G776,#REF!,3,0)</f>
        <v>#REF!</v>
      </c>
      <c r="J776" s="37" t="e">
        <f>VLOOKUP($G776,#REF!,5,0)</f>
        <v>#REF!</v>
      </c>
      <c r="K776" s="37" t="e">
        <f>VLOOKUP($G776,#REF!,12,0)</f>
        <v>#REF!</v>
      </c>
      <c r="L776" s="37" t="e">
        <f>VLOOKUP($G776,#REF!,8,0)</f>
        <v>#REF!</v>
      </c>
      <c r="M776" s="91"/>
    </row>
    <row r="777" spans="1:13" ht="22">
      <c r="A777" s="134"/>
      <c r="B777" s="189"/>
      <c r="C777" s="27" t="e">
        <f t="shared" si="100"/>
        <v>#REF!</v>
      </c>
      <c r="D777" s="27" t="e">
        <f t="shared" si="101"/>
        <v>#REF!</v>
      </c>
      <c r="E777" s="27" t="e">
        <f t="shared" si="102"/>
        <v>#REF!</v>
      </c>
      <c r="F777" s="27" t="e">
        <f t="shared" si="103"/>
        <v>#REF!</v>
      </c>
      <c r="G777" s="31" t="s">
        <v>161</v>
      </c>
      <c r="H777" s="29">
        <v>50</v>
      </c>
      <c r="I777" s="37" t="e">
        <f>VLOOKUP($G777,#REF!,3,0)</f>
        <v>#REF!</v>
      </c>
      <c r="J777" s="37" t="e">
        <f>VLOOKUP($G777,#REF!,5,0)</f>
        <v>#REF!</v>
      </c>
      <c r="K777" s="37" t="e">
        <f>VLOOKUP($G777,#REF!,12,0)</f>
        <v>#REF!</v>
      </c>
      <c r="L777" s="37" t="e">
        <f>VLOOKUP($G777,#REF!,8,0)</f>
        <v>#REF!</v>
      </c>
      <c r="M777" s="91"/>
    </row>
    <row r="778" spans="1:13" ht="22">
      <c r="A778" s="134"/>
      <c r="B778" s="189"/>
      <c r="C778" s="27" t="e">
        <f t="shared" si="100"/>
        <v>#REF!</v>
      </c>
      <c r="D778" s="27" t="e">
        <f t="shared" si="101"/>
        <v>#REF!</v>
      </c>
      <c r="E778" s="27" t="e">
        <f t="shared" si="102"/>
        <v>#REF!</v>
      </c>
      <c r="F778" s="27" t="e">
        <f t="shared" si="103"/>
        <v>#REF!</v>
      </c>
      <c r="G778" s="31" t="s">
        <v>430</v>
      </c>
      <c r="H778" s="29">
        <v>5</v>
      </c>
      <c r="I778" s="37" t="e">
        <f>VLOOKUP($G778,#REF!,3,0)</f>
        <v>#REF!</v>
      </c>
      <c r="J778" s="37" t="e">
        <f>VLOOKUP($G778,#REF!,5,0)</f>
        <v>#REF!</v>
      </c>
      <c r="K778" s="37" t="e">
        <f>VLOOKUP($G778,#REF!,12,0)</f>
        <v>#REF!</v>
      </c>
      <c r="L778" s="37" t="e">
        <f>VLOOKUP($G778,#REF!,8,0)</f>
        <v>#REF!</v>
      </c>
      <c r="M778" s="91"/>
    </row>
    <row r="779" spans="1:13">
      <c r="A779" s="135"/>
      <c r="B779" s="136"/>
      <c r="C779" s="36" t="e">
        <f>SUM(C772:C778)</f>
        <v>#REF!</v>
      </c>
      <c r="D779" s="36" t="e">
        <f>SUM(D772:D778)</f>
        <v>#REF!</v>
      </c>
      <c r="E779" s="36" t="e">
        <f>SUM(E772:E778)</f>
        <v>#REF!</v>
      </c>
      <c r="F779" s="36" t="e">
        <f>SUM(F772:F778)</f>
        <v>#REF!</v>
      </c>
      <c r="G779" s="31"/>
      <c r="H779" s="29"/>
      <c r="I779" s="37"/>
      <c r="J779" s="37"/>
      <c r="K779" s="37"/>
      <c r="L779" s="37"/>
      <c r="M779" s="91"/>
    </row>
    <row r="780" spans="1:13">
      <c r="A780" s="114"/>
      <c r="B780" s="192"/>
      <c r="C780" s="27"/>
      <c r="D780" s="27"/>
      <c r="E780" s="27"/>
      <c r="F780" s="27"/>
      <c r="G780" s="31"/>
      <c r="H780" s="29"/>
      <c r="I780" s="37"/>
      <c r="J780" s="37"/>
      <c r="K780" s="37"/>
      <c r="L780" s="37"/>
      <c r="M780" s="91"/>
    </row>
    <row r="781" spans="1:13" ht="22">
      <c r="A781" s="113" t="s">
        <v>0</v>
      </c>
      <c r="B781" s="32" t="s">
        <v>1</v>
      </c>
      <c r="C781" s="41" t="s">
        <v>2</v>
      </c>
      <c r="D781" s="41" t="s">
        <v>3</v>
      </c>
      <c r="E781" s="41" t="s">
        <v>4</v>
      </c>
      <c r="F781" s="41" t="s">
        <v>5</v>
      </c>
      <c r="G781" s="32" t="s">
        <v>6</v>
      </c>
      <c r="H781" s="41" t="s">
        <v>7</v>
      </c>
      <c r="I781" s="91"/>
      <c r="J781" s="91"/>
      <c r="K781" s="91"/>
      <c r="L781" s="91"/>
      <c r="M781" s="91"/>
    </row>
    <row r="782" spans="1:13" ht="22">
      <c r="A782" s="133" t="s">
        <v>431</v>
      </c>
      <c r="B782" s="188" t="s">
        <v>428</v>
      </c>
      <c r="C782" s="27" t="e">
        <f t="shared" ref="C782:C789" si="104">H782*I782/100</f>
        <v>#REF!</v>
      </c>
      <c r="D782" s="27" t="e">
        <f t="shared" ref="D782:D789" si="105">H782*J782/100</f>
        <v>#REF!</v>
      </c>
      <c r="E782" s="27" t="e">
        <f t="shared" ref="E782:E789" si="106">H782*K782/100</f>
        <v>#REF!</v>
      </c>
      <c r="F782" s="27" t="e">
        <f t="shared" ref="F782:F789" si="107">H782*L782/100</f>
        <v>#REF!</v>
      </c>
      <c r="G782" s="28" t="s">
        <v>14</v>
      </c>
      <c r="H782" s="29">
        <v>40</v>
      </c>
      <c r="I782" s="37" t="e">
        <f>VLOOKUP($G782,#REF!,3,0)</f>
        <v>#REF!</v>
      </c>
      <c r="J782" s="37" t="e">
        <f>VLOOKUP($G782,#REF!,5,0)</f>
        <v>#REF!</v>
      </c>
      <c r="K782" s="37" t="e">
        <f>VLOOKUP($G782,#REF!,12,0)</f>
        <v>#REF!</v>
      </c>
      <c r="L782" s="37" t="e">
        <f>VLOOKUP($G782,#REF!,8,0)</f>
        <v>#REF!</v>
      </c>
      <c r="M782" s="91"/>
    </row>
    <row r="783" spans="1:13" ht="22">
      <c r="A783" s="134"/>
      <c r="B783" s="189"/>
      <c r="C783" s="27" t="e">
        <f t="shared" si="104"/>
        <v>#REF!</v>
      </c>
      <c r="D783" s="27" t="e">
        <f t="shared" si="105"/>
        <v>#REF!</v>
      </c>
      <c r="E783" s="27" t="e">
        <f t="shared" si="106"/>
        <v>#REF!</v>
      </c>
      <c r="F783" s="27" t="e">
        <f t="shared" si="107"/>
        <v>#REF!</v>
      </c>
      <c r="G783" s="31" t="s">
        <v>390</v>
      </c>
      <c r="H783" s="29">
        <v>100</v>
      </c>
      <c r="I783" s="37" t="e">
        <f>VLOOKUP($G783,#REF!,3,0)</f>
        <v>#REF!</v>
      </c>
      <c r="J783" s="37" t="e">
        <f>VLOOKUP($G783,#REF!,5,0)</f>
        <v>#REF!</v>
      </c>
      <c r="K783" s="37" t="e">
        <f>VLOOKUP($G783,#REF!,12,0)</f>
        <v>#REF!</v>
      </c>
      <c r="L783" s="37" t="e">
        <f>VLOOKUP($G783,#REF!,8,0)</f>
        <v>#REF!</v>
      </c>
      <c r="M783" s="91"/>
    </row>
    <row r="784" spans="1:13" ht="22">
      <c r="A784" s="134"/>
      <c r="B784" s="189"/>
      <c r="C784" s="27" t="e">
        <f t="shared" si="104"/>
        <v>#REF!</v>
      </c>
      <c r="D784" s="27" t="e">
        <f t="shared" si="105"/>
        <v>#REF!</v>
      </c>
      <c r="E784" s="27" t="e">
        <f t="shared" si="106"/>
        <v>#REF!</v>
      </c>
      <c r="F784" s="27" t="e">
        <f t="shared" si="107"/>
        <v>#REF!</v>
      </c>
      <c r="G784" s="31" t="s">
        <v>432</v>
      </c>
      <c r="H784" s="29">
        <v>10</v>
      </c>
      <c r="I784" s="37" t="e">
        <f>VLOOKUP($G784,#REF!,3,0)</f>
        <v>#REF!</v>
      </c>
      <c r="J784" s="37" t="e">
        <f>VLOOKUP($G784,#REF!,5,0)</f>
        <v>#REF!</v>
      </c>
      <c r="K784" s="37" t="e">
        <f>VLOOKUP($G784,#REF!,12,0)</f>
        <v>#REF!</v>
      </c>
      <c r="L784" s="37" t="e">
        <f>VLOOKUP($G784,#REF!,8,0)</f>
        <v>#REF!</v>
      </c>
      <c r="M784" s="91"/>
    </row>
    <row r="785" spans="1:13" ht="22">
      <c r="A785" s="134"/>
      <c r="B785" s="189"/>
      <c r="C785" s="27" t="e">
        <f t="shared" si="104"/>
        <v>#REF!</v>
      </c>
      <c r="D785" s="27" t="e">
        <f t="shared" si="105"/>
        <v>#REF!</v>
      </c>
      <c r="E785" s="27" t="e">
        <f t="shared" si="106"/>
        <v>#REF!</v>
      </c>
      <c r="F785" s="27" t="e">
        <f t="shared" si="107"/>
        <v>#REF!</v>
      </c>
      <c r="G785" s="31" t="s">
        <v>198</v>
      </c>
      <c r="H785" s="29">
        <v>10</v>
      </c>
      <c r="I785" s="37" t="e">
        <f>VLOOKUP($G785,#REF!,3,0)</f>
        <v>#REF!</v>
      </c>
      <c r="J785" s="37" t="e">
        <f>VLOOKUP($G785,#REF!,5,0)</f>
        <v>#REF!</v>
      </c>
      <c r="K785" s="37" t="e">
        <f>VLOOKUP($G785,#REF!,12,0)</f>
        <v>#REF!</v>
      </c>
      <c r="L785" s="37" t="e">
        <f>VLOOKUP($G785,#REF!,8,0)</f>
        <v>#REF!</v>
      </c>
      <c r="M785" s="91"/>
    </row>
    <row r="786" spans="1:13" ht="22">
      <c r="A786" s="134"/>
      <c r="B786" s="189"/>
      <c r="C786" s="27" t="e">
        <f t="shared" si="104"/>
        <v>#REF!</v>
      </c>
      <c r="D786" s="27" t="e">
        <f t="shared" si="105"/>
        <v>#REF!</v>
      </c>
      <c r="E786" s="27" t="e">
        <f t="shared" si="106"/>
        <v>#REF!</v>
      </c>
      <c r="F786" s="27" t="e">
        <f t="shared" si="107"/>
        <v>#REF!</v>
      </c>
      <c r="G786" s="28" t="s">
        <v>51</v>
      </c>
      <c r="H786" s="29">
        <v>20</v>
      </c>
      <c r="I786" s="37" t="e">
        <f>VLOOKUP($G786,#REF!,3,0)</f>
        <v>#REF!</v>
      </c>
      <c r="J786" s="37" t="e">
        <f>VLOOKUP($G786,#REF!,5,0)</f>
        <v>#REF!</v>
      </c>
      <c r="K786" s="37" t="e">
        <f>VLOOKUP($G786,#REF!,12,0)</f>
        <v>#REF!</v>
      </c>
      <c r="L786" s="37" t="e">
        <f>VLOOKUP($G786,#REF!,8,0)</f>
        <v>#REF!</v>
      </c>
      <c r="M786" s="91"/>
    </row>
    <row r="787" spans="1:13" ht="22">
      <c r="A787" s="134"/>
      <c r="B787" s="189"/>
      <c r="C787" s="27" t="e">
        <f t="shared" si="104"/>
        <v>#REF!</v>
      </c>
      <c r="D787" s="27" t="e">
        <f t="shared" si="105"/>
        <v>#REF!</v>
      </c>
      <c r="E787" s="27" t="e">
        <f t="shared" si="106"/>
        <v>#REF!</v>
      </c>
      <c r="F787" s="27" t="e">
        <f t="shared" si="107"/>
        <v>#REF!</v>
      </c>
      <c r="G787" s="31" t="s">
        <v>161</v>
      </c>
      <c r="H787" s="29">
        <v>50</v>
      </c>
      <c r="I787" s="37" t="e">
        <f>VLOOKUP($G787,#REF!,3,0)</f>
        <v>#REF!</v>
      </c>
      <c r="J787" s="37" t="e">
        <f>VLOOKUP($G787,#REF!,5,0)</f>
        <v>#REF!</v>
      </c>
      <c r="K787" s="37" t="e">
        <f>VLOOKUP($G787,#REF!,12,0)</f>
        <v>#REF!</v>
      </c>
      <c r="L787" s="37" t="e">
        <f>VLOOKUP($G787,#REF!,8,0)</f>
        <v>#REF!</v>
      </c>
      <c r="M787" s="91"/>
    </row>
    <row r="788" spans="1:13" ht="22">
      <c r="A788" s="134"/>
      <c r="B788" s="189"/>
      <c r="C788" s="27" t="e">
        <f t="shared" si="104"/>
        <v>#REF!</v>
      </c>
      <c r="D788" s="27" t="e">
        <f t="shared" si="105"/>
        <v>#REF!</v>
      </c>
      <c r="E788" s="27" t="e">
        <f t="shared" si="106"/>
        <v>#REF!</v>
      </c>
      <c r="F788" s="27" t="e">
        <f t="shared" si="107"/>
        <v>#REF!</v>
      </c>
      <c r="G788" s="31" t="s">
        <v>221</v>
      </c>
      <c r="H788" s="29"/>
      <c r="I788" s="37" t="e">
        <f>VLOOKUP($G788,#REF!,3,0)</f>
        <v>#REF!</v>
      </c>
      <c r="J788" s="37" t="e">
        <f>VLOOKUP($G788,#REF!,5,0)</f>
        <v>#REF!</v>
      </c>
      <c r="K788" s="37" t="e">
        <f>VLOOKUP($G788,#REF!,12,0)</f>
        <v>#REF!</v>
      </c>
      <c r="L788" s="37" t="e">
        <f>VLOOKUP($G788,#REF!,8,0)</f>
        <v>#REF!</v>
      </c>
      <c r="M788" s="91"/>
    </row>
    <row r="789" spans="1:13" ht="22">
      <c r="A789" s="134"/>
      <c r="B789" s="189"/>
      <c r="C789" s="27" t="e">
        <f t="shared" si="104"/>
        <v>#REF!</v>
      </c>
      <c r="D789" s="27" t="e">
        <f t="shared" si="105"/>
        <v>#REF!</v>
      </c>
      <c r="E789" s="27" t="e">
        <f t="shared" si="106"/>
        <v>#REF!</v>
      </c>
      <c r="F789" s="27" t="e">
        <f t="shared" si="107"/>
        <v>#REF!</v>
      </c>
      <c r="G789" s="31" t="s">
        <v>252</v>
      </c>
      <c r="H789" s="29">
        <v>5</v>
      </c>
      <c r="I789" s="37" t="e">
        <f>VLOOKUP($G789,#REF!,3,0)</f>
        <v>#REF!</v>
      </c>
      <c r="J789" s="37" t="e">
        <f>VLOOKUP($G789,#REF!,5,0)</f>
        <v>#REF!</v>
      </c>
      <c r="K789" s="37" t="e">
        <f>VLOOKUP($G789,#REF!,12,0)</f>
        <v>#REF!</v>
      </c>
      <c r="L789" s="37" t="e">
        <f>VLOOKUP($G789,#REF!,8,0)</f>
        <v>#REF!</v>
      </c>
      <c r="M789" s="91"/>
    </row>
    <row r="790" spans="1:13">
      <c r="A790" s="135"/>
      <c r="B790" s="136"/>
      <c r="C790" s="36" t="e">
        <f>SUM(C782:C789)</f>
        <v>#REF!</v>
      </c>
      <c r="D790" s="36" t="e">
        <f>SUM(D782:D789)</f>
        <v>#REF!</v>
      </c>
      <c r="E790" s="36" t="e">
        <f>SUM(E782:E789)</f>
        <v>#REF!</v>
      </c>
      <c r="F790" s="36" t="e">
        <f>SUM(F782:F789)</f>
        <v>#REF!</v>
      </c>
      <c r="G790" s="31"/>
      <c r="H790" s="29"/>
      <c r="I790" s="37"/>
      <c r="J790" s="37"/>
      <c r="K790" s="37"/>
      <c r="L790" s="37"/>
      <c r="M790" s="91"/>
    </row>
    <row r="791" spans="1:13">
      <c r="A791" s="114"/>
      <c r="B791" s="192"/>
      <c r="C791" s="47"/>
      <c r="D791" s="47"/>
      <c r="E791" s="47"/>
      <c r="F791" s="47"/>
      <c r="G791" s="31"/>
      <c r="H791" s="29"/>
      <c r="I791" s="91"/>
      <c r="J791" s="91"/>
      <c r="K791" s="91"/>
      <c r="L791" s="91"/>
      <c r="M791" s="91"/>
    </row>
    <row r="792" spans="1:13" ht="22">
      <c r="A792" s="113" t="s">
        <v>0</v>
      </c>
      <c r="B792" s="32" t="s">
        <v>1</v>
      </c>
      <c r="C792" s="41" t="s">
        <v>2</v>
      </c>
      <c r="D792" s="41" t="s">
        <v>3</v>
      </c>
      <c r="E792" s="41" t="s">
        <v>4</v>
      </c>
      <c r="F792" s="41" t="s">
        <v>5</v>
      </c>
      <c r="G792" s="32" t="s">
        <v>6</v>
      </c>
      <c r="H792" s="41" t="s">
        <v>7</v>
      </c>
      <c r="I792" s="91"/>
      <c r="J792" s="91"/>
      <c r="K792" s="91"/>
      <c r="L792" s="91"/>
      <c r="M792" s="91"/>
    </row>
    <row r="793" spans="1:13" ht="22">
      <c r="A793" s="133" t="s">
        <v>433</v>
      </c>
      <c r="B793" s="188" t="s">
        <v>428</v>
      </c>
      <c r="C793" s="27" t="e">
        <f t="shared" ref="C793:C801" si="108">H793*I793/100</f>
        <v>#REF!</v>
      </c>
      <c r="D793" s="27" t="e">
        <f t="shared" ref="D793:D801" si="109">H793*J793/100</f>
        <v>#REF!</v>
      </c>
      <c r="E793" s="27" t="e">
        <f t="shared" ref="E793:E801" si="110">H793*K793/100</f>
        <v>#REF!</v>
      </c>
      <c r="F793" s="27" t="e">
        <f t="shared" ref="F793:F801" si="111">H793*L793/100</f>
        <v>#REF!</v>
      </c>
      <c r="G793" s="28" t="s">
        <v>14</v>
      </c>
      <c r="H793" s="29">
        <v>40</v>
      </c>
      <c r="I793" s="37" t="e">
        <f>VLOOKUP($G793,#REF!,3,0)</f>
        <v>#REF!</v>
      </c>
      <c r="J793" s="37" t="e">
        <f>VLOOKUP($G793,#REF!,5,0)</f>
        <v>#REF!</v>
      </c>
      <c r="K793" s="37" t="e">
        <f>VLOOKUP($G793,#REF!,12,0)</f>
        <v>#REF!</v>
      </c>
      <c r="L793" s="37" t="e">
        <f>VLOOKUP($G793,#REF!,8,0)</f>
        <v>#REF!</v>
      </c>
      <c r="M793" s="91"/>
    </row>
    <row r="794" spans="1:13" ht="22">
      <c r="A794" s="134"/>
      <c r="B794" s="189"/>
      <c r="C794" s="27" t="e">
        <f t="shared" si="108"/>
        <v>#REF!</v>
      </c>
      <c r="D794" s="27" t="e">
        <f t="shared" si="109"/>
        <v>#REF!</v>
      </c>
      <c r="E794" s="27" t="e">
        <f t="shared" si="110"/>
        <v>#REF!</v>
      </c>
      <c r="F794" s="27" t="e">
        <f t="shared" si="111"/>
        <v>#REF!</v>
      </c>
      <c r="G794" s="31" t="s">
        <v>314</v>
      </c>
      <c r="H794" s="29">
        <v>4</v>
      </c>
      <c r="I794" s="37" t="e">
        <f>VLOOKUP($G794,#REF!,3,0)</f>
        <v>#REF!</v>
      </c>
      <c r="J794" s="37" t="e">
        <f>VLOOKUP($G794,#REF!,5,0)</f>
        <v>#REF!</v>
      </c>
      <c r="K794" s="37" t="e">
        <f>VLOOKUP($G794,#REF!,12,0)</f>
        <v>#REF!</v>
      </c>
      <c r="L794" s="37" t="e">
        <f>VLOOKUP($G794,#REF!,8,0)</f>
        <v>#REF!</v>
      </c>
      <c r="M794" s="91"/>
    </row>
    <row r="795" spans="1:13" ht="22">
      <c r="A795" s="134"/>
      <c r="B795" s="189"/>
      <c r="C795" s="27" t="e">
        <f t="shared" si="108"/>
        <v>#REF!</v>
      </c>
      <c r="D795" s="27" t="e">
        <f t="shared" si="109"/>
        <v>#REF!</v>
      </c>
      <c r="E795" s="27" t="e">
        <f t="shared" si="110"/>
        <v>#REF!</v>
      </c>
      <c r="F795" s="27" t="e">
        <f t="shared" si="111"/>
        <v>#REF!</v>
      </c>
      <c r="G795" s="31" t="s">
        <v>430</v>
      </c>
      <c r="H795" s="29">
        <v>4</v>
      </c>
      <c r="I795" s="37" t="e">
        <f>VLOOKUP($G795,#REF!,3,0)</f>
        <v>#REF!</v>
      </c>
      <c r="J795" s="37" t="e">
        <f>VLOOKUP($G795,#REF!,5,0)</f>
        <v>#REF!</v>
      </c>
      <c r="K795" s="37" t="e">
        <f>VLOOKUP($G795,#REF!,12,0)</f>
        <v>#REF!</v>
      </c>
      <c r="L795" s="37" t="e">
        <f>VLOOKUP($G795,#REF!,8,0)</f>
        <v>#REF!</v>
      </c>
      <c r="M795" s="91"/>
    </row>
    <row r="796" spans="1:13" ht="22">
      <c r="A796" s="134"/>
      <c r="B796" s="189"/>
      <c r="C796" s="27" t="e">
        <f t="shared" si="108"/>
        <v>#REF!</v>
      </c>
      <c r="D796" s="27" t="e">
        <f t="shared" si="109"/>
        <v>#REF!</v>
      </c>
      <c r="E796" s="27" t="e">
        <f t="shared" si="110"/>
        <v>#REF!</v>
      </c>
      <c r="F796" s="27" t="e">
        <f t="shared" si="111"/>
        <v>#REF!</v>
      </c>
      <c r="G796" s="28" t="s">
        <v>51</v>
      </c>
      <c r="H796" s="29">
        <v>20</v>
      </c>
      <c r="I796" s="37" t="e">
        <f>VLOOKUP($G796,#REF!,3,0)</f>
        <v>#REF!</v>
      </c>
      <c r="J796" s="37" t="e">
        <f>VLOOKUP($G796,#REF!,5,0)</f>
        <v>#REF!</v>
      </c>
      <c r="K796" s="37" t="e">
        <f>VLOOKUP($G796,#REF!,12,0)</f>
        <v>#REF!</v>
      </c>
      <c r="L796" s="37" t="e">
        <f>VLOOKUP($G796,#REF!,8,0)</f>
        <v>#REF!</v>
      </c>
      <c r="M796" s="91"/>
    </row>
    <row r="797" spans="1:13" ht="22">
      <c r="A797" s="134"/>
      <c r="B797" s="189"/>
      <c r="C797" s="27" t="e">
        <f t="shared" si="108"/>
        <v>#REF!</v>
      </c>
      <c r="D797" s="27" t="e">
        <f t="shared" si="109"/>
        <v>#REF!</v>
      </c>
      <c r="E797" s="27" t="e">
        <f t="shared" si="110"/>
        <v>#REF!</v>
      </c>
      <c r="F797" s="27" t="e">
        <f t="shared" si="111"/>
        <v>#REF!</v>
      </c>
      <c r="G797" s="31" t="s">
        <v>161</v>
      </c>
      <c r="H797" s="29">
        <v>100</v>
      </c>
      <c r="I797" s="37" t="e">
        <f>VLOOKUP($G797,#REF!,3,0)</f>
        <v>#REF!</v>
      </c>
      <c r="J797" s="37" t="e">
        <f>VLOOKUP($G797,#REF!,5,0)</f>
        <v>#REF!</v>
      </c>
      <c r="K797" s="37" t="e">
        <f>VLOOKUP($G797,#REF!,12,0)</f>
        <v>#REF!</v>
      </c>
      <c r="L797" s="37" t="e">
        <f>VLOOKUP($G797,#REF!,8,0)</f>
        <v>#REF!</v>
      </c>
      <c r="M797" s="91"/>
    </row>
    <row r="798" spans="1:13" ht="22">
      <c r="A798" s="134"/>
      <c r="B798" s="189"/>
      <c r="C798" s="27" t="e">
        <f t="shared" si="108"/>
        <v>#REF!</v>
      </c>
      <c r="D798" s="27" t="e">
        <f t="shared" si="109"/>
        <v>#REF!</v>
      </c>
      <c r="E798" s="27" t="e">
        <f t="shared" si="110"/>
        <v>#REF!</v>
      </c>
      <c r="F798" s="27" t="e">
        <f t="shared" si="111"/>
        <v>#REF!</v>
      </c>
      <c r="G798" s="31" t="s">
        <v>434</v>
      </c>
      <c r="H798" s="29">
        <v>10</v>
      </c>
      <c r="I798" s="37" t="e">
        <f>VLOOKUP($G798,#REF!,3,0)</f>
        <v>#REF!</v>
      </c>
      <c r="J798" s="37" t="e">
        <f>VLOOKUP($G798,#REF!,5,0)</f>
        <v>#REF!</v>
      </c>
      <c r="K798" s="37" t="e">
        <f>VLOOKUP($G798,#REF!,12,0)</f>
        <v>#REF!</v>
      </c>
      <c r="L798" s="37" t="e">
        <f>VLOOKUP($G798,#REF!,8,0)</f>
        <v>#REF!</v>
      </c>
      <c r="M798" s="91"/>
    </row>
    <row r="799" spans="1:13" ht="22">
      <c r="A799" s="134"/>
      <c r="B799" s="189"/>
      <c r="C799" s="27" t="e">
        <f t="shared" si="108"/>
        <v>#REF!</v>
      </c>
      <c r="D799" s="27" t="e">
        <f t="shared" si="109"/>
        <v>#REF!</v>
      </c>
      <c r="E799" s="27" t="e">
        <f t="shared" si="110"/>
        <v>#REF!</v>
      </c>
      <c r="F799" s="27" t="e">
        <f t="shared" si="111"/>
        <v>#REF!</v>
      </c>
      <c r="G799" s="31" t="s">
        <v>435</v>
      </c>
      <c r="H799" s="29">
        <v>10</v>
      </c>
      <c r="I799" s="37" t="e">
        <f>VLOOKUP($G799,#REF!,3,0)</f>
        <v>#REF!</v>
      </c>
      <c r="J799" s="37" t="e">
        <f>VLOOKUP($G799,#REF!,5,0)</f>
        <v>#REF!</v>
      </c>
      <c r="K799" s="37" t="e">
        <f>VLOOKUP($G799,#REF!,12,0)</f>
        <v>#REF!</v>
      </c>
      <c r="L799" s="37" t="e">
        <f>VLOOKUP($G799,#REF!,8,0)</f>
        <v>#REF!</v>
      </c>
      <c r="M799" s="91"/>
    </row>
    <row r="800" spans="1:13" ht="22">
      <c r="A800" s="134"/>
      <c r="B800" s="189"/>
      <c r="C800" s="27" t="e">
        <f t="shared" si="108"/>
        <v>#REF!</v>
      </c>
      <c r="D800" s="27" t="e">
        <f t="shared" si="109"/>
        <v>#REF!</v>
      </c>
      <c r="E800" s="27" t="e">
        <f t="shared" si="110"/>
        <v>#REF!</v>
      </c>
      <c r="F800" s="27" t="e">
        <f t="shared" si="111"/>
        <v>#REF!</v>
      </c>
      <c r="G800" s="31" t="s">
        <v>198</v>
      </c>
      <c r="H800" s="29">
        <v>10</v>
      </c>
      <c r="I800" s="37" t="e">
        <f>VLOOKUP($G800,#REF!,3,0)</f>
        <v>#REF!</v>
      </c>
      <c r="J800" s="37" t="e">
        <f>VLOOKUP($G800,#REF!,5,0)</f>
        <v>#REF!</v>
      </c>
      <c r="K800" s="37" t="e">
        <f>VLOOKUP($G800,#REF!,12,0)</f>
        <v>#REF!</v>
      </c>
      <c r="L800" s="37" t="e">
        <f>VLOOKUP($G800,#REF!,8,0)</f>
        <v>#REF!</v>
      </c>
      <c r="M800" s="91"/>
    </row>
    <row r="801" spans="1:13" ht="22">
      <c r="A801" s="134"/>
      <c r="B801" s="189"/>
      <c r="C801" s="27" t="e">
        <f t="shared" si="108"/>
        <v>#REF!</v>
      </c>
      <c r="D801" s="27" t="e">
        <f t="shared" si="109"/>
        <v>#REF!</v>
      </c>
      <c r="E801" s="27" t="e">
        <f t="shared" si="110"/>
        <v>#REF!</v>
      </c>
      <c r="F801" s="27" t="e">
        <f t="shared" si="111"/>
        <v>#REF!</v>
      </c>
      <c r="G801" s="31" t="s">
        <v>252</v>
      </c>
      <c r="H801" s="29">
        <v>5</v>
      </c>
      <c r="I801" s="37" t="e">
        <f>VLOOKUP($G801,#REF!,3,0)</f>
        <v>#REF!</v>
      </c>
      <c r="J801" s="37" t="e">
        <f>VLOOKUP($G801,#REF!,5,0)</f>
        <v>#REF!</v>
      </c>
      <c r="K801" s="37" t="e">
        <f>VLOOKUP($G801,#REF!,12,0)</f>
        <v>#REF!</v>
      </c>
      <c r="L801" s="37" t="e">
        <f>VLOOKUP($G801,#REF!,8,0)</f>
        <v>#REF!</v>
      </c>
      <c r="M801" s="91"/>
    </row>
    <row r="802" spans="1:13">
      <c r="A802" s="135"/>
      <c r="B802" s="136"/>
      <c r="C802" s="36" t="e">
        <f>SUM(C793:C801)</f>
        <v>#REF!</v>
      </c>
      <c r="D802" s="36" t="e">
        <f>SUM(D793:D801)</f>
        <v>#REF!</v>
      </c>
      <c r="E802" s="36" t="e">
        <f>SUM(E793:E801)</f>
        <v>#REF!</v>
      </c>
      <c r="F802" s="36" t="e">
        <f>SUM(F793:F801)</f>
        <v>#REF!</v>
      </c>
      <c r="G802" s="31"/>
      <c r="H802" s="29"/>
      <c r="I802" s="37"/>
      <c r="J802" s="37"/>
      <c r="K802" s="37"/>
      <c r="L802" s="37"/>
      <c r="M802" s="91"/>
    </row>
    <row r="803" spans="1:13">
      <c r="A803" s="114"/>
      <c r="B803" s="192"/>
      <c r="C803" s="47"/>
      <c r="D803" s="47"/>
      <c r="E803" s="47"/>
      <c r="F803" s="47"/>
      <c r="G803" s="31"/>
      <c r="H803" s="29"/>
      <c r="I803" s="91"/>
      <c r="J803" s="91"/>
      <c r="K803" s="91"/>
      <c r="L803" s="91"/>
      <c r="M803" s="91"/>
    </row>
    <row r="804" spans="1:13" ht="22">
      <c r="A804" s="113" t="s">
        <v>0</v>
      </c>
      <c r="B804" s="32" t="s">
        <v>1</v>
      </c>
      <c r="C804" s="41" t="s">
        <v>2</v>
      </c>
      <c r="D804" s="41" t="s">
        <v>3</v>
      </c>
      <c r="E804" s="41" t="s">
        <v>4</v>
      </c>
      <c r="F804" s="41" t="s">
        <v>5</v>
      </c>
      <c r="G804" s="32" t="s">
        <v>6</v>
      </c>
      <c r="H804" s="41" t="s">
        <v>7</v>
      </c>
      <c r="I804" s="91"/>
      <c r="J804" s="91"/>
      <c r="K804" s="91"/>
      <c r="L804" s="91"/>
      <c r="M804" s="91"/>
    </row>
    <row r="805" spans="1:13" ht="22">
      <c r="A805" s="133" t="s">
        <v>436</v>
      </c>
      <c r="B805" s="188" t="s">
        <v>437</v>
      </c>
      <c r="C805" s="27" t="e">
        <f t="shared" ref="C805:C810" si="112">H805*I805/100</f>
        <v>#REF!</v>
      </c>
      <c r="D805" s="27" t="e">
        <f t="shared" ref="D805:D810" si="113">H805*J805/100</f>
        <v>#REF!</v>
      </c>
      <c r="E805" s="27" t="e">
        <f t="shared" ref="E805:E810" si="114">H805*K805/100</f>
        <v>#REF!</v>
      </c>
      <c r="F805" s="27" t="e">
        <f t="shared" ref="F805:F810" si="115">H805*L805/100</f>
        <v>#REF!</v>
      </c>
      <c r="G805" s="28" t="s">
        <v>14</v>
      </c>
      <c r="H805" s="29">
        <v>40</v>
      </c>
      <c r="I805" s="37" t="e">
        <f>VLOOKUP($G805,#REF!,3,0)</f>
        <v>#REF!</v>
      </c>
      <c r="J805" s="37" t="e">
        <f>VLOOKUP($G805,#REF!,5,0)</f>
        <v>#REF!</v>
      </c>
      <c r="K805" s="37" t="e">
        <f>VLOOKUP($G805,#REF!,12,0)</f>
        <v>#REF!</v>
      </c>
      <c r="L805" s="37" t="e">
        <f>VLOOKUP($G805,#REF!,8,0)</f>
        <v>#REF!</v>
      </c>
      <c r="M805" s="91"/>
    </row>
    <row r="806" spans="1:13" ht="22">
      <c r="A806" s="134"/>
      <c r="B806" s="189"/>
      <c r="C806" s="27" t="e">
        <f t="shared" si="112"/>
        <v>#REF!</v>
      </c>
      <c r="D806" s="27" t="e">
        <f t="shared" si="113"/>
        <v>#REF!</v>
      </c>
      <c r="E806" s="27" t="e">
        <f t="shared" si="114"/>
        <v>#REF!</v>
      </c>
      <c r="F806" s="27" t="e">
        <f t="shared" si="115"/>
        <v>#REF!</v>
      </c>
      <c r="G806" s="31" t="s">
        <v>438</v>
      </c>
      <c r="H806" s="29">
        <v>75</v>
      </c>
      <c r="I806" s="37" t="e">
        <f>VLOOKUP($G806,#REF!,3,0)</f>
        <v>#REF!</v>
      </c>
      <c r="J806" s="37" t="e">
        <f>VLOOKUP($G806,#REF!,5,0)</f>
        <v>#REF!</v>
      </c>
      <c r="K806" s="37" t="e">
        <f>VLOOKUP($G806,#REF!,12,0)</f>
        <v>#REF!</v>
      </c>
      <c r="L806" s="37" t="e">
        <f>VLOOKUP($G806,#REF!,8,0)</f>
        <v>#REF!</v>
      </c>
      <c r="M806" s="91"/>
    </row>
    <row r="807" spans="1:13" ht="22">
      <c r="A807" s="134"/>
      <c r="B807" s="189"/>
      <c r="C807" s="27" t="e">
        <f t="shared" si="112"/>
        <v>#REF!</v>
      </c>
      <c r="D807" s="27" t="e">
        <f t="shared" si="113"/>
        <v>#REF!</v>
      </c>
      <c r="E807" s="27" t="e">
        <f t="shared" si="114"/>
        <v>#REF!</v>
      </c>
      <c r="F807" s="27" t="e">
        <f t="shared" si="115"/>
        <v>#REF!</v>
      </c>
      <c r="G807" s="31" t="s">
        <v>104</v>
      </c>
      <c r="H807" s="29">
        <v>100</v>
      </c>
      <c r="I807" s="37" t="e">
        <f>VLOOKUP($G807,#REF!,3,0)</f>
        <v>#REF!</v>
      </c>
      <c r="J807" s="37" t="e">
        <f>VLOOKUP($G807,#REF!,5,0)</f>
        <v>#REF!</v>
      </c>
      <c r="K807" s="37" t="e">
        <f>VLOOKUP($G807,#REF!,12,0)</f>
        <v>#REF!</v>
      </c>
      <c r="L807" s="37" t="e">
        <f>VLOOKUP($G807,#REF!,8,0)</f>
        <v>#REF!</v>
      </c>
      <c r="M807" s="91"/>
    </row>
    <row r="808" spans="1:13" ht="22">
      <c r="A808" s="134"/>
      <c r="B808" s="189"/>
      <c r="C808" s="27" t="e">
        <f t="shared" si="112"/>
        <v>#REF!</v>
      </c>
      <c r="D808" s="27" t="e">
        <f t="shared" si="113"/>
        <v>#REF!</v>
      </c>
      <c r="E808" s="27" t="e">
        <f t="shared" si="114"/>
        <v>#REF!</v>
      </c>
      <c r="F808" s="27" t="e">
        <f t="shared" si="115"/>
        <v>#REF!</v>
      </c>
      <c r="G808" s="31" t="s">
        <v>161</v>
      </c>
      <c r="H808" s="29">
        <v>50</v>
      </c>
      <c r="I808" s="37" t="e">
        <f>VLOOKUP($G808,#REF!,3,0)</f>
        <v>#REF!</v>
      </c>
      <c r="J808" s="37" t="e">
        <f>VLOOKUP($G808,#REF!,5,0)</f>
        <v>#REF!</v>
      </c>
      <c r="K808" s="37" t="e">
        <f>VLOOKUP($G808,#REF!,12,0)</f>
        <v>#REF!</v>
      </c>
      <c r="L808" s="37" t="e">
        <f>VLOOKUP($G808,#REF!,8,0)</f>
        <v>#REF!</v>
      </c>
      <c r="M808" s="91"/>
    </row>
    <row r="809" spans="1:13" ht="22">
      <c r="A809" s="134"/>
      <c r="B809" s="189"/>
      <c r="C809" s="27" t="e">
        <f t="shared" si="112"/>
        <v>#REF!</v>
      </c>
      <c r="D809" s="27" t="e">
        <f t="shared" si="113"/>
        <v>#REF!</v>
      </c>
      <c r="E809" s="27" t="e">
        <f t="shared" si="114"/>
        <v>#REF!</v>
      </c>
      <c r="F809" s="27" t="e">
        <f t="shared" si="115"/>
        <v>#REF!</v>
      </c>
      <c r="G809" s="31" t="s">
        <v>252</v>
      </c>
      <c r="H809" s="29">
        <v>5</v>
      </c>
      <c r="I809" s="37" t="e">
        <f>VLOOKUP($G809,#REF!,3,0)</f>
        <v>#REF!</v>
      </c>
      <c r="J809" s="37" t="e">
        <f>VLOOKUP($G809,#REF!,5,0)</f>
        <v>#REF!</v>
      </c>
      <c r="K809" s="37" t="e">
        <f>VLOOKUP($G809,#REF!,12,0)</f>
        <v>#REF!</v>
      </c>
      <c r="L809" s="37" t="e">
        <f>VLOOKUP($G809,#REF!,8,0)</f>
        <v>#REF!</v>
      </c>
      <c r="M809" s="91"/>
    </row>
    <row r="810" spans="1:13" ht="22">
      <c r="A810" s="134"/>
      <c r="B810" s="189"/>
      <c r="C810" s="27">
        <f t="shared" si="112"/>
        <v>0</v>
      </c>
      <c r="D810" s="27">
        <f t="shared" si="113"/>
        <v>0</v>
      </c>
      <c r="E810" s="27">
        <f t="shared" si="114"/>
        <v>0</v>
      </c>
      <c r="F810" s="27">
        <f t="shared" si="115"/>
        <v>0</v>
      </c>
      <c r="G810" s="31" t="s">
        <v>439</v>
      </c>
      <c r="H810" s="29"/>
      <c r="I810" s="37"/>
      <c r="J810" s="37"/>
      <c r="K810" s="37"/>
      <c r="L810" s="37"/>
      <c r="M810" s="91"/>
    </row>
    <row r="811" spans="1:13">
      <c r="A811" s="135"/>
      <c r="B811" s="136"/>
      <c r="C811" s="36" t="e">
        <f>SUM(C805:C810)</f>
        <v>#REF!</v>
      </c>
      <c r="D811" s="36" t="e">
        <f>SUM(D805:D810)</f>
        <v>#REF!</v>
      </c>
      <c r="E811" s="36" t="e">
        <f>SUM(E805:E810)</f>
        <v>#REF!</v>
      </c>
      <c r="F811" s="36" t="e">
        <f>SUM(F805:F810)</f>
        <v>#REF!</v>
      </c>
      <c r="G811" s="39"/>
      <c r="H811" s="42"/>
      <c r="I811" s="91"/>
      <c r="J811" s="91"/>
      <c r="K811" s="91"/>
      <c r="L811" s="91"/>
      <c r="M811" s="91"/>
    </row>
    <row r="812" spans="1:13">
      <c r="A812" s="104"/>
      <c r="B812" s="180"/>
      <c r="C812" s="43"/>
      <c r="D812" s="43"/>
      <c r="E812" s="43"/>
      <c r="F812" s="43"/>
      <c r="G812" s="39"/>
      <c r="H812" s="42"/>
      <c r="I812" s="91"/>
      <c r="J812" s="91"/>
      <c r="K812" s="91"/>
      <c r="L812" s="91"/>
      <c r="M812" s="91"/>
    </row>
    <row r="813" spans="1:13" ht="22">
      <c r="A813" s="113" t="s">
        <v>0</v>
      </c>
      <c r="B813" s="32" t="s">
        <v>1</v>
      </c>
      <c r="C813" s="41" t="s">
        <v>2</v>
      </c>
      <c r="D813" s="41" t="s">
        <v>3</v>
      </c>
      <c r="E813" s="41" t="s">
        <v>4</v>
      </c>
      <c r="F813" s="41" t="s">
        <v>5</v>
      </c>
      <c r="G813" s="32" t="s">
        <v>6</v>
      </c>
      <c r="H813" s="41" t="s">
        <v>7</v>
      </c>
    </row>
    <row r="814" spans="1:13" ht="29" customHeight="1">
      <c r="A814" s="104" t="s">
        <v>440</v>
      </c>
      <c r="B814" s="180" t="s">
        <v>441</v>
      </c>
      <c r="C814" s="27" t="e">
        <f>H814*I814/100</f>
        <v>#REF!</v>
      </c>
      <c r="D814" s="27" t="e">
        <f>H814*J814/100</f>
        <v>#REF!</v>
      </c>
      <c r="E814" s="27" t="e">
        <f>H814*K814/100</f>
        <v>#REF!</v>
      </c>
      <c r="F814" s="27" t="e">
        <f>H814*L814/100</f>
        <v>#REF!</v>
      </c>
      <c r="G814" s="31" t="s">
        <v>184</v>
      </c>
      <c r="H814" s="29">
        <v>100</v>
      </c>
      <c r="I814" s="49" t="e">
        <f>VLOOKUP($G814,#REF!,3,0)</f>
        <v>#REF!</v>
      </c>
      <c r="J814" s="37" t="e">
        <f>VLOOKUP($G814,#REF!,5,0)</f>
        <v>#REF!</v>
      </c>
      <c r="K814" s="37" t="e">
        <f>VLOOKUP($G814,#REF!,12,0)</f>
        <v>#REF!</v>
      </c>
      <c r="L814" s="37" t="e">
        <f>VLOOKUP($G814,#REF!,8,0)</f>
        <v>#REF!</v>
      </c>
    </row>
    <row r="815" spans="1:13" ht="22">
      <c r="A815" s="104"/>
      <c r="B815" s="180"/>
      <c r="C815" s="27" t="e">
        <f>H815*I815/100</f>
        <v>#REF!</v>
      </c>
      <c r="D815" s="27" t="e">
        <f>H815*J815/100</f>
        <v>#REF!</v>
      </c>
      <c r="E815" s="27" t="e">
        <f>H815*K815/100</f>
        <v>#REF!</v>
      </c>
      <c r="F815" s="27" t="e">
        <f>H815*L815/100</f>
        <v>#REF!</v>
      </c>
      <c r="G815" s="31" t="s">
        <v>32</v>
      </c>
      <c r="H815" s="29">
        <v>100</v>
      </c>
      <c r="I815" s="49" t="e">
        <f>VLOOKUP($G815,#REF!,3,0)</f>
        <v>#REF!</v>
      </c>
      <c r="J815" s="37" t="e">
        <f>VLOOKUP($G815,#REF!,5,0)</f>
        <v>#REF!</v>
      </c>
      <c r="K815" s="37" t="e">
        <f>VLOOKUP($G815,#REF!,12,0)</f>
        <v>#REF!</v>
      </c>
      <c r="L815" s="37" t="e">
        <f>VLOOKUP($G815,#REF!,8,0)</f>
        <v>#REF!</v>
      </c>
    </row>
    <row r="816" spans="1:13" ht="22">
      <c r="A816" s="104"/>
      <c r="B816" s="180"/>
      <c r="C816" s="27" t="e">
        <f>H816*I816/100</f>
        <v>#REF!</v>
      </c>
      <c r="D816" s="27" t="e">
        <f>H816*J816/100</f>
        <v>#REF!</v>
      </c>
      <c r="E816" s="27" t="e">
        <f>H816*K816/100</f>
        <v>#REF!</v>
      </c>
      <c r="F816" s="27" t="e">
        <f>H816*L816/100</f>
        <v>#REF!</v>
      </c>
      <c r="G816" s="31" t="s">
        <v>51</v>
      </c>
      <c r="H816" s="29">
        <v>30</v>
      </c>
      <c r="I816" s="49" t="e">
        <f>VLOOKUP($G816,#REF!,3,0)</f>
        <v>#REF!</v>
      </c>
      <c r="J816" s="37" t="e">
        <f>VLOOKUP($G816,#REF!,5,0)</f>
        <v>#REF!</v>
      </c>
      <c r="K816" s="37" t="e">
        <f>VLOOKUP($G816,#REF!,12,0)</f>
        <v>#REF!</v>
      </c>
      <c r="L816" s="37" t="e">
        <f>VLOOKUP($G816,#REF!,8,0)</f>
        <v>#REF!</v>
      </c>
    </row>
    <row r="817" spans="1:12" ht="109" customHeight="1">
      <c r="A817" s="104"/>
      <c r="B817" s="180"/>
      <c r="C817" s="27" t="e">
        <f>H817*I817/100</f>
        <v>#REF!</v>
      </c>
      <c r="D817" s="27" t="e">
        <f>H817*J817/100</f>
        <v>#REF!</v>
      </c>
      <c r="E817" s="27" t="e">
        <f>H817*K817/100</f>
        <v>#REF!</v>
      </c>
      <c r="F817" s="27" t="e">
        <f>H817*L817/100</f>
        <v>#REF!</v>
      </c>
      <c r="G817" s="31" t="s">
        <v>442</v>
      </c>
      <c r="H817" s="29">
        <v>5</v>
      </c>
      <c r="I817" s="49" t="e">
        <f>VLOOKUP($G817,#REF!,3,0)</f>
        <v>#REF!</v>
      </c>
      <c r="J817" s="37" t="e">
        <f>VLOOKUP($G817,#REF!,5,0)</f>
        <v>#REF!</v>
      </c>
      <c r="K817" s="37" t="e">
        <f>VLOOKUP($G817,#REF!,12,0)</f>
        <v>#REF!</v>
      </c>
      <c r="L817" s="37" t="e">
        <f>VLOOKUP($G817,#REF!,8,0)</f>
        <v>#REF!</v>
      </c>
    </row>
    <row r="818" spans="1:12">
      <c r="A818" s="104"/>
      <c r="B818" s="180"/>
      <c r="C818" s="51" t="e">
        <f>SUM(C814:C817)</f>
        <v>#REF!</v>
      </c>
      <c r="D818" s="51" t="e">
        <f>SUM(D814:D817)</f>
        <v>#REF!</v>
      </c>
      <c r="E818" s="51" t="e">
        <f>SUM(E814:E817)</f>
        <v>#REF!</v>
      </c>
      <c r="F818" s="51" t="e">
        <f>SUM(F814:F817)</f>
        <v>#REF!</v>
      </c>
      <c r="G818" s="39"/>
      <c r="H818" s="42"/>
    </row>
    <row r="819" spans="1:12">
      <c r="A819" s="115"/>
      <c r="B819" s="176"/>
    </row>
    <row r="820" spans="1:12" ht="22">
      <c r="A820" s="113" t="s">
        <v>0</v>
      </c>
      <c r="B820" s="32" t="s">
        <v>1</v>
      </c>
      <c r="C820" s="41" t="s">
        <v>2</v>
      </c>
      <c r="D820" s="41" t="s">
        <v>3</v>
      </c>
      <c r="E820" s="41" t="s">
        <v>4</v>
      </c>
      <c r="F820" s="41" t="s">
        <v>5</v>
      </c>
      <c r="G820" s="32" t="s">
        <v>6</v>
      </c>
      <c r="H820" s="41" t="s">
        <v>7</v>
      </c>
      <c r="I820" s="37"/>
      <c r="J820" s="37"/>
      <c r="K820" s="37"/>
      <c r="L820" s="37"/>
    </row>
    <row r="821" spans="1:12" ht="21" customHeight="1">
      <c r="A821" s="156" t="s">
        <v>443</v>
      </c>
      <c r="B821" s="192" t="s">
        <v>444</v>
      </c>
      <c r="C821" s="27" t="e">
        <f>H821*I821/100</f>
        <v>#REF!</v>
      </c>
      <c r="D821" s="27" t="e">
        <f>H821*J821/100</f>
        <v>#REF!</v>
      </c>
      <c r="E821" s="27" t="e">
        <f>H821*K821/100</f>
        <v>#REF!</v>
      </c>
      <c r="F821" s="27" t="e">
        <f>H821*L821/100</f>
        <v>#REF!</v>
      </c>
      <c r="G821" s="31" t="s">
        <v>147</v>
      </c>
      <c r="H821" s="29">
        <v>30</v>
      </c>
      <c r="I821" s="37" t="e">
        <f>VLOOKUP($G821,#REF!,3,0)</f>
        <v>#REF!</v>
      </c>
      <c r="J821" s="37" t="e">
        <f>VLOOKUP($G821,#REF!,5,0)</f>
        <v>#REF!</v>
      </c>
      <c r="K821" s="37" t="e">
        <f>VLOOKUP($G821,#REF!,12,0)</f>
        <v>#REF!</v>
      </c>
      <c r="L821" s="37" t="e">
        <f>VLOOKUP($G821,#REF!,8,0)</f>
        <v>#REF!</v>
      </c>
    </row>
    <row r="822" spans="1:12" ht="22">
      <c r="A822" s="157"/>
      <c r="B822" s="192"/>
      <c r="C822" s="27" t="e">
        <f>H822*I822/100</f>
        <v>#REF!</v>
      </c>
      <c r="D822" s="27" t="e">
        <f>H822*J822/100</f>
        <v>#REF!</v>
      </c>
      <c r="E822" s="27" t="e">
        <f>H822*K822/100</f>
        <v>#REF!</v>
      </c>
      <c r="F822" s="27" t="e">
        <f>H822*L822/100</f>
        <v>#REF!</v>
      </c>
      <c r="G822" s="31" t="s">
        <v>161</v>
      </c>
      <c r="H822" s="29">
        <v>50</v>
      </c>
      <c r="I822" s="37" t="e">
        <f>VLOOKUP($G822,#REF!,3,0)</f>
        <v>#REF!</v>
      </c>
      <c r="J822" s="37" t="e">
        <f>VLOOKUP($G822,#REF!,5,0)</f>
        <v>#REF!</v>
      </c>
      <c r="K822" s="37" t="e">
        <f>VLOOKUP($G822,#REF!,12,0)</f>
        <v>#REF!</v>
      </c>
      <c r="L822" s="37" t="e">
        <f>VLOOKUP($G822,#REF!,8,0)</f>
        <v>#REF!</v>
      </c>
    </row>
    <row r="823" spans="1:12" ht="22">
      <c r="A823" s="157"/>
      <c r="B823" s="192"/>
      <c r="C823" s="27" t="e">
        <f>H823*I823/100</f>
        <v>#REF!</v>
      </c>
      <c r="D823" s="27" t="e">
        <f>H823*J823/100</f>
        <v>#REF!</v>
      </c>
      <c r="E823" s="27" t="e">
        <f>H823*K823/100</f>
        <v>#REF!</v>
      </c>
      <c r="F823" s="27" t="e">
        <f>H823*L823/100</f>
        <v>#REF!</v>
      </c>
      <c r="G823" s="31" t="s">
        <v>445</v>
      </c>
      <c r="H823" s="29">
        <v>50</v>
      </c>
      <c r="I823" s="37" t="e">
        <f>VLOOKUP($G823,#REF!,3,0)</f>
        <v>#REF!</v>
      </c>
      <c r="J823" s="37" t="e">
        <f>VLOOKUP($G823,#REF!,5,0)</f>
        <v>#REF!</v>
      </c>
      <c r="K823" s="37" t="e">
        <f>VLOOKUP($G823,#REF!,12,0)</f>
        <v>#REF!</v>
      </c>
      <c r="L823" s="37" t="e">
        <f>VLOOKUP($G823,#REF!,8,0)</f>
        <v>#REF!</v>
      </c>
    </row>
    <row r="824" spans="1:12">
      <c r="A824" s="157"/>
      <c r="B824" s="192"/>
      <c r="C824" s="27">
        <f>H824*I824/100</f>
        <v>0</v>
      </c>
      <c r="D824" s="27">
        <f>H824*J824/100</f>
        <v>0</v>
      </c>
      <c r="E824" s="27">
        <f>H824*K824/100</f>
        <v>0</v>
      </c>
      <c r="F824" s="27">
        <f>H824*L824/100</f>
        <v>0</v>
      </c>
      <c r="G824" s="31"/>
      <c r="H824" s="29"/>
      <c r="I824" s="37"/>
      <c r="J824" s="37"/>
      <c r="K824" s="37"/>
      <c r="L824" s="37"/>
    </row>
    <row r="825" spans="1:12" ht="164" customHeight="1">
      <c r="A825" s="158"/>
      <c r="B825" s="192"/>
      <c r="C825" s="27">
        <f>H825*I825/100</f>
        <v>0</v>
      </c>
      <c r="D825" s="27">
        <f>H825*J825/100</f>
        <v>0</v>
      </c>
      <c r="E825" s="27">
        <f>H825*K825/100</f>
        <v>0</v>
      </c>
      <c r="F825" s="27">
        <f>H825*L825/100</f>
        <v>0</v>
      </c>
      <c r="G825" s="31"/>
      <c r="H825" s="29"/>
      <c r="I825" s="37"/>
      <c r="J825" s="37"/>
      <c r="K825" s="37"/>
      <c r="L825" s="37"/>
    </row>
    <row r="826" spans="1:12">
      <c r="A826" s="104"/>
      <c r="B826" s="116"/>
      <c r="C826" s="36" t="e">
        <f>SUM(C821:C825)</f>
        <v>#REF!</v>
      </c>
      <c r="D826" s="36" t="e">
        <f>SUM(D821:D825)</f>
        <v>#REF!</v>
      </c>
      <c r="E826" s="36" t="e">
        <f>SUM(E821:E825)</f>
        <v>#REF!</v>
      </c>
      <c r="F826" s="36" t="e">
        <f>SUM(F821:F825)</f>
        <v>#REF!</v>
      </c>
      <c r="G826" s="31"/>
      <c r="H826" s="29"/>
      <c r="I826" s="37"/>
      <c r="J826" s="37"/>
      <c r="K826" s="37"/>
      <c r="L826" s="37"/>
    </row>
    <row r="827" spans="1:12">
      <c r="A827" s="104"/>
      <c r="B827" s="116"/>
      <c r="C827" s="27"/>
      <c r="D827" s="27"/>
      <c r="E827" s="27"/>
      <c r="F827" s="27"/>
      <c r="G827" s="31"/>
      <c r="H827" s="29"/>
      <c r="I827" s="37"/>
      <c r="J827" s="37"/>
      <c r="K827" s="37"/>
      <c r="L827" s="37"/>
    </row>
    <row r="828" spans="1:12" ht="22">
      <c r="A828" s="113" t="s">
        <v>0</v>
      </c>
      <c r="B828" s="32" t="s">
        <v>1</v>
      </c>
      <c r="C828" s="41" t="s">
        <v>2</v>
      </c>
      <c r="D828" s="41" t="s">
        <v>3</v>
      </c>
      <c r="E828" s="41" t="s">
        <v>4</v>
      </c>
      <c r="F828" s="41" t="s">
        <v>5</v>
      </c>
      <c r="G828" s="32" t="s">
        <v>6</v>
      </c>
      <c r="H828" s="41" t="s">
        <v>7</v>
      </c>
      <c r="I828" s="37"/>
      <c r="J828" s="37"/>
      <c r="K828" s="37"/>
      <c r="L828" s="37"/>
    </row>
    <row r="829" spans="1:12" ht="21" customHeight="1">
      <c r="A829" s="159" t="s">
        <v>254</v>
      </c>
      <c r="B829" s="192" t="s">
        <v>446</v>
      </c>
      <c r="C829" s="27" t="e">
        <f>H829*I829/100</f>
        <v>#REF!</v>
      </c>
      <c r="D829" s="27" t="e">
        <f>H829*J829/100</f>
        <v>#REF!</v>
      </c>
      <c r="E829" s="27" t="e">
        <f>H829*K829/100</f>
        <v>#REF!</v>
      </c>
      <c r="F829" s="27" t="e">
        <f>H829*L829/100</f>
        <v>#REF!</v>
      </c>
      <c r="G829" s="31" t="s">
        <v>147</v>
      </c>
      <c r="H829" s="29">
        <v>50</v>
      </c>
      <c r="I829" s="37" t="e">
        <f>VLOOKUP($G829,#REF!,3,0)</f>
        <v>#REF!</v>
      </c>
      <c r="J829" s="37" t="e">
        <f>VLOOKUP($G829,#REF!,5,0)</f>
        <v>#REF!</v>
      </c>
      <c r="K829" s="37" t="e">
        <f>VLOOKUP($G829,#REF!,12,0)</f>
        <v>#REF!</v>
      </c>
      <c r="L829" s="37" t="e">
        <f>VLOOKUP($G829,#REF!,8,0)</f>
        <v>#REF!</v>
      </c>
    </row>
    <row r="830" spans="1:12" ht="22">
      <c r="A830" s="160"/>
      <c r="B830" s="192"/>
      <c r="C830" s="27" t="e">
        <f>H830*I830/100</f>
        <v>#REF!</v>
      </c>
      <c r="D830" s="27" t="e">
        <f>H830*J830/100</f>
        <v>#REF!</v>
      </c>
      <c r="E830" s="27" t="e">
        <f>H830*K830/100</f>
        <v>#REF!</v>
      </c>
      <c r="F830" s="27" t="e">
        <f>H830*L830/100</f>
        <v>#REF!</v>
      </c>
      <c r="G830" s="31" t="s">
        <v>161</v>
      </c>
      <c r="H830" s="29">
        <v>50</v>
      </c>
      <c r="I830" s="37" t="e">
        <f>VLOOKUP($G830,#REF!,3,0)</f>
        <v>#REF!</v>
      </c>
      <c r="J830" s="37" t="e">
        <f>VLOOKUP($G830,#REF!,5,0)</f>
        <v>#REF!</v>
      </c>
      <c r="K830" s="37" t="e">
        <f>VLOOKUP($G830,#REF!,12,0)</f>
        <v>#REF!</v>
      </c>
      <c r="L830" s="37" t="e">
        <f>VLOOKUP($G830,#REF!,8,0)</f>
        <v>#REF!</v>
      </c>
    </row>
    <row r="831" spans="1:12" ht="22">
      <c r="A831" s="160"/>
      <c r="B831" s="192"/>
      <c r="C831" s="27" t="e">
        <f>H831*I831/100</f>
        <v>#REF!</v>
      </c>
      <c r="D831" s="27" t="e">
        <f>H831*J831/100</f>
        <v>#REF!</v>
      </c>
      <c r="E831" s="27" t="e">
        <f>H831*K831/100</f>
        <v>#REF!</v>
      </c>
      <c r="F831" s="27" t="e">
        <f>H831*L831/100</f>
        <v>#REF!</v>
      </c>
      <c r="G831" s="31" t="s">
        <v>301</v>
      </c>
      <c r="H831" s="29">
        <v>50</v>
      </c>
      <c r="I831" s="37" t="e">
        <f>VLOOKUP($G831,#REF!,3,0)</f>
        <v>#REF!</v>
      </c>
      <c r="J831" s="37" t="e">
        <f>VLOOKUP($G831,#REF!,5,0)</f>
        <v>#REF!</v>
      </c>
      <c r="K831" s="37" t="e">
        <f>VLOOKUP($G831,#REF!,12,0)</f>
        <v>#REF!</v>
      </c>
      <c r="L831" s="37" t="e">
        <f>VLOOKUP($G831,#REF!,8,0)</f>
        <v>#REF!</v>
      </c>
    </row>
    <row r="832" spans="1:12" ht="135" customHeight="1">
      <c r="A832" s="161"/>
      <c r="B832" s="192"/>
      <c r="C832" s="27" t="e">
        <f>H832*I832/100</f>
        <v>#REF!</v>
      </c>
      <c r="D832" s="27" t="e">
        <f>H832*J832/100</f>
        <v>#REF!</v>
      </c>
      <c r="E832" s="27" t="e">
        <f>H832*K832/100</f>
        <v>#REF!</v>
      </c>
      <c r="F832" s="27" t="e">
        <f>H832*L832/100</f>
        <v>#REF!</v>
      </c>
      <c r="G832" s="31" t="s">
        <v>304</v>
      </c>
      <c r="H832" s="29">
        <v>50</v>
      </c>
      <c r="I832" s="37" t="e">
        <f>VLOOKUP($G832,#REF!,3,0)</f>
        <v>#REF!</v>
      </c>
      <c r="J832" s="37" t="e">
        <f>VLOOKUP($G832,#REF!,5,0)</f>
        <v>#REF!</v>
      </c>
      <c r="K832" s="37" t="e">
        <f>VLOOKUP($G832,#REF!,12,0)</f>
        <v>#REF!</v>
      </c>
      <c r="L832" s="37" t="e">
        <f>VLOOKUP($G832,#REF!,8,0)</f>
        <v>#REF!</v>
      </c>
    </row>
    <row r="833" spans="1:12">
      <c r="A833" s="104"/>
      <c r="B833" s="116"/>
      <c r="C833" s="36" t="e">
        <f>SUM(C829:C832)</f>
        <v>#REF!</v>
      </c>
      <c r="D833" s="36" t="e">
        <f>SUM(D829:D832)</f>
        <v>#REF!</v>
      </c>
      <c r="E833" s="36" t="e">
        <f>SUM(E829:E832)</f>
        <v>#REF!</v>
      </c>
      <c r="F833" s="36" t="e">
        <f>SUM(F829:F832)</f>
        <v>#REF!</v>
      </c>
      <c r="G833" s="31"/>
      <c r="H833" s="29"/>
      <c r="I833" s="37"/>
      <c r="J833" s="37"/>
      <c r="K833" s="37"/>
      <c r="L833" s="37"/>
    </row>
    <row r="834" spans="1:12" ht="22">
      <c r="A834" s="113" t="s">
        <v>0</v>
      </c>
      <c r="B834" s="32" t="s">
        <v>1</v>
      </c>
      <c r="C834" s="41" t="s">
        <v>2</v>
      </c>
      <c r="D834" s="41" t="s">
        <v>3</v>
      </c>
      <c r="E834" s="41" t="s">
        <v>4</v>
      </c>
      <c r="F834" s="41" t="s">
        <v>5</v>
      </c>
      <c r="G834" s="32" t="s">
        <v>6</v>
      </c>
      <c r="H834" s="41" t="s">
        <v>7</v>
      </c>
      <c r="I834" s="37"/>
      <c r="J834" s="37"/>
      <c r="K834" s="37"/>
      <c r="L834" s="37"/>
    </row>
    <row r="835" spans="1:12" ht="78" customHeight="1">
      <c r="A835" s="156" t="s">
        <v>447</v>
      </c>
      <c r="B835" s="162" t="s">
        <v>448</v>
      </c>
      <c r="C835" s="27" t="e">
        <f>H835*I835/100</f>
        <v>#REF!</v>
      </c>
      <c r="D835" s="27" t="e">
        <f>H835*J835/100</f>
        <v>#REF!</v>
      </c>
      <c r="E835" s="27" t="e">
        <f>H835*K835/100</f>
        <v>#REF!</v>
      </c>
      <c r="F835" s="27" t="e">
        <f>H835*L835/100</f>
        <v>#REF!</v>
      </c>
      <c r="G835" s="31" t="s">
        <v>304</v>
      </c>
      <c r="H835" s="29">
        <v>100</v>
      </c>
      <c r="I835" s="37" t="e">
        <f>VLOOKUP($G835,#REF!,3,0)</f>
        <v>#REF!</v>
      </c>
      <c r="J835" s="37" t="e">
        <f>VLOOKUP($G835,#REF!,5,0)</f>
        <v>#REF!</v>
      </c>
      <c r="K835" s="37" t="e">
        <f>VLOOKUP($G835,#REF!,12,0)</f>
        <v>#REF!</v>
      </c>
      <c r="L835" s="37" t="e">
        <f>VLOOKUP($G835,#REF!,8,0)</f>
        <v>#REF!</v>
      </c>
    </row>
    <row r="836" spans="1:12" ht="22">
      <c r="A836" s="157"/>
      <c r="B836" s="162"/>
      <c r="C836" s="27" t="e">
        <f>H836*I836/100</f>
        <v>#REF!</v>
      </c>
      <c r="D836" s="27" t="e">
        <f>H836*J836/100</f>
        <v>#REF!</v>
      </c>
      <c r="E836" s="27" t="e">
        <f>H836*K836/100</f>
        <v>#REF!</v>
      </c>
      <c r="F836" s="27" t="e">
        <f>H836*L836/100</f>
        <v>#REF!</v>
      </c>
      <c r="G836" s="31" t="s">
        <v>449</v>
      </c>
      <c r="H836" s="29">
        <v>50</v>
      </c>
      <c r="I836" s="37" t="e">
        <f>VLOOKUP($G836,#REF!,3,0)</f>
        <v>#REF!</v>
      </c>
      <c r="J836" s="37" t="e">
        <f>VLOOKUP($G836,#REF!,5,0)</f>
        <v>#REF!</v>
      </c>
      <c r="K836" s="37" t="e">
        <f>VLOOKUP($G836,#REF!,12,0)</f>
        <v>#REF!</v>
      </c>
      <c r="L836" s="37" t="e">
        <f>VLOOKUP($G836,#REF!,8,0)</f>
        <v>#REF!</v>
      </c>
    </row>
    <row r="837" spans="1:12" ht="22">
      <c r="A837" s="157"/>
      <c r="B837" s="162"/>
      <c r="C837" s="27" t="e">
        <f>H837*I837/100</f>
        <v>#REF!</v>
      </c>
      <c r="D837" s="27" t="e">
        <f>H837*J837/100</f>
        <v>#REF!</v>
      </c>
      <c r="E837" s="27" t="e">
        <f>H837*K837/100</f>
        <v>#REF!</v>
      </c>
      <c r="F837" s="27" t="e">
        <f>H837*L837/100</f>
        <v>#REF!</v>
      </c>
      <c r="G837" s="31" t="s">
        <v>301</v>
      </c>
      <c r="H837" s="29">
        <v>30</v>
      </c>
      <c r="I837" s="37" t="e">
        <f>VLOOKUP($G837,#REF!,3,0)</f>
        <v>#REF!</v>
      </c>
      <c r="J837" s="37" t="e">
        <f>VLOOKUP($G837,#REF!,5,0)</f>
        <v>#REF!</v>
      </c>
      <c r="K837" s="37" t="e">
        <f>VLOOKUP($G837,#REF!,12,0)</f>
        <v>#REF!</v>
      </c>
      <c r="L837" s="37" t="e">
        <f>VLOOKUP($G837,#REF!,8,0)</f>
        <v>#REF!</v>
      </c>
    </row>
    <row r="838" spans="1:12" ht="22">
      <c r="A838" s="158"/>
      <c r="B838" s="162"/>
      <c r="C838" s="27" t="e">
        <f>H838*I838/100</f>
        <v>#REF!</v>
      </c>
      <c r="D838" s="27" t="e">
        <f>H838*J838/100</f>
        <v>#REF!</v>
      </c>
      <c r="E838" s="27" t="e">
        <f>H838*K838/100</f>
        <v>#REF!</v>
      </c>
      <c r="F838" s="27" t="e">
        <f>H838*L838/100</f>
        <v>#REF!</v>
      </c>
      <c r="G838" s="31" t="s">
        <v>450</v>
      </c>
      <c r="H838" s="29">
        <v>10</v>
      </c>
      <c r="I838" s="37" t="e">
        <f>VLOOKUP($G838,#REF!,3,0)</f>
        <v>#REF!</v>
      </c>
      <c r="J838" s="37" t="e">
        <f>VLOOKUP($G838,#REF!,5,0)</f>
        <v>#REF!</v>
      </c>
      <c r="K838" s="37" t="e">
        <f>VLOOKUP($G838,#REF!,12,0)</f>
        <v>#REF!</v>
      </c>
      <c r="L838" s="37" t="e">
        <f>VLOOKUP($G838,#REF!,8,0)</f>
        <v>#REF!</v>
      </c>
    </row>
    <row r="839" spans="1:12">
      <c r="A839" s="104"/>
      <c r="B839" s="116"/>
      <c r="C839" s="36" t="e">
        <f>SUM(C835:C838)</f>
        <v>#REF!</v>
      </c>
      <c r="D839" s="36" t="e">
        <f>SUM(D835:D838)</f>
        <v>#REF!</v>
      </c>
      <c r="E839" s="36" t="e">
        <f>SUM(E835:E838)</f>
        <v>#REF!</v>
      </c>
      <c r="F839" s="36" t="e">
        <f>SUM(F835:F838)</f>
        <v>#REF!</v>
      </c>
      <c r="G839" s="31"/>
      <c r="H839" s="29"/>
      <c r="I839" s="37"/>
      <c r="J839" s="37"/>
      <c r="K839" s="37"/>
      <c r="L839" s="37"/>
    </row>
    <row r="840" spans="1:12">
      <c r="A840" s="104"/>
      <c r="B840" s="116"/>
      <c r="C840" s="27"/>
      <c r="D840" s="27"/>
      <c r="E840" s="27"/>
      <c r="F840" s="27"/>
      <c r="G840" s="31"/>
      <c r="H840" s="29"/>
      <c r="I840" s="37"/>
      <c r="J840" s="37"/>
      <c r="K840" s="37"/>
      <c r="L840" s="37"/>
    </row>
    <row r="841" spans="1:12">
      <c r="A841" s="104"/>
      <c r="B841" s="116"/>
      <c r="C841" s="27"/>
      <c r="D841" s="27"/>
      <c r="E841" s="27"/>
      <c r="F841" s="27"/>
      <c r="G841" s="31"/>
      <c r="H841" s="29"/>
      <c r="I841" s="37"/>
      <c r="J841" s="37"/>
      <c r="K841" s="37"/>
      <c r="L841" s="37"/>
    </row>
    <row r="842" spans="1:12" ht="22">
      <c r="A842" s="113" t="s">
        <v>0</v>
      </c>
      <c r="B842" s="32" t="s">
        <v>1</v>
      </c>
      <c r="C842" s="41" t="s">
        <v>2</v>
      </c>
      <c r="D842" s="41" t="s">
        <v>3</v>
      </c>
      <c r="E842" s="41" t="s">
        <v>4</v>
      </c>
      <c r="F842" s="41" t="s">
        <v>5</v>
      </c>
      <c r="G842" s="32" t="s">
        <v>6</v>
      </c>
      <c r="H842" s="41" t="s">
        <v>7</v>
      </c>
      <c r="I842" s="37"/>
      <c r="J842" s="37"/>
      <c r="K842" s="37"/>
      <c r="L842" s="37"/>
    </row>
    <row r="843" spans="1:12" ht="23" customHeight="1">
      <c r="A843" s="163" t="s">
        <v>451</v>
      </c>
      <c r="B843" s="162" t="s">
        <v>452</v>
      </c>
      <c r="C843" s="27" t="e">
        <f>H843*I843/100</f>
        <v>#REF!</v>
      </c>
      <c r="D843" s="27" t="e">
        <f>H843*J843/100</f>
        <v>#REF!</v>
      </c>
      <c r="E843" s="27" t="e">
        <f>H843*K843/100</f>
        <v>#REF!</v>
      </c>
      <c r="F843" s="27" t="e">
        <f>H843*L843/100</f>
        <v>#REF!</v>
      </c>
      <c r="G843" s="31" t="s">
        <v>314</v>
      </c>
      <c r="H843" s="29">
        <v>5</v>
      </c>
      <c r="I843" s="37" t="e">
        <f>VLOOKUP($G843,#REF!,3,0)</f>
        <v>#REF!</v>
      </c>
      <c r="J843" s="37" t="e">
        <f>VLOOKUP($G843,#REF!,5,0)</f>
        <v>#REF!</v>
      </c>
      <c r="K843" s="37" t="e">
        <f>VLOOKUP($G843,#REF!,12,0)</f>
        <v>#REF!</v>
      </c>
      <c r="L843" s="37" t="e">
        <f>VLOOKUP($G843,#REF!,8,0)</f>
        <v>#REF!</v>
      </c>
    </row>
    <row r="844" spans="1:12" ht="22">
      <c r="A844" s="164"/>
      <c r="B844" s="162"/>
      <c r="C844" s="27" t="e">
        <f>H844*I844/100</f>
        <v>#REF!</v>
      </c>
      <c r="D844" s="27" t="e">
        <f>H844*J844/100</f>
        <v>#REF!</v>
      </c>
      <c r="E844" s="27" t="e">
        <f>H844*K844/100</f>
        <v>#REF!</v>
      </c>
      <c r="F844" s="27" t="e">
        <f>H844*L844/100</f>
        <v>#REF!</v>
      </c>
      <c r="G844" s="31" t="s">
        <v>449</v>
      </c>
      <c r="H844" s="29">
        <v>50</v>
      </c>
      <c r="I844" s="37" t="e">
        <f>VLOOKUP($G844,#REF!,3,0)</f>
        <v>#REF!</v>
      </c>
      <c r="J844" s="37" t="e">
        <f>VLOOKUP($G844,#REF!,5,0)</f>
        <v>#REF!</v>
      </c>
      <c r="K844" s="37" t="e">
        <f>VLOOKUP($G844,#REF!,12,0)</f>
        <v>#REF!</v>
      </c>
      <c r="L844" s="37" t="e">
        <f>VLOOKUP($G844,#REF!,8,0)</f>
        <v>#REF!</v>
      </c>
    </row>
    <row r="845" spans="1:12" ht="22">
      <c r="A845" s="164"/>
      <c r="B845" s="162"/>
      <c r="C845" s="27" t="e">
        <f>H845*I845/100</f>
        <v>#REF!</v>
      </c>
      <c r="D845" s="27" t="e">
        <f>H845*J845/100</f>
        <v>#REF!</v>
      </c>
      <c r="E845" s="27" t="e">
        <f>H845*K845/100</f>
        <v>#REF!</v>
      </c>
      <c r="F845" s="27" t="e">
        <f>H845*L845/100</f>
        <v>#REF!</v>
      </c>
      <c r="G845" s="31" t="s">
        <v>445</v>
      </c>
      <c r="H845" s="29">
        <v>10</v>
      </c>
      <c r="I845" s="37" t="e">
        <f>VLOOKUP($G845,#REF!,3,0)</f>
        <v>#REF!</v>
      </c>
      <c r="J845" s="37" t="e">
        <f>VLOOKUP($G845,#REF!,5,0)</f>
        <v>#REF!</v>
      </c>
      <c r="K845" s="37" t="e">
        <f>VLOOKUP($G845,#REF!,12,0)</f>
        <v>#REF!</v>
      </c>
      <c r="L845" s="37" t="e">
        <f>VLOOKUP($G845,#REF!,8,0)</f>
        <v>#REF!</v>
      </c>
    </row>
    <row r="846" spans="1:12" ht="22">
      <c r="A846" s="165"/>
      <c r="B846" s="162"/>
      <c r="C846" s="27" t="e">
        <f>H846*I846/100</f>
        <v>#REF!</v>
      </c>
      <c r="D846" s="27" t="e">
        <f>H846*J846/100</f>
        <v>#REF!</v>
      </c>
      <c r="E846" s="27" t="e">
        <f>H846*K846/100</f>
        <v>#REF!</v>
      </c>
      <c r="F846" s="27" t="e">
        <f>H846*L846/100</f>
        <v>#REF!</v>
      </c>
      <c r="G846" s="31" t="s">
        <v>450</v>
      </c>
      <c r="H846" s="29">
        <v>10</v>
      </c>
      <c r="I846" s="37" t="e">
        <f>VLOOKUP($G846,#REF!,3,0)</f>
        <v>#REF!</v>
      </c>
      <c r="J846" s="37" t="e">
        <f>VLOOKUP($G846,#REF!,5,0)</f>
        <v>#REF!</v>
      </c>
      <c r="K846" s="37" t="e">
        <f>VLOOKUP($G846,#REF!,12,0)</f>
        <v>#REF!</v>
      </c>
      <c r="L846" s="37" t="e">
        <f>VLOOKUP($G846,#REF!,8,0)</f>
        <v>#REF!</v>
      </c>
    </row>
    <row r="847" spans="1:12">
      <c r="A847" s="104"/>
      <c r="B847" s="180"/>
      <c r="C847" s="36" t="e">
        <f>SUM(C843:C846)</f>
        <v>#REF!</v>
      </c>
      <c r="D847" s="36" t="e">
        <f>SUM(D843:D846)</f>
        <v>#REF!</v>
      </c>
      <c r="E847" s="36" t="e">
        <f>SUM(E843:E846)</f>
        <v>#REF!</v>
      </c>
      <c r="F847" s="36" t="e">
        <f>SUM(F843:F846)</f>
        <v>#REF!</v>
      </c>
      <c r="G847" s="31"/>
      <c r="H847" s="29"/>
      <c r="I847" s="37"/>
      <c r="J847" s="37"/>
      <c r="K847" s="37"/>
      <c r="L847" s="37"/>
    </row>
    <row r="848" spans="1:12">
      <c r="A848" s="104"/>
      <c r="B848" s="180"/>
      <c r="C848" s="27"/>
      <c r="D848" s="27"/>
      <c r="E848" s="27"/>
      <c r="F848" s="27"/>
      <c r="G848" s="31"/>
      <c r="H848" s="29"/>
      <c r="I848" s="37"/>
      <c r="J848" s="37"/>
      <c r="K848" s="37"/>
      <c r="L848" s="37"/>
    </row>
    <row r="849" spans="1:12" ht="22">
      <c r="A849" s="113" t="s">
        <v>0</v>
      </c>
      <c r="B849" s="32" t="s">
        <v>1</v>
      </c>
      <c r="C849" s="41" t="s">
        <v>2</v>
      </c>
      <c r="D849" s="41" t="s">
        <v>3</v>
      </c>
      <c r="E849" s="41" t="s">
        <v>4</v>
      </c>
      <c r="F849" s="41" t="s">
        <v>5</v>
      </c>
      <c r="G849" s="32" t="s">
        <v>6</v>
      </c>
      <c r="H849" s="41" t="s">
        <v>7</v>
      </c>
      <c r="I849" s="37"/>
      <c r="J849" s="37"/>
      <c r="K849" s="37"/>
      <c r="L849" s="37"/>
    </row>
    <row r="850" spans="1:12" ht="22" customHeight="1">
      <c r="A850" s="133" t="s">
        <v>453</v>
      </c>
      <c r="B850" s="188" t="s">
        <v>454</v>
      </c>
      <c r="C850" s="27" t="e">
        <f>H850*I850/100</f>
        <v>#REF!</v>
      </c>
      <c r="D850" s="27" t="e">
        <f>H850*J850/100</f>
        <v>#REF!</v>
      </c>
      <c r="E850" s="27" t="e">
        <f>H850*K850/100</f>
        <v>#REF!</v>
      </c>
      <c r="F850" s="27" t="e">
        <f>H850*L850/100</f>
        <v>#REF!</v>
      </c>
      <c r="G850" s="31" t="s">
        <v>147</v>
      </c>
      <c r="H850" s="29">
        <v>40</v>
      </c>
      <c r="I850" s="37" t="e">
        <f>VLOOKUP($G850,#REF!,3,0)</f>
        <v>#REF!</v>
      </c>
      <c r="J850" s="37" t="e">
        <f>VLOOKUP($G850,#REF!,5,0)</f>
        <v>#REF!</v>
      </c>
      <c r="K850" s="37" t="e">
        <f>VLOOKUP($G850,#REF!,12,0)</f>
        <v>#REF!</v>
      </c>
      <c r="L850" s="37" t="e">
        <f>VLOOKUP($G850,#REF!,8,0)</f>
        <v>#REF!</v>
      </c>
    </row>
    <row r="851" spans="1:12" ht="26" customHeight="1">
      <c r="A851" s="134"/>
      <c r="B851" s="189"/>
      <c r="C851" s="27" t="e">
        <f>H851*I851/100</f>
        <v>#REF!</v>
      </c>
      <c r="D851" s="27" t="e">
        <f>H851*J851/100</f>
        <v>#REF!</v>
      </c>
      <c r="E851" s="27" t="e">
        <f>H851*K851/100</f>
        <v>#REF!</v>
      </c>
      <c r="F851" s="27" t="e">
        <f>H851*L851/100</f>
        <v>#REF!</v>
      </c>
      <c r="G851" s="31" t="s">
        <v>161</v>
      </c>
      <c r="H851" s="29">
        <v>50</v>
      </c>
      <c r="I851" s="37" t="e">
        <f>VLOOKUP($G851,#REF!,3,0)</f>
        <v>#REF!</v>
      </c>
      <c r="J851" s="37" t="e">
        <f>VLOOKUP($G851,#REF!,5,0)</f>
        <v>#REF!</v>
      </c>
      <c r="K851" s="37" t="e">
        <f>VLOOKUP($G851,#REF!,12,0)</f>
        <v>#REF!</v>
      </c>
      <c r="L851" s="37" t="e">
        <f>VLOOKUP($G851,#REF!,8,0)</f>
        <v>#REF!</v>
      </c>
    </row>
    <row r="852" spans="1:12" ht="284" customHeight="1">
      <c r="A852" s="135"/>
      <c r="B852" s="136"/>
      <c r="C852" s="27" t="e">
        <f>H852*I852/100</f>
        <v>#REF!</v>
      </c>
      <c r="D852" s="27" t="e">
        <f>H852*J852/100</f>
        <v>#REF!</v>
      </c>
      <c r="E852" s="27" t="e">
        <f>H852*K852/100</f>
        <v>#REF!</v>
      </c>
      <c r="F852" s="27" t="e">
        <f>H852*L852/100</f>
        <v>#REF!</v>
      </c>
      <c r="G852" s="31" t="s">
        <v>109</v>
      </c>
      <c r="H852" s="29">
        <v>10</v>
      </c>
      <c r="I852" s="37" t="e">
        <f>VLOOKUP($G852,#REF!,3,0)</f>
        <v>#REF!</v>
      </c>
      <c r="J852" s="37" t="e">
        <f>VLOOKUP($G852,#REF!,5,0)</f>
        <v>#REF!</v>
      </c>
      <c r="K852" s="37" t="e">
        <f>VLOOKUP($G852,#REF!,12,0)</f>
        <v>#REF!</v>
      </c>
      <c r="L852" s="37" t="e">
        <f>VLOOKUP($G852,#REF!,8,0)</f>
        <v>#REF!</v>
      </c>
    </row>
    <row r="853" spans="1:12">
      <c r="A853" s="114"/>
      <c r="B853" s="192"/>
      <c r="C853" s="36" t="e">
        <f>SUM(C850:C851)</f>
        <v>#REF!</v>
      </c>
      <c r="D853" s="36" t="e">
        <f>SUM(D850:D851)</f>
        <v>#REF!</v>
      </c>
      <c r="E853" s="36" t="e">
        <f>SUM(E850:E851)</f>
        <v>#REF!</v>
      </c>
      <c r="F853" s="36" t="e">
        <f>SUM(F850:F851)</f>
        <v>#REF!</v>
      </c>
      <c r="G853" s="31"/>
      <c r="H853" s="29"/>
      <c r="I853" s="37"/>
      <c r="J853" s="37"/>
      <c r="K853" s="37"/>
      <c r="L853" s="37"/>
    </row>
    <row r="854" spans="1:12" ht="22">
      <c r="A854" s="113" t="s">
        <v>0</v>
      </c>
      <c r="B854" s="32" t="s">
        <v>1</v>
      </c>
      <c r="C854" s="41" t="s">
        <v>2</v>
      </c>
      <c r="D854" s="41" t="s">
        <v>3</v>
      </c>
      <c r="E854" s="41" t="s">
        <v>4</v>
      </c>
      <c r="F854" s="41" t="s">
        <v>5</v>
      </c>
      <c r="G854" s="32" t="s">
        <v>6</v>
      </c>
      <c r="H854" s="41" t="s">
        <v>7</v>
      </c>
      <c r="I854" s="37"/>
      <c r="J854" s="37"/>
      <c r="K854" s="37"/>
      <c r="L854" s="37"/>
    </row>
    <row r="855" spans="1:12" ht="22" customHeight="1">
      <c r="A855" s="133" t="s">
        <v>455</v>
      </c>
      <c r="B855" s="188" t="s">
        <v>456</v>
      </c>
      <c r="C855" s="27"/>
      <c r="D855" s="27"/>
      <c r="E855" s="27"/>
      <c r="F855" s="27"/>
      <c r="G855" s="31" t="s">
        <v>457</v>
      </c>
      <c r="H855" s="29"/>
      <c r="I855" s="37"/>
      <c r="J855" s="37"/>
      <c r="K855" s="37"/>
      <c r="L855" s="37"/>
    </row>
    <row r="856" spans="1:12" ht="22">
      <c r="A856" s="134"/>
      <c r="B856" s="189"/>
      <c r="C856" s="27" t="e">
        <f t="shared" ref="C856:C861" si="116">H856*I856/100</f>
        <v>#REF!</v>
      </c>
      <c r="D856" s="27" t="e">
        <f t="shared" ref="D856:D861" si="117">H856*J856/100</f>
        <v>#REF!</v>
      </c>
      <c r="E856" s="27" t="e">
        <f t="shared" ref="E856:E861" si="118">H856*K856/100</f>
        <v>#REF!</v>
      </c>
      <c r="F856" s="27" t="e">
        <f t="shared" ref="F856:F861" si="119">H856*L856/100</f>
        <v>#REF!</v>
      </c>
      <c r="G856" s="31" t="s">
        <v>64</v>
      </c>
      <c r="H856" s="29">
        <v>75</v>
      </c>
      <c r="I856" s="37" t="e">
        <f>VLOOKUP($G856,#REF!,3,0)</f>
        <v>#REF!</v>
      </c>
      <c r="J856" s="37" t="e">
        <f>VLOOKUP($G856,#REF!,5,0)</f>
        <v>#REF!</v>
      </c>
      <c r="K856" s="37" t="e">
        <f>VLOOKUP($G856,#REF!,12,0)</f>
        <v>#REF!</v>
      </c>
      <c r="L856" s="37" t="e">
        <f>VLOOKUP($G856,#REF!,8,0)</f>
        <v>#REF!</v>
      </c>
    </row>
    <row r="857" spans="1:12" ht="22">
      <c r="A857" s="134"/>
      <c r="B857" s="189"/>
      <c r="C857" s="27" t="e">
        <f t="shared" si="116"/>
        <v>#REF!</v>
      </c>
      <c r="D857" s="27" t="e">
        <f t="shared" si="117"/>
        <v>#REF!</v>
      </c>
      <c r="E857" s="27" t="e">
        <f t="shared" si="118"/>
        <v>#REF!</v>
      </c>
      <c r="F857" s="27" t="e">
        <f t="shared" si="119"/>
        <v>#REF!</v>
      </c>
      <c r="G857" s="31" t="s">
        <v>139</v>
      </c>
      <c r="H857" s="29">
        <v>5</v>
      </c>
      <c r="I857" s="37" t="e">
        <f>VLOOKUP($G857,#REF!,3,0)</f>
        <v>#REF!</v>
      </c>
      <c r="J857" s="37" t="e">
        <f>VLOOKUP($G857,#REF!,5,0)</f>
        <v>#REF!</v>
      </c>
      <c r="K857" s="37" t="e">
        <f>VLOOKUP($G857,#REF!,12,0)</f>
        <v>#REF!</v>
      </c>
      <c r="L857" s="37" t="e">
        <f>VLOOKUP($G857,#REF!,8,0)</f>
        <v>#REF!</v>
      </c>
    </row>
    <row r="858" spans="1:12" ht="22">
      <c r="A858" s="134"/>
      <c r="B858" s="189"/>
      <c r="C858" s="27" t="e">
        <f t="shared" si="116"/>
        <v>#REF!</v>
      </c>
      <c r="D858" s="27" t="e">
        <f t="shared" si="117"/>
        <v>#REF!</v>
      </c>
      <c r="E858" s="27" t="e">
        <f t="shared" si="118"/>
        <v>#REF!</v>
      </c>
      <c r="F858" s="27" t="e">
        <f t="shared" si="119"/>
        <v>#REF!</v>
      </c>
      <c r="G858" s="31" t="s">
        <v>303</v>
      </c>
      <c r="H858" s="29">
        <v>75</v>
      </c>
      <c r="I858" s="37" t="e">
        <f>VLOOKUP($G858,#REF!,3,0)</f>
        <v>#REF!</v>
      </c>
      <c r="J858" s="37" t="e">
        <f>VLOOKUP($G858,#REF!,5,0)</f>
        <v>#REF!</v>
      </c>
      <c r="K858" s="37" t="e">
        <f>VLOOKUP($G858,#REF!,12,0)</f>
        <v>#REF!</v>
      </c>
      <c r="L858" s="37" t="e">
        <f>VLOOKUP($G858,#REF!,8,0)</f>
        <v>#REF!</v>
      </c>
    </row>
    <row r="859" spans="1:12" ht="22">
      <c r="A859" s="134"/>
      <c r="B859" s="189"/>
      <c r="C859" s="27" t="e">
        <f t="shared" si="116"/>
        <v>#REF!</v>
      </c>
      <c r="D859" s="27" t="e">
        <f t="shared" si="117"/>
        <v>#REF!</v>
      </c>
      <c r="E859" s="27" t="e">
        <f t="shared" si="118"/>
        <v>#REF!</v>
      </c>
      <c r="F859" s="27" t="e">
        <f t="shared" si="119"/>
        <v>#REF!</v>
      </c>
      <c r="G859" s="31" t="s">
        <v>109</v>
      </c>
      <c r="H859" s="29">
        <v>10</v>
      </c>
      <c r="I859" s="37" t="e">
        <f>VLOOKUP($G859,#REF!,3,0)</f>
        <v>#REF!</v>
      </c>
      <c r="J859" s="37" t="e">
        <f>VLOOKUP($G859,#REF!,5,0)</f>
        <v>#REF!</v>
      </c>
      <c r="K859" s="37" t="e">
        <f>VLOOKUP($G859,#REF!,12,0)</f>
        <v>#REF!</v>
      </c>
      <c r="L859" s="37" t="e">
        <f>VLOOKUP($G859,#REF!,8,0)</f>
        <v>#REF!</v>
      </c>
    </row>
    <row r="860" spans="1:12" ht="22">
      <c r="A860" s="134"/>
      <c r="B860" s="189"/>
      <c r="C860" s="27" t="e">
        <f t="shared" si="116"/>
        <v>#REF!</v>
      </c>
      <c r="D860" s="27" t="e">
        <f t="shared" si="117"/>
        <v>#REF!</v>
      </c>
      <c r="E860" s="27" t="e">
        <f t="shared" si="118"/>
        <v>#REF!</v>
      </c>
      <c r="F860" s="27" t="e">
        <f t="shared" si="119"/>
        <v>#REF!</v>
      </c>
      <c r="G860" s="31" t="s">
        <v>39</v>
      </c>
      <c r="H860" s="29">
        <v>30</v>
      </c>
      <c r="I860" s="37" t="e">
        <f>VLOOKUP($G860,#REF!,3,0)</f>
        <v>#REF!</v>
      </c>
      <c r="J860" s="37" t="e">
        <f>VLOOKUP($G860,#REF!,5,0)</f>
        <v>#REF!</v>
      </c>
      <c r="K860" s="37" t="e">
        <f>VLOOKUP($G860,#REF!,12,0)</f>
        <v>#REF!</v>
      </c>
      <c r="L860" s="37" t="e">
        <f>VLOOKUP($G860,#REF!,8,0)</f>
        <v>#REF!</v>
      </c>
    </row>
    <row r="861" spans="1:12" ht="22">
      <c r="A861" s="134"/>
      <c r="B861" s="189"/>
      <c r="C861" s="27" t="e">
        <f t="shared" si="116"/>
        <v>#REF!</v>
      </c>
      <c r="D861" s="27" t="e">
        <f t="shared" si="117"/>
        <v>#REF!</v>
      </c>
      <c r="E861" s="27" t="e">
        <f t="shared" si="118"/>
        <v>#REF!</v>
      </c>
      <c r="F861" s="27" t="e">
        <f t="shared" si="119"/>
        <v>#REF!</v>
      </c>
      <c r="G861" s="31" t="s">
        <v>458</v>
      </c>
      <c r="H861" s="29">
        <v>5</v>
      </c>
      <c r="I861" s="37" t="e">
        <f>VLOOKUP($G861,#REF!,3,0)</f>
        <v>#REF!</v>
      </c>
      <c r="J861" s="37" t="e">
        <f>VLOOKUP($G861,#REF!,5,0)</f>
        <v>#REF!</v>
      </c>
      <c r="K861" s="37" t="e">
        <f>VLOOKUP($G861,#REF!,12,0)</f>
        <v>#REF!</v>
      </c>
      <c r="L861" s="37" t="e">
        <f>VLOOKUP($G861,#REF!,8,0)</f>
        <v>#REF!</v>
      </c>
    </row>
    <row r="862" spans="1:12" ht="81" customHeight="1">
      <c r="A862" s="135"/>
      <c r="B862" s="136"/>
      <c r="C862" s="27"/>
      <c r="D862" s="27"/>
      <c r="E862" s="27"/>
      <c r="F862" s="27"/>
      <c r="G862" s="31" t="s">
        <v>459</v>
      </c>
      <c r="H862" s="52" t="s">
        <v>460</v>
      </c>
      <c r="I862" s="37" t="e">
        <f>VLOOKUP($G862,#REF!,3,0)</f>
        <v>#REF!</v>
      </c>
      <c r="J862" s="37" t="e">
        <f>VLOOKUP($G862,#REF!,5,0)</f>
        <v>#REF!</v>
      </c>
      <c r="K862" s="37" t="e">
        <f>VLOOKUP($G862,#REF!,12,0)</f>
        <v>#REF!</v>
      </c>
      <c r="L862" s="37" t="e">
        <f>VLOOKUP($G862,#REF!,8,0)</f>
        <v>#REF!</v>
      </c>
    </row>
    <row r="863" spans="1:12">
      <c r="A863" s="104"/>
      <c r="B863" s="180"/>
      <c r="C863" s="36" t="e">
        <f>SUM(C856:C862)</f>
        <v>#REF!</v>
      </c>
      <c r="D863" s="36" t="e">
        <f>SUM(D856:D862)</f>
        <v>#REF!</v>
      </c>
      <c r="E863" s="36" t="e">
        <f>SUM(E856:E862)</f>
        <v>#REF!</v>
      </c>
      <c r="F863" s="36" t="e">
        <f>SUM(F856:F862)</f>
        <v>#REF!</v>
      </c>
      <c r="G863" s="31"/>
      <c r="H863" s="29"/>
      <c r="I863" s="37"/>
      <c r="J863" s="37"/>
      <c r="K863" s="37"/>
      <c r="L863" s="37"/>
    </row>
    <row r="865" spans="1:12" ht="22">
      <c r="A865" s="113" t="s">
        <v>0</v>
      </c>
      <c r="B865" s="32" t="s">
        <v>1</v>
      </c>
      <c r="C865" s="41" t="s">
        <v>2</v>
      </c>
      <c r="D865" s="41" t="s">
        <v>3</v>
      </c>
      <c r="E865" s="41" t="s">
        <v>4</v>
      </c>
      <c r="F865" s="41" t="s">
        <v>5</v>
      </c>
      <c r="G865" s="32" t="s">
        <v>6</v>
      </c>
      <c r="H865" s="41" t="s">
        <v>7</v>
      </c>
    </row>
    <row r="866" spans="1:12" ht="25" customHeight="1">
      <c r="A866" s="166" t="s">
        <v>461</v>
      </c>
      <c r="B866" s="180" t="s">
        <v>462</v>
      </c>
      <c r="C866" s="27" t="e">
        <f t="shared" ref="C866:C872" si="120">H866*I866/100</f>
        <v>#REF!</v>
      </c>
      <c r="D866" s="27" t="e">
        <f t="shared" ref="D866:D872" si="121">H866*J866/100</f>
        <v>#REF!</v>
      </c>
      <c r="E866" s="27" t="e">
        <f t="shared" ref="E866:E872" si="122">H866*K866/100</f>
        <v>#REF!</v>
      </c>
      <c r="F866" s="27" t="e">
        <f t="shared" ref="F866:F872" si="123">H866*L866/100</f>
        <v>#REF!</v>
      </c>
      <c r="G866" s="31" t="s">
        <v>463</v>
      </c>
      <c r="H866" s="42">
        <v>100</v>
      </c>
      <c r="I866" s="49" t="e">
        <f>VLOOKUP($G866,#REF!,3,0)</f>
        <v>#REF!</v>
      </c>
      <c r="J866" s="37" t="e">
        <f>VLOOKUP($G866,#REF!,5,0)</f>
        <v>#REF!</v>
      </c>
      <c r="K866" s="37" t="e">
        <f>VLOOKUP($G866,#REF!,12,0)</f>
        <v>#REF!</v>
      </c>
      <c r="L866" s="37" t="e">
        <f>VLOOKUP($G866,#REF!,8,0)</f>
        <v>#REF!</v>
      </c>
    </row>
    <row r="867" spans="1:12" ht="22">
      <c r="A867" s="166"/>
      <c r="B867" s="180"/>
      <c r="C867" s="27" t="e">
        <f t="shared" si="120"/>
        <v>#REF!</v>
      </c>
      <c r="D867" s="27" t="e">
        <f t="shared" si="121"/>
        <v>#REF!</v>
      </c>
      <c r="E867" s="27" t="e">
        <f t="shared" si="122"/>
        <v>#REF!</v>
      </c>
      <c r="F867" s="27" t="e">
        <f t="shared" si="123"/>
        <v>#REF!</v>
      </c>
      <c r="G867" s="31" t="s">
        <v>161</v>
      </c>
      <c r="H867" s="42">
        <v>50</v>
      </c>
      <c r="I867" s="49" t="e">
        <f>VLOOKUP($G867,#REF!,3,0)</f>
        <v>#REF!</v>
      </c>
      <c r="J867" s="37" t="e">
        <f>VLOOKUP($G867,#REF!,5,0)</f>
        <v>#REF!</v>
      </c>
      <c r="K867" s="37" t="e">
        <f>VLOOKUP($G867,#REF!,12,0)</f>
        <v>#REF!</v>
      </c>
      <c r="L867" s="37" t="e">
        <f>VLOOKUP($G867,#REF!,8,0)</f>
        <v>#REF!</v>
      </c>
    </row>
    <row r="868" spans="1:12" ht="22">
      <c r="A868" s="166"/>
      <c r="B868" s="180"/>
      <c r="C868" s="27" t="e">
        <f t="shared" si="120"/>
        <v>#REF!</v>
      </c>
      <c r="D868" s="27" t="e">
        <f t="shared" si="121"/>
        <v>#REF!</v>
      </c>
      <c r="E868" s="27" t="e">
        <f t="shared" si="122"/>
        <v>#REF!</v>
      </c>
      <c r="F868" s="27" t="e">
        <f t="shared" si="123"/>
        <v>#REF!</v>
      </c>
      <c r="G868" s="31" t="s">
        <v>109</v>
      </c>
      <c r="H868" s="42">
        <v>10</v>
      </c>
      <c r="I868" s="49" t="e">
        <f>VLOOKUP($G868,#REF!,3,0)</f>
        <v>#REF!</v>
      </c>
      <c r="J868" s="37" t="e">
        <f>VLOOKUP($G868,#REF!,5,0)</f>
        <v>#REF!</v>
      </c>
      <c r="K868" s="37" t="e">
        <f>VLOOKUP($G868,#REF!,12,0)</f>
        <v>#REF!</v>
      </c>
      <c r="L868" s="37" t="e">
        <f>VLOOKUP($G868,#REF!,8,0)</f>
        <v>#REF!</v>
      </c>
    </row>
    <row r="869" spans="1:12" ht="22">
      <c r="A869" s="166"/>
      <c r="B869" s="180"/>
      <c r="C869" s="27" t="e">
        <f t="shared" si="120"/>
        <v>#REF!</v>
      </c>
      <c r="D869" s="27" t="e">
        <f t="shared" si="121"/>
        <v>#REF!</v>
      </c>
      <c r="E869" s="27" t="e">
        <f t="shared" si="122"/>
        <v>#REF!</v>
      </c>
      <c r="F869" s="27" t="e">
        <f t="shared" si="123"/>
        <v>#REF!</v>
      </c>
      <c r="G869" s="31" t="s">
        <v>464</v>
      </c>
      <c r="H869" s="42">
        <v>10</v>
      </c>
      <c r="I869" s="49" t="e">
        <f>VLOOKUP($G869,#REF!,3,0)</f>
        <v>#REF!</v>
      </c>
      <c r="J869" s="37" t="e">
        <f>VLOOKUP($G869,#REF!,5,0)</f>
        <v>#REF!</v>
      </c>
      <c r="K869" s="37" t="e">
        <f>VLOOKUP($G869,#REF!,12,0)</f>
        <v>#REF!</v>
      </c>
      <c r="L869" s="37" t="e">
        <f>VLOOKUP($G869,#REF!,8,0)</f>
        <v>#REF!</v>
      </c>
    </row>
    <row r="870" spans="1:12" ht="22">
      <c r="A870" s="166"/>
      <c r="B870" s="180"/>
      <c r="C870" s="27" t="e">
        <f t="shared" si="120"/>
        <v>#REF!</v>
      </c>
      <c r="D870" s="27" t="e">
        <f t="shared" si="121"/>
        <v>#REF!</v>
      </c>
      <c r="E870" s="27" t="e">
        <f t="shared" si="122"/>
        <v>#REF!</v>
      </c>
      <c r="F870" s="27" t="e">
        <f t="shared" si="123"/>
        <v>#REF!</v>
      </c>
      <c r="G870" s="31" t="s">
        <v>51</v>
      </c>
      <c r="H870" s="42">
        <v>30</v>
      </c>
      <c r="I870" s="49" t="e">
        <f>VLOOKUP($G870,#REF!,3,0)</f>
        <v>#REF!</v>
      </c>
      <c r="J870" s="37" t="e">
        <f>VLOOKUP($G870,#REF!,5,0)</f>
        <v>#REF!</v>
      </c>
      <c r="K870" s="37" t="e">
        <f>VLOOKUP($G870,#REF!,12,0)</f>
        <v>#REF!</v>
      </c>
      <c r="L870" s="37" t="e">
        <f>VLOOKUP($G870,#REF!,8,0)</f>
        <v>#REF!</v>
      </c>
    </row>
    <row r="871" spans="1:12" ht="22">
      <c r="A871" s="166"/>
      <c r="B871" s="180"/>
      <c r="C871" s="27" t="e">
        <f t="shared" si="120"/>
        <v>#REF!</v>
      </c>
      <c r="D871" s="27" t="e">
        <f t="shared" si="121"/>
        <v>#REF!</v>
      </c>
      <c r="E871" s="27" t="e">
        <f t="shared" si="122"/>
        <v>#REF!</v>
      </c>
      <c r="F871" s="27" t="e">
        <f t="shared" si="123"/>
        <v>#REF!</v>
      </c>
      <c r="G871" s="31" t="s">
        <v>163</v>
      </c>
      <c r="H871" s="42">
        <v>5</v>
      </c>
      <c r="I871" s="49" t="e">
        <f>VLOOKUP($G871,#REF!,3,0)</f>
        <v>#REF!</v>
      </c>
      <c r="J871" s="37" t="e">
        <f>VLOOKUP($G871,#REF!,5,0)</f>
        <v>#REF!</v>
      </c>
      <c r="K871" s="37" t="e">
        <f>VLOOKUP($G871,#REF!,12,0)</f>
        <v>#REF!</v>
      </c>
      <c r="L871" s="37" t="e">
        <f>VLOOKUP($G871,#REF!,8,0)</f>
        <v>#REF!</v>
      </c>
    </row>
    <row r="872" spans="1:12" ht="22">
      <c r="A872" s="166"/>
      <c r="B872" s="180"/>
      <c r="C872" s="27" t="e">
        <f t="shared" si="120"/>
        <v>#REF!</v>
      </c>
      <c r="D872" s="27" t="e">
        <f t="shared" si="121"/>
        <v>#REF!</v>
      </c>
      <c r="E872" s="27" t="e">
        <f t="shared" si="122"/>
        <v>#REF!</v>
      </c>
      <c r="F872" s="27" t="e">
        <f t="shared" si="123"/>
        <v>#REF!</v>
      </c>
      <c r="G872" s="31" t="s">
        <v>465</v>
      </c>
      <c r="H872" s="42">
        <v>5</v>
      </c>
      <c r="I872" s="49" t="e">
        <f>VLOOKUP($G872,#REF!,3,0)</f>
        <v>#REF!</v>
      </c>
      <c r="J872" s="37" t="e">
        <f>VLOOKUP($G872,#REF!,5,0)</f>
        <v>#REF!</v>
      </c>
      <c r="K872" s="37" t="e">
        <f>VLOOKUP($G872,#REF!,12,0)</f>
        <v>#REF!</v>
      </c>
      <c r="L872" s="37" t="e">
        <f>VLOOKUP($G872,#REF!,8,0)</f>
        <v>#REF!</v>
      </c>
    </row>
    <row r="873" spans="1:12" ht="22">
      <c r="A873" s="166"/>
      <c r="B873" s="180"/>
      <c r="C873" s="27"/>
      <c r="D873" s="27"/>
      <c r="E873" s="27"/>
      <c r="F873" s="27"/>
      <c r="G873" s="31" t="s">
        <v>466</v>
      </c>
      <c r="H873" s="42"/>
      <c r="I873" s="49"/>
      <c r="J873" s="37"/>
      <c r="K873" s="37"/>
      <c r="L873" s="37"/>
    </row>
    <row r="874" spans="1:12">
      <c r="A874" s="166"/>
      <c r="B874" s="180"/>
      <c r="C874" s="36" t="e">
        <f>SUM(C866:C873)</f>
        <v>#REF!</v>
      </c>
      <c r="D874" s="36" t="e">
        <f>SUM(D866:D873)</f>
        <v>#REF!</v>
      </c>
      <c r="E874" s="36" t="e">
        <f>SUM(E866:E873)</f>
        <v>#REF!</v>
      </c>
      <c r="F874" s="36" t="e">
        <f>SUM(F866:F873)</f>
        <v>#REF!</v>
      </c>
      <c r="G874" s="39"/>
      <c r="H874" s="42"/>
      <c r="I874" s="49" t="e">
        <f>VLOOKUP($G874,#REF!,3,0)</f>
        <v>#REF!</v>
      </c>
      <c r="J874" s="37" t="e">
        <f>VLOOKUP($G874,#REF!,5,0)</f>
        <v>#REF!</v>
      </c>
      <c r="K874" s="37" t="e">
        <f>VLOOKUP($G874,#REF!,12,0)</f>
        <v>#REF!</v>
      </c>
      <c r="L874" s="37" t="e">
        <f>VLOOKUP($G874,#REF!,8,0)</f>
        <v>#REF!</v>
      </c>
    </row>
    <row r="875" spans="1:12">
      <c r="A875" s="166"/>
      <c r="B875" s="180"/>
      <c r="C875" s="43"/>
      <c r="D875" s="43"/>
      <c r="E875" s="43"/>
      <c r="F875" s="43"/>
      <c r="G875" s="39"/>
      <c r="H875" s="42"/>
    </row>
    <row r="876" spans="1:12" ht="22">
      <c r="A876" s="113" t="s">
        <v>0</v>
      </c>
      <c r="B876" s="32" t="s">
        <v>1</v>
      </c>
      <c r="C876" s="56" t="s">
        <v>2</v>
      </c>
      <c r="D876" s="56" t="s">
        <v>3</v>
      </c>
      <c r="E876" s="56" t="s">
        <v>4</v>
      </c>
      <c r="F876" s="56" t="s">
        <v>5</v>
      </c>
      <c r="G876" s="32" t="s">
        <v>6</v>
      </c>
      <c r="H876" s="41" t="s">
        <v>7</v>
      </c>
    </row>
    <row r="877" spans="1:12" ht="36" customHeight="1">
      <c r="A877" s="167" t="s">
        <v>467</v>
      </c>
      <c r="B877" s="174" t="s">
        <v>468</v>
      </c>
      <c r="C877" s="57" t="e">
        <f>H877*I877/100</f>
        <v>#REF!</v>
      </c>
      <c r="D877" s="57" t="e">
        <f>H877*J877/100</f>
        <v>#REF!</v>
      </c>
      <c r="E877" s="57" t="e">
        <f>H877*K877/100</f>
        <v>#REF!</v>
      </c>
      <c r="F877" s="57" t="e">
        <f>H877*L877/100</f>
        <v>#REF!</v>
      </c>
      <c r="G877" s="31" t="s">
        <v>51</v>
      </c>
      <c r="H877" s="42">
        <v>25</v>
      </c>
      <c r="I877" s="37" t="e">
        <f>VLOOKUP($G877,#REF!,3,0)</f>
        <v>#REF!</v>
      </c>
      <c r="J877" s="37" t="e">
        <f>VLOOKUP($G877,#REF!,5,0)</f>
        <v>#REF!</v>
      </c>
      <c r="K877" s="37" t="e">
        <f>VLOOKUP($G877,#REF!,12,0)</f>
        <v>#REF!</v>
      </c>
      <c r="L877" s="37" t="e">
        <f>VLOOKUP($G877,#REF!,8,0)</f>
        <v>#REF!</v>
      </c>
    </row>
    <row r="878" spans="1:12" ht="22">
      <c r="A878" s="168"/>
      <c r="B878" s="175"/>
      <c r="C878" s="57" t="e">
        <f>H878*I878/100</f>
        <v>#REF!</v>
      </c>
      <c r="D878" s="57" t="e">
        <f>H878*J878/100</f>
        <v>#REF!</v>
      </c>
      <c r="E878" s="57" t="e">
        <f>H878*K878/100</f>
        <v>#REF!</v>
      </c>
      <c r="F878" s="57" t="e">
        <f>H878*L878/100</f>
        <v>#REF!</v>
      </c>
      <c r="G878" s="31" t="s">
        <v>185</v>
      </c>
      <c r="H878" s="42">
        <v>120</v>
      </c>
      <c r="I878" s="37" t="e">
        <f>VLOOKUP($G878,#REF!,3,0)</f>
        <v>#REF!</v>
      </c>
      <c r="J878" s="37" t="e">
        <f>VLOOKUP($G878,#REF!,5,0)</f>
        <v>#REF!</v>
      </c>
      <c r="K878" s="37" t="e">
        <f>VLOOKUP($G878,#REF!,12,0)</f>
        <v>#REF!</v>
      </c>
      <c r="L878" s="37" t="e">
        <f>VLOOKUP($G878,#REF!,8,0)</f>
        <v>#REF!</v>
      </c>
    </row>
    <row r="879" spans="1:12" ht="22">
      <c r="A879" s="168"/>
      <c r="B879" s="175"/>
      <c r="C879" s="57" t="e">
        <f>H879*I879/100</f>
        <v>#REF!</v>
      </c>
      <c r="D879" s="57" t="e">
        <f>H879*J879/100</f>
        <v>#REF!</v>
      </c>
      <c r="E879" s="57" t="e">
        <f>H879*K879/100</f>
        <v>#REF!</v>
      </c>
      <c r="F879" s="57" t="e">
        <f>H879*L879/100</f>
        <v>#REF!</v>
      </c>
      <c r="G879" s="31" t="s">
        <v>469</v>
      </c>
      <c r="H879" s="42">
        <v>30</v>
      </c>
      <c r="I879" s="37" t="e">
        <f>VLOOKUP($G879,#REF!,3,0)</f>
        <v>#REF!</v>
      </c>
      <c r="J879" s="37" t="e">
        <f>VLOOKUP($G879,#REF!,5,0)</f>
        <v>#REF!</v>
      </c>
      <c r="K879" s="37" t="e">
        <f>VLOOKUP($G879,#REF!,12,0)</f>
        <v>#REF!</v>
      </c>
      <c r="L879" s="37" t="e">
        <f>VLOOKUP($G879,#REF!,8,0)</f>
        <v>#REF!</v>
      </c>
    </row>
    <row r="880" spans="1:12" ht="22">
      <c r="A880" s="168"/>
      <c r="B880" s="175"/>
      <c r="C880" s="57" t="e">
        <f>H880*I880/100</f>
        <v>#REF!</v>
      </c>
      <c r="D880" s="57" t="e">
        <f>H880*J880/100</f>
        <v>#REF!</v>
      </c>
      <c r="E880" s="57" t="e">
        <f>H880*K880/100</f>
        <v>#REF!</v>
      </c>
      <c r="F880" s="57" t="e">
        <f>H880*L880/100</f>
        <v>#REF!</v>
      </c>
      <c r="G880" s="31" t="s">
        <v>161</v>
      </c>
      <c r="H880" s="42">
        <v>50</v>
      </c>
      <c r="I880" s="37" t="e">
        <f>VLOOKUP($G880,#REF!,3,0)</f>
        <v>#REF!</v>
      </c>
      <c r="J880" s="37" t="e">
        <f>VLOOKUP($G880,#REF!,5,0)</f>
        <v>#REF!</v>
      </c>
      <c r="K880" s="37" t="e">
        <f>VLOOKUP($G880,#REF!,12,0)</f>
        <v>#REF!</v>
      </c>
      <c r="L880" s="37" t="e">
        <f>VLOOKUP($G880,#REF!,8,0)</f>
        <v>#REF!</v>
      </c>
    </row>
    <row r="881" spans="1:13" ht="178" customHeight="1">
      <c r="A881" s="168"/>
      <c r="B881" s="175"/>
      <c r="C881" s="57" t="e">
        <f>H881*I881/100</f>
        <v>#REF!</v>
      </c>
      <c r="D881" s="57" t="e">
        <f>H881*J881/100</f>
        <v>#REF!</v>
      </c>
      <c r="E881" s="57" t="e">
        <f>H881*K881/100</f>
        <v>#REF!</v>
      </c>
      <c r="F881" s="57" t="e">
        <f>H881*L881/100</f>
        <v>#REF!</v>
      </c>
      <c r="G881" s="31" t="s">
        <v>109</v>
      </c>
      <c r="H881" s="53">
        <v>10</v>
      </c>
      <c r="I881" s="38" t="e">
        <f>VLOOKUP($G881,#REF!,3,0)</f>
        <v>#REF!</v>
      </c>
      <c r="J881" s="38" t="e">
        <f>VLOOKUP($G881,#REF!,5,0)</f>
        <v>#REF!</v>
      </c>
      <c r="K881" s="38" t="e">
        <f>VLOOKUP($G881,#REF!,12,0)</f>
        <v>#REF!</v>
      </c>
      <c r="L881" s="38" t="e">
        <f>VLOOKUP($G881,#REF!,8,0)</f>
        <v>#REF!</v>
      </c>
    </row>
    <row r="882" spans="1:13">
      <c r="A882" s="169"/>
      <c r="B882" s="176"/>
      <c r="C882" s="72" t="e">
        <f>SUM(C877:C881)</f>
        <v>#REF!</v>
      </c>
      <c r="D882" s="72" t="e">
        <f>SUM(D877:D881)</f>
        <v>#REF!</v>
      </c>
      <c r="E882" s="72" t="e">
        <f>SUM(E877:E881)</f>
        <v>#REF!</v>
      </c>
      <c r="F882" s="72" t="e">
        <f>SUM(F877:F881)</f>
        <v>#REF!</v>
      </c>
      <c r="G882" s="39"/>
      <c r="H882" s="42"/>
      <c r="I882" s="91"/>
      <c r="J882" s="91"/>
      <c r="K882" s="91"/>
      <c r="L882" s="91"/>
    </row>
    <row r="884" spans="1:13" ht="22">
      <c r="A884" s="113" t="s">
        <v>0</v>
      </c>
      <c r="B884" s="32" t="s">
        <v>1</v>
      </c>
      <c r="C884" s="56" t="s">
        <v>2</v>
      </c>
      <c r="D884" s="56" t="s">
        <v>3</v>
      </c>
      <c r="E884" s="56" t="s">
        <v>4</v>
      </c>
      <c r="F884" s="56" t="s">
        <v>5</v>
      </c>
      <c r="G884" s="32" t="s">
        <v>6</v>
      </c>
      <c r="H884" s="41" t="s">
        <v>7</v>
      </c>
    </row>
    <row r="885" spans="1:13" ht="21" customHeight="1">
      <c r="A885" s="170" t="s">
        <v>470</v>
      </c>
      <c r="B885" s="171" t="s">
        <v>471</v>
      </c>
      <c r="C885" s="69" t="e">
        <f t="shared" ref="C885:C893" si="124">H885*I885/100</f>
        <v>#REF!</v>
      </c>
      <c r="D885" s="62" t="e">
        <f t="shared" ref="D885:D893" si="125">H885*J885/100</f>
        <v>#REF!</v>
      </c>
      <c r="E885" s="69" t="e">
        <f t="shared" ref="E885:E893" si="126">H885*K885/100</f>
        <v>#REF!</v>
      </c>
      <c r="F885" s="63" t="e">
        <f t="shared" ref="F885:F893" si="127">H885*L885/100</f>
        <v>#REF!</v>
      </c>
      <c r="G885" s="58" t="s">
        <v>161</v>
      </c>
      <c r="H885" s="95">
        <v>50</v>
      </c>
      <c r="I885" s="37" t="e">
        <f>VLOOKUP($G885,#REF!,3,0)</f>
        <v>#REF!</v>
      </c>
      <c r="J885" s="37" t="e">
        <f>VLOOKUP($G885,#REF!,5,0)</f>
        <v>#REF!</v>
      </c>
      <c r="K885" s="37" t="e">
        <f>VLOOKUP($G885,#REF!,12,0)</f>
        <v>#REF!</v>
      </c>
      <c r="L885" s="37" t="e">
        <f>VLOOKUP($G885,#REF!,8,0)</f>
        <v>#REF!</v>
      </c>
    </row>
    <row r="886" spans="1:13" ht="22">
      <c r="A886" s="170"/>
      <c r="B886" s="171"/>
      <c r="C886" s="70" t="e">
        <f t="shared" si="124"/>
        <v>#REF!</v>
      </c>
      <c r="D886" s="60" t="e">
        <f t="shared" si="125"/>
        <v>#REF!</v>
      </c>
      <c r="E886" s="70" t="e">
        <f t="shared" si="126"/>
        <v>#REF!</v>
      </c>
      <c r="F886" s="65" t="e">
        <f t="shared" si="127"/>
        <v>#REF!</v>
      </c>
      <c r="G886" s="58" t="s">
        <v>472</v>
      </c>
      <c r="H886" s="95">
        <v>20</v>
      </c>
      <c r="I886" s="37" t="e">
        <f>VLOOKUP($G886,#REF!,3,0)</f>
        <v>#REF!</v>
      </c>
      <c r="J886" s="37" t="e">
        <f>VLOOKUP($G886,#REF!,5,0)</f>
        <v>#REF!</v>
      </c>
      <c r="K886" s="37" t="e">
        <f>VLOOKUP($G886,#REF!,12,0)</f>
        <v>#REF!</v>
      </c>
      <c r="L886" s="37" t="e">
        <f>VLOOKUP($G886,#REF!,8,0)</f>
        <v>#REF!</v>
      </c>
    </row>
    <row r="887" spans="1:13" ht="22">
      <c r="A887" s="170"/>
      <c r="B887" s="171"/>
      <c r="C887" s="70" t="e">
        <f t="shared" si="124"/>
        <v>#REF!</v>
      </c>
      <c r="D887" s="60" t="e">
        <f t="shared" si="125"/>
        <v>#REF!</v>
      </c>
      <c r="E887" s="70" t="e">
        <f t="shared" si="126"/>
        <v>#REF!</v>
      </c>
      <c r="F887" s="65" t="e">
        <f t="shared" si="127"/>
        <v>#REF!</v>
      </c>
      <c r="G887" s="58" t="s">
        <v>274</v>
      </c>
      <c r="H887" s="95">
        <v>10</v>
      </c>
      <c r="I887" s="37" t="e">
        <f>VLOOKUP($G887,#REF!,3,0)</f>
        <v>#REF!</v>
      </c>
      <c r="J887" s="37" t="e">
        <f>VLOOKUP($G887,#REF!,5,0)</f>
        <v>#REF!</v>
      </c>
      <c r="K887" s="37" t="e">
        <f>VLOOKUP($G887,#REF!,12,0)</f>
        <v>#REF!</v>
      </c>
      <c r="L887" s="37" t="e">
        <f>VLOOKUP($G887,#REF!,8,0)</f>
        <v>#REF!</v>
      </c>
    </row>
    <row r="888" spans="1:13" ht="22">
      <c r="A888" s="170"/>
      <c r="B888" s="171"/>
      <c r="C888" s="70" t="e">
        <f t="shared" si="124"/>
        <v>#REF!</v>
      </c>
      <c r="D888" s="60" t="e">
        <f t="shared" si="125"/>
        <v>#REF!</v>
      </c>
      <c r="E888" s="70" t="e">
        <f t="shared" si="126"/>
        <v>#REF!</v>
      </c>
      <c r="F888" s="65" t="e">
        <f t="shared" si="127"/>
        <v>#REF!</v>
      </c>
      <c r="G888" s="58" t="s">
        <v>473</v>
      </c>
      <c r="H888" s="95">
        <v>20</v>
      </c>
      <c r="I888" s="37" t="e">
        <f>VLOOKUP($G888,#REF!,3,0)</f>
        <v>#REF!</v>
      </c>
      <c r="J888" s="37" t="e">
        <f>VLOOKUP($G888,#REF!,5,0)</f>
        <v>#REF!</v>
      </c>
      <c r="K888" s="37" t="e">
        <f>VLOOKUP($G888,#REF!,12,0)</f>
        <v>#REF!</v>
      </c>
      <c r="L888" s="37" t="e">
        <f>VLOOKUP($G888,#REF!,8,0)</f>
        <v>#REF!</v>
      </c>
    </row>
    <row r="889" spans="1:13" ht="22">
      <c r="A889" s="170"/>
      <c r="B889" s="171"/>
      <c r="C889" s="70" t="e">
        <f t="shared" si="124"/>
        <v>#REF!</v>
      </c>
      <c r="D889" s="60" t="e">
        <f t="shared" si="125"/>
        <v>#REF!</v>
      </c>
      <c r="E889" s="70" t="e">
        <f t="shared" si="126"/>
        <v>#REF!</v>
      </c>
      <c r="F889" s="65" t="e">
        <f t="shared" si="127"/>
        <v>#REF!</v>
      </c>
      <c r="G889" s="58" t="s">
        <v>184</v>
      </c>
      <c r="H889" s="95">
        <v>40</v>
      </c>
      <c r="I889" s="37" t="e">
        <f>VLOOKUP($G889,#REF!,3,0)</f>
        <v>#REF!</v>
      </c>
      <c r="J889" s="37" t="e">
        <f>VLOOKUP($G889,#REF!,5,0)</f>
        <v>#REF!</v>
      </c>
      <c r="K889" s="37" t="e">
        <f>VLOOKUP($G889,#REF!,12,0)</f>
        <v>#REF!</v>
      </c>
      <c r="L889" s="37" t="e">
        <f>VLOOKUP($G889,#REF!,8,0)</f>
        <v>#REF!</v>
      </c>
    </row>
    <row r="890" spans="1:13" ht="22">
      <c r="A890" s="170"/>
      <c r="B890" s="171"/>
      <c r="C890" s="70"/>
      <c r="D890" s="60"/>
      <c r="E890" s="70"/>
      <c r="F890" s="65"/>
      <c r="G890" s="58" t="s">
        <v>474</v>
      </c>
      <c r="H890" s="95" t="s">
        <v>475</v>
      </c>
      <c r="I890" s="37"/>
      <c r="J890" s="37"/>
      <c r="K890" s="37"/>
      <c r="L890" s="37"/>
    </row>
    <row r="891" spans="1:13" ht="22">
      <c r="A891" s="170"/>
      <c r="B891" s="171"/>
      <c r="C891" s="70" t="e">
        <f t="shared" si="124"/>
        <v>#REF!</v>
      </c>
      <c r="D891" s="60" t="e">
        <f t="shared" si="125"/>
        <v>#REF!</v>
      </c>
      <c r="E891" s="70" t="e">
        <f t="shared" si="126"/>
        <v>#REF!</v>
      </c>
      <c r="F891" s="65" t="e">
        <f t="shared" si="127"/>
        <v>#REF!</v>
      </c>
      <c r="G891" s="58" t="s">
        <v>301</v>
      </c>
      <c r="H891" s="95">
        <v>30</v>
      </c>
      <c r="I891" s="37" t="e">
        <f>VLOOKUP($G891,#REF!,3,0)</f>
        <v>#REF!</v>
      </c>
      <c r="J891" s="37" t="e">
        <f>VLOOKUP($G891,#REF!,5,0)</f>
        <v>#REF!</v>
      </c>
      <c r="K891" s="37" t="e">
        <f>VLOOKUP($G891,#REF!,12,0)</f>
        <v>#REF!</v>
      </c>
      <c r="L891" s="37" t="e">
        <f>VLOOKUP($G891,#REF!,8,0)</f>
        <v>#REF!</v>
      </c>
    </row>
    <row r="892" spans="1:13" ht="22">
      <c r="A892" s="170"/>
      <c r="B892" s="171"/>
      <c r="C892" s="70"/>
      <c r="D892" s="60"/>
      <c r="E892" s="70"/>
      <c r="F892" s="65"/>
      <c r="G892" s="58" t="s">
        <v>79</v>
      </c>
      <c r="H892" s="95" t="s">
        <v>476</v>
      </c>
      <c r="I892" s="37"/>
      <c r="J892" s="37"/>
      <c r="K892" s="37"/>
      <c r="L892" s="37"/>
    </row>
    <row r="893" spans="1:13" ht="86" customHeight="1">
      <c r="A893" s="170"/>
      <c r="B893" s="171"/>
      <c r="C893" s="71" t="e">
        <f t="shared" si="124"/>
        <v>#REF!</v>
      </c>
      <c r="D893" s="67" t="e">
        <f t="shared" si="125"/>
        <v>#REF!</v>
      </c>
      <c r="E893" s="71" t="e">
        <f t="shared" si="126"/>
        <v>#REF!</v>
      </c>
      <c r="F893" s="68" t="e">
        <f t="shared" si="127"/>
        <v>#REF!</v>
      </c>
      <c r="G893" s="58" t="s">
        <v>463</v>
      </c>
      <c r="H893" s="96">
        <v>80</v>
      </c>
      <c r="I893" s="37" t="e">
        <f>VLOOKUP($G893,#REF!,3,0)</f>
        <v>#REF!</v>
      </c>
      <c r="J893" s="37" t="e">
        <f>VLOOKUP($G893,#REF!,5,0)</f>
        <v>#REF!</v>
      </c>
      <c r="K893" s="37" t="e">
        <f>VLOOKUP($G893,#REF!,12,0)</f>
        <v>#REF!</v>
      </c>
      <c r="L893" s="37" t="e">
        <f>VLOOKUP($G893,#REF!,8,0)</f>
        <v>#REF!</v>
      </c>
    </row>
    <row r="894" spans="1:13">
      <c r="A894" s="104"/>
      <c r="B894" s="180"/>
      <c r="C894" s="59" t="e">
        <f>SUM(C885:C893)</f>
        <v>#REF!</v>
      </c>
      <c r="D894" s="59" t="e">
        <f>SUM(D885:D893)</f>
        <v>#REF!</v>
      </c>
      <c r="E894" s="59" t="e">
        <f>SUM(E885:E893)</f>
        <v>#REF!</v>
      </c>
      <c r="F894" s="59" t="e">
        <f>SUM(F885:F893)</f>
        <v>#REF!</v>
      </c>
      <c r="G894" s="39"/>
      <c r="H894" s="183"/>
      <c r="I894" s="91"/>
      <c r="J894" s="91"/>
      <c r="K894" s="91"/>
      <c r="L894" s="91"/>
    </row>
    <row r="895" spans="1:13" ht="22">
      <c r="A895" s="113" t="s">
        <v>0</v>
      </c>
      <c r="B895" s="32" t="s">
        <v>1</v>
      </c>
      <c r="C895" s="56" t="s">
        <v>2</v>
      </c>
      <c r="D895" s="56" t="s">
        <v>3</v>
      </c>
      <c r="E895" s="56" t="s">
        <v>4</v>
      </c>
      <c r="F895" s="56" t="s">
        <v>5</v>
      </c>
      <c r="G895" s="32" t="s">
        <v>6</v>
      </c>
      <c r="H895" s="41" t="s">
        <v>7</v>
      </c>
    </row>
    <row r="896" spans="1:13" ht="23" customHeight="1">
      <c r="A896" s="172" t="s">
        <v>477</v>
      </c>
      <c r="B896" s="171" t="s">
        <v>478</v>
      </c>
      <c r="C896" s="61" t="e">
        <f t="shared" ref="C896:C901" si="128">H896*I896/100</f>
        <v>#REF!</v>
      </c>
      <c r="D896" s="69" t="e">
        <f t="shared" ref="D896:D901" si="129">H896*J896/100</f>
        <v>#REF!</v>
      </c>
      <c r="E896" s="62" t="e">
        <f t="shared" ref="E896:E901" si="130">H896*K896/100</f>
        <v>#REF!</v>
      </c>
      <c r="F896" s="69" t="e">
        <f t="shared" ref="F896:F901" si="131">H896*L896/100</f>
        <v>#REF!</v>
      </c>
      <c r="G896" s="58" t="s">
        <v>463</v>
      </c>
      <c r="H896" s="95">
        <v>85</v>
      </c>
      <c r="I896" s="37" t="e">
        <f>VLOOKUP($G896,#REF!,3,0)</f>
        <v>#REF!</v>
      </c>
      <c r="J896" s="37" t="e">
        <f>VLOOKUP($G896,#REF!,5,0)</f>
        <v>#REF!</v>
      </c>
      <c r="K896" s="37" t="e">
        <f>VLOOKUP($G896,#REF!,12,0)</f>
        <v>#REF!</v>
      </c>
      <c r="L896" s="37" t="e">
        <f>VLOOKUP($G896,#REF!,8,0)</f>
        <v>#REF!</v>
      </c>
      <c r="M896" s="91"/>
    </row>
    <row r="897" spans="1:13" ht="22">
      <c r="A897" s="172"/>
      <c r="B897" s="171"/>
      <c r="C897" s="64" t="e">
        <f t="shared" si="128"/>
        <v>#REF!</v>
      </c>
      <c r="D897" s="70" t="e">
        <f t="shared" si="129"/>
        <v>#REF!</v>
      </c>
      <c r="E897" s="60" t="e">
        <f t="shared" si="130"/>
        <v>#REF!</v>
      </c>
      <c r="F897" s="70" t="e">
        <f t="shared" si="131"/>
        <v>#REF!</v>
      </c>
      <c r="G897" s="58" t="s">
        <v>479</v>
      </c>
      <c r="H897" s="95">
        <v>40</v>
      </c>
      <c r="I897" s="37" t="e">
        <f>VLOOKUP($G897,#REF!,3,0)</f>
        <v>#REF!</v>
      </c>
      <c r="J897" s="37" t="e">
        <f>VLOOKUP($G897,#REF!,5,0)</f>
        <v>#REF!</v>
      </c>
      <c r="K897" s="37" t="e">
        <f>VLOOKUP($G897,#REF!,12,0)</f>
        <v>#REF!</v>
      </c>
      <c r="L897" s="37" t="e">
        <f>VLOOKUP($G897,#REF!,8,0)</f>
        <v>#REF!</v>
      </c>
      <c r="M897" s="91"/>
    </row>
    <row r="898" spans="1:13" ht="22">
      <c r="A898" s="172"/>
      <c r="B898" s="171"/>
      <c r="C898" s="64" t="e">
        <f t="shared" si="128"/>
        <v>#REF!</v>
      </c>
      <c r="D898" s="70" t="e">
        <f t="shared" si="129"/>
        <v>#REF!</v>
      </c>
      <c r="E898" s="60" t="e">
        <f t="shared" si="130"/>
        <v>#REF!</v>
      </c>
      <c r="F898" s="70" t="e">
        <f t="shared" si="131"/>
        <v>#REF!</v>
      </c>
      <c r="G898" s="58" t="s">
        <v>465</v>
      </c>
      <c r="H898" s="95">
        <v>5</v>
      </c>
      <c r="I898" s="37" t="e">
        <f>VLOOKUP($G898,#REF!,3,0)</f>
        <v>#REF!</v>
      </c>
      <c r="J898" s="37" t="e">
        <f>VLOOKUP($G898,#REF!,5,0)</f>
        <v>#REF!</v>
      </c>
      <c r="K898" s="37" t="e">
        <f>VLOOKUP($G898,#REF!,12,0)</f>
        <v>#REF!</v>
      </c>
      <c r="L898" s="37" t="e">
        <f>VLOOKUP($G898,#REF!,8,0)</f>
        <v>#REF!</v>
      </c>
      <c r="M898" s="91"/>
    </row>
    <row r="899" spans="1:13" ht="22">
      <c r="A899" s="172"/>
      <c r="B899" s="171"/>
      <c r="C899" s="64" t="e">
        <f t="shared" si="128"/>
        <v>#REF!</v>
      </c>
      <c r="D899" s="70" t="e">
        <f t="shared" si="129"/>
        <v>#REF!</v>
      </c>
      <c r="E899" s="60" t="e">
        <f t="shared" si="130"/>
        <v>#REF!</v>
      </c>
      <c r="F899" s="70" t="e">
        <f t="shared" si="131"/>
        <v>#REF!</v>
      </c>
      <c r="G899" s="58" t="s">
        <v>109</v>
      </c>
      <c r="H899" s="95">
        <v>10</v>
      </c>
      <c r="I899" s="37" t="e">
        <f>VLOOKUP($G899,#REF!,3,0)</f>
        <v>#REF!</v>
      </c>
      <c r="J899" s="37" t="e">
        <f>VLOOKUP($G899,#REF!,5,0)</f>
        <v>#REF!</v>
      </c>
      <c r="K899" s="37" t="e">
        <f>VLOOKUP($G899,#REF!,12,0)</f>
        <v>#REF!</v>
      </c>
      <c r="L899" s="37" t="e">
        <f>VLOOKUP($G899,#REF!,8,0)</f>
        <v>#REF!</v>
      </c>
      <c r="M899" s="91"/>
    </row>
    <row r="900" spans="1:13" ht="22">
      <c r="A900" s="172"/>
      <c r="B900" s="171"/>
      <c r="C900" s="64" t="e">
        <f t="shared" si="128"/>
        <v>#REF!</v>
      </c>
      <c r="D900" s="70" t="e">
        <f t="shared" si="129"/>
        <v>#REF!</v>
      </c>
      <c r="E900" s="60" t="e">
        <f t="shared" si="130"/>
        <v>#REF!</v>
      </c>
      <c r="F900" s="70" t="e">
        <f t="shared" si="131"/>
        <v>#REF!</v>
      </c>
      <c r="G900" s="58" t="s">
        <v>473</v>
      </c>
      <c r="H900" s="95">
        <v>10</v>
      </c>
      <c r="I900" s="37" t="e">
        <f>VLOOKUP($G900,#REF!,3,0)</f>
        <v>#REF!</v>
      </c>
      <c r="J900" s="37" t="e">
        <f>VLOOKUP($G900,#REF!,5,0)</f>
        <v>#REF!</v>
      </c>
      <c r="K900" s="37" t="e">
        <f>VLOOKUP($G900,#REF!,12,0)</f>
        <v>#REF!</v>
      </c>
      <c r="L900" s="37" t="e">
        <f>VLOOKUP($G900,#REF!,8,0)</f>
        <v>#REF!</v>
      </c>
      <c r="M900" s="91"/>
    </row>
    <row r="901" spans="1:13" ht="167" customHeight="1">
      <c r="A901" s="172"/>
      <c r="B901" s="171"/>
      <c r="C901" s="66" t="e">
        <f t="shared" si="128"/>
        <v>#REF!</v>
      </c>
      <c r="D901" s="71" t="e">
        <f t="shared" si="129"/>
        <v>#REF!</v>
      </c>
      <c r="E901" s="67" t="e">
        <f t="shared" si="130"/>
        <v>#REF!</v>
      </c>
      <c r="F901" s="71" t="e">
        <f t="shared" si="131"/>
        <v>#REF!</v>
      </c>
      <c r="G901" s="58" t="s">
        <v>161</v>
      </c>
      <c r="H901" s="96">
        <v>50</v>
      </c>
      <c r="I901" s="37" t="e">
        <f>VLOOKUP($G901,#REF!,3,0)</f>
        <v>#REF!</v>
      </c>
      <c r="J901" s="37" t="e">
        <f>VLOOKUP($G901,#REF!,5,0)</f>
        <v>#REF!</v>
      </c>
      <c r="K901" s="37" t="e">
        <f>VLOOKUP($G901,#REF!,12,0)</f>
        <v>#REF!</v>
      </c>
      <c r="L901" s="37" t="e">
        <f>VLOOKUP($G901,#REF!,8,0)</f>
        <v>#REF!</v>
      </c>
      <c r="M901" s="91"/>
    </row>
    <row r="902" spans="1:13">
      <c r="C902" s="59" t="e">
        <f>SUM(C896:C901)</f>
        <v>#REF!</v>
      </c>
      <c r="D902" s="59" t="e">
        <f>SUM(D896:D901)</f>
        <v>#REF!</v>
      </c>
      <c r="E902" s="59" t="e">
        <f>SUM(E896:E901)</f>
        <v>#REF!</v>
      </c>
      <c r="F902" s="59" t="e">
        <f>SUM(F896:F901)</f>
        <v>#REF!</v>
      </c>
      <c r="H902" s="97"/>
    </row>
  </sheetData>
  <autoFilter ref="A1:L601" xr:uid="{00000000-0009-0000-0000-000000000000}"/>
  <pageMargins left="0.7" right="0.7" top="0.75" bottom="0.75" header="0.3" footer="0.3"/>
  <pageSetup paperSize="9"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KB16"/>
  <sheetViews>
    <sheetView showGridLines="0" zoomScale="90" zoomScaleNormal="90" workbookViewId="0">
      <pane ySplit="3" topLeftCell="A4" activePane="bottomLeft" state="frozen"/>
      <selection pane="bottomLeft" activeCell="I32" sqref="I32"/>
    </sheetView>
  </sheetViews>
  <sheetFormatPr baseColWidth="10" defaultColWidth="10.83203125" defaultRowHeight="16" outlineLevelCol="2"/>
  <cols>
    <col min="1" max="42" width="5.33203125" style="226" customWidth="1"/>
    <col min="43" max="46" width="10.83203125" style="226"/>
    <col min="47" max="47" width="64.6640625" style="229" customWidth="1"/>
    <col min="48" max="48" width="47.83203125" style="230" customWidth="1"/>
    <col min="49" max="49" width="25.33203125" style="230" customWidth="1"/>
    <col min="50" max="50" width="12.6640625" style="230" customWidth="1"/>
    <col min="51" max="53" width="9.5" style="230" customWidth="1"/>
    <col min="54" max="54" width="15.83203125" style="289" customWidth="1" outlineLevel="1"/>
    <col min="55" max="55" width="15.83203125" style="238" customWidth="1" outlineLevel="1"/>
    <col min="56" max="59" width="13" style="291" hidden="1" customWidth="1" outlineLevel="2"/>
    <col min="60" max="61" width="10.83203125" style="226" hidden="1" customWidth="1" outlineLevel="2"/>
    <col min="62" max="62" width="7.6640625" style="226" hidden="1" customWidth="1" outlineLevel="2"/>
    <col min="63" max="63" width="10.83203125" style="226" hidden="1" customWidth="1" outlineLevel="2"/>
    <col min="64" max="64" width="28.33203125" style="290" customWidth="1" outlineLevel="1" collapsed="1"/>
    <col min="65" max="65" width="15.83203125" style="290" customWidth="1" outlineLevel="1"/>
    <col min="66" max="72" width="10.83203125" style="226" hidden="1" customWidth="1" outlineLevel="2"/>
    <col min="73" max="73" width="5" style="226" hidden="1" customWidth="1" outlineLevel="2"/>
    <col min="74" max="74" width="38" style="290" customWidth="1" outlineLevel="1" collapsed="1"/>
    <col min="75" max="75" width="15.83203125" style="290" customWidth="1" outlineLevel="1"/>
    <col min="76" max="83" width="10.83203125" style="226" hidden="1" customWidth="1" outlineLevel="2"/>
    <col min="84" max="84" width="31.33203125" style="290" customWidth="1" outlineLevel="1" collapsed="1"/>
    <col min="85" max="85" width="15.83203125" style="290" customWidth="1" outlineLevel="1"/>
    <col min="86" max="93" width="10.83203125" style="226" hidden="1" customWidth="1" outlineLevel="2"/>
    <col min="94" max="94" width="43.33203125" style="290" customWidth="1" outlineLevel="1" collapsed="1"/>
    <col min="95" max="95" width="15.83203125" style="290" customWidth="1" outlineLevel="1"/>
    <col min="96" max="103" width="10.83203125" style="226" hidden="1" customWidth="1" outlineLevel="2"/>
    <col min="104" max="104" width="15.83203125" style="290" customWidth="1" outlineLevel="1" collapsed="1"/>
    <col min="105" max="105" width="15.83203125" style="290" customWidth="1" outlineLevel="1"/>
    <col min="106" max="113" width="10.83203125" style="226" hidden="1" customWidth="1" outlineLevel="2"/>
    <col min="114" max="114" width="50.83203125" style="290" customWidth="1" outlineLevel="1" collapsed="1"/>
    <col min="115" max="115" width="9.1640625" style="290" customWidth="1" outlineLevel="1"/>
    <col min="116" max="122" width="10.83203125" style="226" hidden="1" customWidth="1" outlineLevel="2"/>
    <col min="123" max="123" width="10.1640625" style="226" hidden="1" customWidth="1" outlineLevel="2"/>
    <col min="124" max="124" width="40.33203125" style="290" customWidth="1" outlineLevel="1" collapsed="1"/>
    <col min="125" max="125" width="15.83203125" style="290" customWidth="1" outlineLevel="1"/>
    <col min="126" max="133" width="10.83203125" style="226" hidden="1" customWidth="1" outlineLevel="2"/>
    <col min="134" max="134" width="15.83203125" style="290" customWidth="1" outlineLevel="1" collapsed="1"/>
    <col min="135" max="135" width="15.83203125" style="290" customWidth="1" outlineLevel="1"/>
    <col min="136" max="143" width="10.83203125" style="226" hidden="1" customWidth="1" outlineLevel="2"/>
    <col min="144" max="144" width="28.33203125" style="290" customWidth="1" outlineLevel="1" collapsed="1"/>
    <col min="145" max="145" width="15.83203125" style="290" customWidth="1" outlineLevel="1"/>
    <col min="146" max="153" width="10.83203125" style="226" hidden="1" customWidth="1" outlineLevel="2"/>
    <col min="154" max="154" width="15.83203125" style="290" customWidth="1" outlineLevel="1" collapsed="1"/>
    <col min="155" max="155" width="15.83203125" style="290" customWidth="1" outlineLevel="1"/>
    <col min="156" max="163" width="10.83203125" style="226" hidden="1" customWidth="1" outlineLevel="2"/>
    <col min="164" max="164" width="31.33203125" style="290" customWidth="1" outlineLevel="1" collapsed="1"/>
    <col min="165" max="165" width="15.83203125" style="290" customWidth="1" outlineLevel="1"/>
    <col min="166" max="173" width="10.83203125" style="226" hidden="1" customWidth="1" outlineLevel="2"/>
    <col min="174" max="174" width="15.83203125" style="290" customWidth="1" outlineLevel="1" collapsed="1"/>
    <col min="175" max="175" width="15.83203125" style="290" customWidth="1" outlineLevel="1"/>
    <col min="176" max="183" width="10.83203125" style="226" hidden="1" customWidth="1" outlineLevel="2"/>
    <col min="184" max="184" width="15.83203125" style="290" customWidth="1" outlineLevel="1" collapsed="1"/>
    <col min="185" max="185" width="15.83203125" style="290" customWidth="1" outlineLevel="1"/>
    <col min="186" max="193" width="10.83203125" style="226" hidden="1" customWidth="1" outlineLevel="2"/>
    <col min="194" max="194" width="15.83203125" style="290" customWidth="1" outlineLevel="1" collapsed="1"/>
    <col min="195" max="195" width="15.83203125" style="290" customWidth="1" outlineLevel="1"/>
    <col min="196" max="203" width="10.83203125" style="226" hidden="1" customWidth="1" outlineLevel="2"/>
    <col min="204" max="204" width="15.83203125" style="290" customWidth="1" outlineLevel="1" collapsed="1"/>
    <col min="205" max="205" width="15.83203125" style="290" customWidth="1" outlineLevel="1"/>
    <col min="206" max="213" width="10.83203125" style="226" hidden="1" customWidth="1" outlineLevel="2"/>
    <col min="214" max="214" width="15.83203125" style="290" customWidth="1" outlineLevel="1" collapsed="1"/>
    <col min="215" max="215" width="15.83203125" style="290" customWidth="1" outlineLevel="1"/>
    <col min="216" max="223" width="10.83203125" style="226" hidden="1" customWidth="1" outlineLevel="2"/>
    <col min="224" max="224" width="15.83203125" style="290" customWidth="1" outlineLevel="1" collapsed="1"/>
    <col min="225" max="225" width="15.83203125" style="290" customWidth="1" outlineLevel="1"/>
    <col min="226" max="233" width="10.83203125" style="226" hidden="1" customWidth="1" outlineLevel="2"/>
    <col min="234" max="234" width="15.83203125" style="290" customWidth="1" outlineLevel="1" collapsed="1"/>
    <col min="235" max="235" width="15.83203125" style="290" customWidth="1" outlineLevel="1"/>
    <col min="236" max="243" width="10.83203125" style="226" hidden="1" customWidth="1" outlineLevel="2"/>
    <col min="244" max="244" width="112.83203125" style="226" customWidth="1" outlineLevel="1" collapsed="1"/>
    <col min="245" max="245" width="35" style="226" customWidth="1"/>
    <col min="246" max="16384" width="10.83203125" style="226"/>
  </cols>
  <sheetData>
    <row r="1" spans="1:288">
      <c r="A1" s="328" t="s">
        <v>480</v>
      </c>
      <c r="B1" s="328"/>
      <c r="C1" s="328"/>
      <c r="D1" s="328"/>
      <c r="E1" s="328"/>
      <c r="F1" s="328"/>
      <c r="G1" s="328"/>
      <c r="H1" s="328"/>
      <c r="I1" s="328"/>
      <c r="J1" s="328"/>
      <c r="K1" s="328"/>
      <c r="L1" s="328"/>
      <c r="M1" s="328"/>
      <c r="N1" s="328"/>
      <c r="O1" s="328"/>
      <c r="P1" s="328"/>
      <c r="Q1" s="328"/>
      <c r="R1" s="328"/>
      <c r="S1" s="328"/>
      <c r="T1" s="328"/>
      <c r="U1" s="328"/>
      <c r="V1" s="328"/>
      <c r="W1" s="328"/>
      <c r="X1" s="328"/>
      <c r="Y1" s="328"/>
      <c r="Z1" s="328"/>
      <c r="AA1" s="328"/>
      <c r="AB1" s="328"/>
      <c r="AC1" s="328"/>
      <c r="AD1" s="328"/>
      <c r="AE1" s="328"/>
      <c r="AF1" s="328"/>
      <c r="AG1" s="328"/>
      <c r="AH1" s="328"/>
      <c r="AI1" s="328"/>
      <c r="AJ1" s="328"/>
      <c r="AK1" s="328"/>
      <c r="AL1" s="328"/>
      <c r="AM1" s="328"/>
      <c r="AN1" s="328"/>
      <c r="AO1" s="328"/>
      <c r="AP1" s="328"/>
      <c r="AU1" s="229">
        <v>1</v>
      </c>
      <c r="AV1" s="230">
        <v>2</v>
      </c>
      <c r="AW1" s="229">
        <v>3</v>
      </c>
      <c r="AX1" s="230">
        <v>4</v>
      </c>
      <c r="AY1" s="229">
        <v>5</v>
      </c>
      <c r="AZ1" s="230">
        <v>6</v>
      </c>
      <c r="BA1" s="229">
        <v>7</v>
      </c>
      <c r="BB1" s="231">
        <v>8</v>
      </c>
      <c r="BC1" s="232">
        <v>9</v>
      </c>
      <c r="BD1" s="231">
        <v>10</v>
      </c>
      <c r="BE1" s="232">
        <v>11</v>
      </c>
      <c r="BF1" s="231">
        <v>12</v>
      </c>
      <c r="BG1" s="232">
        <v>13</v>
      </c>
      <c r="BH1" s="231">
        <v>14</v>
      </c>
      <c r="BI1" s="232">
        <v>15</v>
      </c>
      <c r="BJ1" s="231">
        <v>16</v>
      </c>
      <c r="BK1" s="232">
        <v>17</v>
      </c>
      <c r="BL1" s="231">
        <v>18</v>
      </c>
      <c r="BM1" s="232">
        <v>19</v>
      </c>
      <c r="BN1" s="231">
        <v>20</v>
      </c>
      <c r="BO1" s="232">
        <v>21</v>
      </c>
      <c r="BP1" s="231">
        <v>22</v>
      </c>
      <c r="BQ1" s="232">
        <v>23</v>
      </c>
      <c r="BR1" s="231">
        <v>24</v>
      </c>
      <c r="BS1" s="232">
        <v>25</v>
      </c>
      <c r="BT1" s="231">
        <v>26</v>
      </c>
      <c r="BU1" s="232">
        <v>27</v>
      </c>
      <c r="BV1" s="231">
        <v>28</v>
      </c>
      <c r="BW1" s="232">
        <v>29</v>
      </c>
      <c r="BX1" s="231">
        <v>30</v>
      </c>
      <c r="BY1" s="232">
        <v>31</v>
      </c>
      <c r="BZ1" s="231">
        <v>32</v>
      </c>
      <c r="CA1" s="232">
        <v>33</v>
      </c>
      <c r="CB1" s="231">
        <v>34</v>
      </c>
      <c r="CC1" s="232">
        <v>35</v>
      </c>
      <c r="CD1" s="231">
        <v>36</v>
      </c>
      <c r="CE1" s="232">
        <v>37</v>
      </c>
      <c r="CF1" s="231">
        <v>38</v>
      </c>
      <c r="CG1" s="232">
        <v>39</v>
      </c>
      <c r="CH1" s="230">
        <v>40</v>
      </c>
      <c r="CI1" s="229">
        <v>41</v>
      </c>
      <c r="CJ1" s="230">
        <v>42</v>
      </c>
      <c r="CK1" s="229">
        <v>43</v>
      </c>
      <c r="CL1" s="230">
        <v>44</v>
      </c>
      <c r="CM1" s="229">
        <v>45</v>
      </c>
      <c r="CN1" s="230">
        <v>46</v>
      </c>
      <c r="CO1" s="229">
        <v>47</v>
      </c>
      <c r="CP1" s="230">
        <v>48</v>
      </c>
      <c r="CQ1" s="229">
        <v>49</v>
      </c>
      <c r="CR1" s="230">
        <v>50</v>
      </c>
      <c r="CS1" s="229">
        <v>51</v>
      </c>
      <c r="CT1" s="230">
        <v>52</v>
      </c>
      <c r="CU1" s="229">
        <v>53</v>
      </c>
      <c r="CV1" s="230">
        <v>54</v>
      </c>
      <c r="CW1" s="229">
        <v>55</v>
      </c>
      <c r="CX1" s="230">
        <v>56</v>
      </c>
      <c r="CY1" s="229">
        <v>57</v>
      </c>
      <c r="CZ1" s="230">
        <v>58</v>
      </c>
      <c r="DA1" s="229">
        <v>59</v>
      </c>
      <c r="DB1" s="230">
        <v>60</v>
      </c>
      <c r="DC1" s="229">
        <v>61</v>
      </c>
      <c r="DD1" s="230">
        <v>62</v>
      </c>
      <c r="DE1" s="229">
        <v>63</v>
      </c>
      <c r="DF1" s="230">
        <v>64</v>
      </c>
      <c r="DG1" s="229">
        <v>65</v>
      </c>
      <c r="DH1" s="230">
        <v>66</v>
      </c>
      <c r="DI1" s="229">
        <v>67</v>
      </c>
      <c r="DJ1" s="230">
        <v>68</v>
      </c>
      <c r="DK1" s="229">
        <v>69</v>
      </c>
      <c r="DL1" s="230">
        <v>70</v>
      </c>
      <c r="DM1" s="229">
        <v>71</v>
      </c>
      <c r="DN1" s="230">
        <v>72</v>
      </c>
      <c r="DO1" s="229">
        <v>73</v>
      </c>
      <c r="DP1" s="230">
        <v>74</v>
      </c>
      <c r="DQ1" s="229">
        <v>75</v>
      </c>
      <c r="DR1" s="230">
        <v>76</v>
      </c>
      <c r="DS1" s="229">
        <v>77</v>
      </c>
      <c r="DT1" s="230">
        <v>78</v>
      </c>
      <c r="DU1" s="229">
        <v>79</v>
      </c>
      <c r="DV1" s="230">
        <v>80</v>
      </c>
      <c r="DW1" s="229">
        <v>81</v>
      </c>
      <c r="DX1" s="230">
        <v>82</v>
      </c>
      <c r="DY1" s="229">
        <v>83</v>
      </c>
      <c r="DZ1" s="230">
        <v>84</v>
      </c>
      <c r="EA1" s="229">
        <v>85</v>
      </c>
      <c r="EB1" s="230">
        <v>86</v>
      </c>
      <c r="EC1" s="229">
        <v>87</v>
      </c>
      <c r="ED1" s="230">
        <v>88</v>
      </c>
      <c r="EE1" s="229">
        <v>89</v>
      </c>
      <c r="EF1" s="230">
        <v>90</v>
      </c>
      <c r="EG1" s="229">
        <v>91</v>
      </c>
      <c r="EH1" s="230">
        <v>92</v>
      </c>
      <c r="EI1" s="229">
        <v>93</v>
      </c>
      <c r="EJ1" s="230">
        <v>94</v>
      </c>
      <c r="EK1" s="229">
        <v>95</v>
      </c>
      <c r="EL1" s="230">
        <v>96</v>
      </c>
      <c r="EM1" s="229">
        <v>97</v>
      </c>
      <c r="EN1" s="230">
        <v>98</v>
      </c>
      <c r="EO1" s="229">
        <v>99</v>
      </c>
      <c r="EP1" s="230">
        <v>100</v>
      </c>
      <c r="EQ1" s="229">
        <v>101</v>
      </c>
      <c r="ER1" s="230">
        <v>102</v>
      </c>
      <c r="ES1" s="229">
        <v>103</v>
      </c>
      <c r="ET1" s="230">
        <v>104</v>
      </c>
      <c r="EU1" s="229">
        <v>105</v>
      </c>
      <c r="EV1" s="230">
        <v>106</v>
      </c>
      <c r="EW1" s="229">
        <v>107</v>
      </c>
      <c r="EX1" s="230">
        <v>108</v>
      </c>
      <c r="EY1" s="229">
        <v>109</v>
      </c>
      <c r="EZ1" s="230">
        <v>110</v>
      </c>
      <c r="FA1" s="229">
        <v>111</v>
      </c>
      <c r="FB1" s="230">
        <v>112</v>
      </c>
      <c r="FC1" s="229">
        <v>113</v>
      </c>
      <c r="FD1" s="230">
        <v>114</v>
      </c>
      <c r="FE1" s="229">
        <v>115</v>
      </c>
      <c r="FF1" s="230">
        <v>116</v>
      </c>
      <c r="FG1" s="229">
        <v>117</v>
      </c>
      <c r="FH1" s="230">
        <v>118</v>
      </c>
      <c r="FI1" s="229">
        <v>119</v>
      </c>
      <c r="FJ1" s="230">
        <v>120</v>
      </c>
      <c r="FK1" s="229">
        <v>121</v>
      </c>
      <c r="FL1" s="230">
        <v>122</v>
      </c>
      <c r="FM1" s="229">
        <v>123</v>
      </c>
      <c r="FN1" s="230">
        <v>124</v>
      </c>
      <c r="FO1" s="229">
        <v>125</v>
      </c>
      <c r="FP1" s="230">
        <v>126</v>
      </c>
      <c r="FQ1" s="229">
        <v>127</v>
      </c>
      <c r="FR1" s="230">
        <v>128</v>
      </c>
      <c r="FS1" s="229">
        <v>129</v>
      </c>
      <c r="FT1" s="230">
        <v>130</v>
      </c>
      <c r="FU1" s="229">
        <v>131</v>
      </c>
      <c r="FV1" s="230">
        <v>132</v>
      </c>
      <c r="FW1" s="229">
        <v>133</v>
      </c>
      <c r="FX1" s="230">
        <v>134</v>
      </c>
      <c r="FY1" s="229">
        <v>135</v>
      </c>
      <c r="FZ1" s="230">
        <v>136</v>
      </c>
      <c r="GA1" s="229">
        <v>137</v>
      </c>
      <c r="GB1" s="230">
        <v>138</v>
      </c>
      <c r="GC1" s="229">
        <v>139</v>
      </c>
      <c r="GD1" s="230">
        <v>140</v>
      </c>
      <c r="GE1" s="229">
        <v>141</v>
      </c>
      <c r="GF1" s="230">
        <v>142</v>
      </c>
      <c r="GG1" s="229">
        <v>143</v>
      </c>
      <c r="GH1" s="230">
        <v>144</v>
      </c>
      <c r="GI1" s="229">
        <v>145</v>
      </c>
      <c r="GJ1" s="230">
        <v>146</v>
      </c>
      <c r="GK1" s="229">
        <v>147</v>
      </c>
      <c r="GL1" s="230">
        <v>148</v>
      </c>
      <c r="GM1" s="229">
        <v>149</v>
      </c>
      <c r="GN1" s="230">
        <v>150</v>
      </c>
      <c r="GO1" s="229">
        <v>151</v>
      </c>
      <c r="GP1" s="230">
        <v>152</v>
      </c>
      <c r="GQ1" s="229">
        <v>153</v>
      </c>
      <c r="GR1" s="230">
        <v>154</v>
      </c>
      <c r="GS1" s="229">
        <v>155</v>
      </c>
      <c r="GT1" s="230">
        <v>156</v>
      </c>
      <c r="GU1" s="229">
        <v>157</v>
      </c>
      <c r="GV1" s="230">
        <v>158</v>
      </c>
      <c r="GW1" s="229">
        <v>159</v>
      </c>
      <c r="GX1" s="230">
        <v>160</v>
      </c>
      <c r="GY1" s="229">
        <v>161</v>
      </c>
      <c r="GZ1" s="230">
        <v>162</v>
      </c>
      <c r="HA1" s="229">
        <v>163</v>
      </c>
      <c r="HB1" s="230">
        <v>164</v>
      </c>
      <c r="HC1" s="229">
        <v>165</v>
      </c>
      <c r="HD1" s="230">
        <v>166</v>
      </c>
      <c r="HE1" s="229">
        <v>167</v>
      </c>
      <c r="HF1" s="230">
        <v>168</v>
      </c>
      <c r="HG1" s="229">
        <v>169</v>
      </c>
      <c r="HH1" s="230">
        <v>170</v>
      </c>
      <c r="HI1" s="229">
        <v>171</v>
      </c>
      <c r="HJ1" s="230">
        <v>172</v>
      </c>
      <c r="HK1" s="229">
        <v>173</v>
      </c>
      <c r="HL1" s="230">
        <v>174</v>
      </c>
      <c r="HM1" s="229">
        <v>175</v>
      </c>
      <c r="HN1" s="230">
        <v>176</v>
      </c>
      <c r="HO1" s="229">
        <v>177</v>
      </c>
      <c r="HP1" s="230">
        <v>178</v>
      </c>
      <c r="HQ1" s="229">
        <v>179</v>
      </c>
      <c r="HR1" s="230">
        <v>180</v>
      </c>
      <c r="HS1" s="229">
        <v>181</v>
      </c>
      <c r="HT1" s="230">
        <v>182</v>
      </c>
      <c r="HU1" s="229">
        <v>183</v>
      </c>
      <c r="HV1" s="230">
        <v>184</v>
      </c>
      <c r="HW1" s="229">
        <v>185</v>
      </c>
      <c r="HX1" s="230">
        <v>186</v>
      </c>
      <c r="HY1" s="229">
        <v>187</v>
      </c>
      <c r="HZ1" s="230">
        <v>188</v>
      </c>
      <c r="IA1" s="229">
        <v>189</v>
      </c>
      <c r="IB1" s="230">
        <v>190</v>
      </c>
      <c r="IC1" s="229">
        <v>191</v>
      </c>
      <c r="ID1" s="230">
        <v>192</v>
      </c>
      <c r="IE1" s="229">
        <v>193</v>
      </c>
      <c r="IF1" s="230">
        <v>194</v>
      </c>
      <c r="IG1" s="229">
        <v>195</v>
      </c>
      <c r="IH1" s="230">
        <v>196</v>
      </c>
      <c r="II1" s="229">
        <v>197</v>
      </c>
      <c r="IJ1" s="226" t="s">
        <v>481</v>
      </c>
    </row>
    <row r="2" spans="1:288" ht="17">
      <c r="A2" s="330" t="s">
        <v>482</v>
      </c>
      <c r="B2" s="330"/>
      <c r="C2" s="330"/>
      <c r="D2" s="330"/>
      <c r="E2" s="330"/>
      <c r="F2" s="330"/>
      <c r="G2" s="332" t="s">
        <v>483</v>
      </c>
      <c r="H2" s="332"/>
      <c r="I2" s="332"/>
      <c r="J2" s="332"/>
      <c r="K2" s="332"/>
      <c r="L2" s="332"/>
      <c r="M2" s="331" t="s">
        <v>484</v>
      </c>
      <c r="N2" s="331"/>
      <c r="O2" s="331"/>
      <c r="P2" s="331"/>
      <c r="Q2" s="331"/>
      <c r="R2" s="331"/>
      <c r="S2" s="336" t="s">
        <v>485</v>
      </c>
      <c r="T2" s="336"/>
      <c r="U2" s="336"/>
      <c r="V2" s="336"/>
      <c r="W2" s="336"/>
      <c r="X2" s="336"/>
      <c r="Y2" s="335" t="s">
        <v>486</v>
      </c>
      <c r="Z2" s="335"/>
      <c r="AA2" s="335"/>
      <c r="AB2" s="335"/>
      <c r="AC2" s="335"/>
      <c r="AD2" s="335"/>
      <c r="AE2" s="334" t="s">
        <v>487</v>
      </c>
      <c r="AF2" s="334"/>
      <c r="AG2" s="334"/>
      <c r="AH2" s="334"/>
      <c r="AI2" s="334"/>
      <c r="AJ2" s="334"/>
      <c r="AK2" s="333" t="s">
        <v>488</v>
      </c>
      <c r="AL2" s="333"/>
      <c r="AM2" s="333"/>
      <c r="AN2" s="333"/>
      <c r="AO2" s="333"/>
      <c r="AP2" s="333"/>
      <c r="AW2" s="233" t="s">
        <v>489</v>
      </c>
      <c r="AX2" s="329" t="s">
        <v>490</v>
      </c>
      <c r="AY2" s="329"/>
      <c r="AZ2" s="329"/>
      <c r="BA2" s="329"/>
      <c r="BB2" s="234"/>
      <c r="BC2" s="235"/>
      <c r="BD2" s="324" t="s">
        <v>491</v>
      </c>
      <c r="BE2" s="324"/>
      <c r="BF2" s="324"/>
      <c r="BG2" s="324"/>
      <c r="BH2" s="325" t="s">
        <v>492</v>
      </c>
      <c r="BI2" s="325"/>
      <c r="BJ2" s="325"/>
      <c r="BK2" s="325"/>
      <c r="BL2" s="236"/>
      <c r="BM2" s="235"/>
      <c r="BN2" s="324" t="s">
        <v>491</v>
      </c>
      <c r="BO2" s="324"/>
      <c r="BP2" s="324"/>
      <c r="BQ2" s="324"/>
      <c r="BR2" s="325" t="s">
        <v>492</v>
      </c>
      <c r="BS2" s="325"/>
      <c r="BT2" s="325"/>
      <c r="BU2" s="325"/>
      <c r="BV2" s="236"/>
      <c r="BW2" s="235"/>
      <c r="BX2" s="324" t="s">
        <v>491</v>
      </c>
      <c r="BY2" s="324"/>
      <c r="BZ2" s="324"/>
      <c r="CA2" s="324"/>
      <c r="CB2" s="325" t="s">
        <v>492</v>
      </c>
      <c r="CC2" s="325"/>
      <c r="CD2" s="325"/>
      <c r="CE2" s="325"/>
      <c r="CF2" s="236"/>
      <c r="CG2" s="235"/>
      <c r="CH2" s="326" t="s">
        <v>491</v>
      </c>
      <c r="CI2" s="326"/>
      <c r="CJ2" s="326"/>
      <c r="CK2" s="326"/>
      <c r="CL2" s="325" t="s">
        <v>492</v>
      </c>
      <c r="CM2" s="325"/>
      <c r="CN2" s="325"/>
      <c r="CO2" s="325"/>
      <c r="CP2" s="236"/>
      <c r="CQ2" s="235"/>
      <c r="CR2" s="326" t="s">
        <v>491</v>
      </c>
      <c r="CS2" s="326"/>
      <c r="CT2" s="326"/>
      <c r="CU2" s="326"/>
      <c r="CV2" s="325" t="s">
        <v>492</v>
      </c>
      <c r="CW2" s="325"/>
      <c r="CX2" s="325"/>
      <c r="CY2" s="325"/>
      <c r="CZ2" s="236"/>
      <c r="DA2" s="235"/>
      <c r="DB2" s="326" t="s">
        <v>491</v>
      </c>
      <c r="DC2" s="326"/>
      <c r="DD2" s="326"/>
      <c r="DE2" s="326"/>
      <c r="DF2" s="325" t="s">
        <v>492</v>
      </c>
      <c r="DG2" s="325"/>
      <c r="DH2" s="325"/>
      <c r="DI2" s="325"/>
      <c r="DJ2" s="237"/>
      <c r="DK2" s="238"/>
      <c r="DL2" s="326" t="s">
        <v>491</v>
      </c>
      <c r="DM2" s="326"/>
      <c r="DN2" s="326"/>
      <c r="DO2" s="326"/>
      <c r="DP2" s="325" t="s">
        <v>492</v>
      </c>
      <c r="DQ2" s="325"/>
      <c r="DR2" s="325"/>
      <c r="DS2" s="325"/>
      <c r="DT2" s="237"/>
      <c r="DU2" s="238"/>
      <c r="DV2" s="326" t="s">
        <v>491</v>
      </c>
      <c r="DW2" s="326"/>
      <c r="DX2" s="326"/>
      <c r="DY2" s="326"/>
      <c r="DZ2" s="325" t="s">
        <v>492</v>
      </c>
      <c r="EA2" s="325"/>
      <c r="EB2" s="325"/>
      <c r="EC2" s="325"/>
      <c r="ED2" s="237"/>
      <c r="EE2" s="238"/>
      <c r="EF2" s="326" t="s">
        <v>491</v>
      </c>
      <c r="EG2" s="326"/>
      <c r="EH2" s="326"/>
      <c r="EI2" s="326"/>
      <c r="EJ2" s="325" t="s">
        <v>492</v>
      </c>
      <c r="EK2" s="325"/>
      <c r="EL2" s="325"/>
      <c r="EM2" s="325"/>
      <c r="EN2" s="237"/>
      <c r="EO2" s="238"/>
      <c r="EP2" s="326" t="s">
        <v>491</v>
      </c>
      <c r="EQ2" s="326"/>
      <c r="ER2" s="326"/>
      <c r="ES2" s="326"/>
      <c r="ET2" s="325" t="s">
        <v>492</v>
      </c>
      <c r="EU2" s="325"/>
      <c r="EV2" s="325"/>
      <c r="EW2" s="325"/>
      <c r="EX2" s="237"/>
      <c r="EY2" s="238"/>
      <c r="EZ2" s="326" t="s">
        <v>491</v>
      </c>
      <c r="FA2" s="326"/>
      <c r="FB2" s="326"/>
      <c r="FC2" s="326"/>
      <c r="FD2" s="325" t="s">
        <v>492</v>
      </c>
      <c r="FE2" s="325"/>
      <c r="FF2" s="325"/>
      <c r="FG2" s="325"/>
      <c r="FH2" s="237"/>
      <c r="FI2" s="238"/>
      <c r="FJ2" s="326" t="s">
        <v>491</v>
      </c>
      <c r="FK2" s="326"/>
      <c r="FL2" s="326"/>
      <c r="FM2" s="326"/>
      <c r="FN2" s="325" t="s">
        <v>492</v>
      </c>
      <c r="FO2" s="325"/>
      <c r="FP2" s="325"/>
      <c r="FQ2" s="325"/>
      <c r="FR2" s="237"/>
      <c r="FS2" s="238"/>
      <c r="FT2" s="326" t="s">
        <v>491</v>
      </c>
      <c r="FU2" s="326"/>
      <c r="FV2" s="326"/>
      <c r="FW2" s="326"/>
      <c r="FX2" s="325" t="s">
        <v>492</v>
      </c>
      <c r="FY2" s="325"/>
      <c r="FZ2" s="325"/>
      <c r="GA2" s="325"/>
      <c r="GB2" s="237"/>
      <c r="GC2" s="238"/>
      <c r="GD2" s="326" t="s">
        <v>491</v>
      </c>
      <c r="GE2" s="326"/>
      <c r="GF2" s="326"/>
      <c r="GG2" s="326"/>
      <c r="GH2" s="325" t="s">
        <v>492</v>
      </c>
      <c r="GI2" s="325"/>
      <c r="GJ2" s="325"/>
      <c r="GK2" s="325"/>
      <c r="GL2" s="237"/>
      <c r="GM2" s="238"/>
      <c r="GN2" s="326" t="s">
        <v>491</v>
      </c>
      <c r="GO2" s="326"/>
      <c r="GP2" s="326"/>
      <c r="GQ2" s="326"/>
      <c r="GR2" s="325" t="s">
        <v>492</v>
      </c>
      <c r="GS2" s="325"/>
      <c r="GT2" s="325"/>
      <c r="GU2" s="325"/>
      <c r="GV2" s="237"/>
      <c r="GW2" s="238"/>
      <c r="GX2" s="326" t="s">
        <v>491</v>
      </c>
      <c r="GY2" s="326"/>
      <c r="GZ2" s="326"/>
      <c r="HA2" s="326"/>
      <c r="HB2" s="325" t="s">
        <v>492</v>
      </c>
      <c r="HC2" s="325"/>
      <c r="HD2" s="325"/>
      <c r="HE2" s="325"/>
      <c r="HF2" s="237"/>
      <c r="HG2" s="238"/>
      <c r="HH2" s="326" t="s">
        <v>491</v>
      </c>
      <c r="HI2" s="326"/>
      <c r="HJ2" s="326"/>
      <c r="HK2" s="326"/>
      <c r="HL2" s="325" t="s">
        <v>492</v>
      </c>
      <c r="HM2" s="325"/>
      <c r="HN2" s="325"/>
      <c r="HO2" s="325"/>
      <c r="HP2" s="237"/>
      <c r="HQ2" s="238"/>
      <c r="HR2" s="326" t="s">
        <v>491</v>
      </c>
      <c r="HS2" s="326"/>
      <c r="HT2" s="326"/>
      <c r="HU2" s="326"/>
      <c r="HV2" s="325" t="s">
        <v>492</v>
      </c>
      <c r="HW2" s="325"/>
      <c r="HX2" s="325"/>
      <c r="HY2" s="325"/>
      <c r="HZ2" s="237"/>
      <c r="IA2" s="238"/>
      <c r="IB2" s="326" t="s">
        <v>491</v>
      </c>
      <c r="IC2" s="326"/>
      <c r="ID2" s="326"/>
      <c r="IE2" s="326"/>
      <c r="IF2" s="325" t="s">
        <v>492</v>
      </c>
      <c r="IG2" s="325"/>
      <c r="IH2" s="325"/>
      <c r="II2" s="325"/>
      <c r="IL2" s="327" t="s">
        <v>493</v>
      </c>
      <c r="IM2" s="327"/>
      <c r="IN2" s="327"/>
      <c r="IO2" s="327"/>
      <c r="IP2" s="327"/>
    </row>
    <row r="3" spans="1:288" s="263" customFormat="1" ht="78" customHeight="1">
      <c r="A3" s="313" t="s">
        <v>494</v>
      </c>
      <c r="B3" s="313" t="s">
        <v>495</v>
      </c>
      <c r="C3" s="313" t="s">
        <v>496</v>
      </c>
      <c r="D3" s="313" t="s">
        <v>497</v>
      </c>
      <c r="E3" s="313" t="s">
        <v>498</v>
      </c>
      <c r="F3" s="313" t="s">
        <v>499</v>
      </c>
      <c r="G3" s="314" t="s">
        <v>494</v>
      </c>
      <c r="H3" s="314" t="s">
        <v>495</v>
      </c>
      <c r="I3" s="314" t="s">
        <v>496</v>
      </c>
      <c r="J3" s="314" t="s">
        <v>497</v>
      </c>
      <c r="K3" s="314" t="s">
        <v>498</v>
      </c>
      <c r="L3" s="314" t="s">
        <v>499</v>
      </c>
      <c r="M3" s="315" t="s">
        <v>494</v>
      </c>
      <c r="N3" s="315" t="s">
        <v>495</v>
      </c>
      <c r="O3" s="315" t="s">
        <v>496</v>
      </c>
      <c r="P3" s="315" t="s">
        <v>497</v>
      </c>
      <c r="Q3" s="315" t="s">
        <v>498</v>
      </c>
      <c r="R3" s="315" t="s">
        <v>499</v>
      </c>
      <c r="S3" s="316" t="s">
        <v>494</v>
      </c>
      <c r="T3" s="316" t="s">
        <v>495</v>
      </c>
      <c r="U3" s="316" t="s">
        <v>496</v>
      </c>
      <c r="V3" s="316" t="s">
        <v>497</v>
      </c>
      <c r="W3" s="316" t="s">
        <v>498</v>
      </c>
      <c r="X3" s="316" t="s">
        <v>499</v>
      </c>
      <c r="Y3" s="317" t="s">
        <v>494</v>
      </c>
      <c r="Z3" s="317" t="s">
        <v>495</v>
      </c>
      <c r="AA3" s="317" t="s">
        <v>496</v>
      </c>
      <c r="AB3" s="317" t="s">
        <v>497</v>
      </c>
      <c r="AC3" s="317" t="s">
        <v>498</v>
      </c>
      <c r="AD3" s="317" t="s">
        <v>499</v>
      </c>
      <c r="AE3" s="318" t="s">
        <v>494</v>
      </c>
      <c r="AF3" s="318" t="s">
        <v>495</v>
      </c>
      <c r="AG3" s="318" t="s">
        <v>496</v>
      </c>
      <c r="AH3" s="318" t="s">
        <v>497</v>
      </c>
      <c r="AI3" s="318" t="s">
        <v>498</v>
      </c>
      <c r="AJ3" s="318" t="s">
        <v>499</v>
      </c>
      <c r="AK3" s="319" t="s">
        <v>494</v>
      </c>
      <c r="AL3" s="319" t="s">
        <v>495</v>
      </c>
      <c r="AM3" s="319" t="s">
        <v>496</v>
      </c>
      <c r="AN3" s="319" t="s">
        <v>497</v>
      </c>
      <c r="AO3" s="319" t="s">
        <v>498</v>
      </c>
      <c r="AP3" s="319" t="s">
        <v>499</v>
      </c>
      <c r="AQ3" s="239" t="s">
        <v>500</v>
      </c>
      <c r="AR3" s="239" t="s">
        <v>501</v>
      </c>
      <c r="AS3" s="239" t="s">
        <v>502</v>
      </c>
      <c r="AT3" s="239" t="s">
        <v>503</v>
      </c>
      <c r="AU3" s="239" t="s">
        <v>0</v>
      </c>
      <c r="AV3" s="240" t="s">
        <v>1</v>
      </c>
      <c r="AW3" s="240" t="s">
        <v>504</v>
      </c>
      <c r="AX3" s="241" t="s">
        <v>2</v>
      </c>
      <c r="AY3" s="241" t="s">
        <v>3</v>
      </c>
      <c r="AZ3" s="241" t="s">
        <v>4</v>
      </c>
      <c r="BA3" s="241" t="s">
        <v>5</v>
      </c>
      <c r="BB3" s="242" t="s">
        <v>505</v>
      </c>
      <c r="BC3" s="243" t="s">
        <v>506</v>
      </c>
      <c r="BD3" s="244" t="s">
        <v>8</v>
      </c>
      <c r="BE3" s="244" t="s">
        <v>9</v>
      </c>
      <c r="BF3" s="244" t="s">
        <v>10</v>
      </c>
      <c r="BG3" s="244" t="s">
        <v>11</v>
      </c>
      <c r="BH3" s="245" t="s">
        <v>8</v>
      </c>
      <c r="BI3" s="245" t="s">
        <v>9</v>
      </c>
      <c r="BJ3" s="245" t="s">
        <v>10</v>
      </c>
      <c r="BK3" s="245" t="s">
        <v>11</v>
      </c>
      <c r="BL3" s="246" t="s">
        <v>507</v>
      </c>
      <c r="BM3" s="246" t="s">
        <v>508</v>
      </c>
      <c r="BN3" s="244" t="s">
        <v>8</v>
      </c>
      <c r="BO3" s="244" t="s">
        <v>9</v>
      </c>
      <c r="BP3" s="244" t="s">
        <v>10</v>
      </c>
      <c r="BQ3" s="244" t="s">
        <v>11</v>
      </c>
      <c r="BR3" s="245" t="s">
        <v>8</v>
      </c>
      <c r="BS3" s="245" t="s">
        <v>9</v>
      </c>
      <c r="BT3" s="245" t="s">
        <v>10</v>
      </c>
      <c r="BU3" s="245" t="s">
        <v>11</v>
      </c>
      <c r="BV3" s="247" t="s">
        <v>509</v>
      </c>
      <c r="BW3" s="247" t="s">
        <v>510</v>
      </c>
      <c r="BX3" s="244" t="s">
        <v>8</v>
      </c>
      <c r="BY3" s="244" t="s">
        <v>9</v>
      </c>
      <c r="BZ3" s="244" t="s">
        <v>10</v>
      </c>
      <c r="CA3" s="244" t="s">
        <v>11</v>
      </c>
      <c r="CB3" s="245" t="s">
        <v>8</v>
      </c>
      <c r="CC3" s="245" t="s">
        <v>9</v>
      </c>
      <c r="CD3" s="245" t="s">
        <v>10</v>
      </c>
      <c r="CE3" s="245" t="s">
        <v>11</v>
      </c>
      <c r="CF3" s="248" t="s">
        <v>511</v>
      </c>
      <c r="CG3" s="248" t="s">
        <v>512</v>
      </c>
      <c r="CH3" s="244" t="s">
        <v>8</v>
      </c>
      <c r="CI3" s="244" t="s">
        <v>9</v>
      </c>
      <c r="CJ3" s="244" t="s">
        <v>10</v>
      </c>
      <c r="CK3" s="244" t="s">
        <v>11</v>
      </c>
      <c r="CL3" s="245" t="s">
        <v>8</v>
      </c>
      <c r="CM3" s="245" t="s">
        <v>9</v>
      </c>
      <c r="CN3" s="245" t="s">
        <v>10</v>
      </c>
      <c r="CO3" s="245" t="s">
        <v>11</v>
      </c>
      <c r="CP3" s="249" t="s">
        <v>513</v>
      </c>
      <c r="CQ3" s="249" t="s">
        <v>514</v>
      </c>
      <c r="CR3" s="244" t="s">
        <v>8</v>
      </c>
      <c r="CS3" s="244" t="s">
        <v>9</v>
      </c>
      <c r="CT3" s="244" t="s">
        <v>10</v>
      </c>
      <c r="CU3" s="244" t="s">
        <v>11</v>
      </c>
      <c r="CV3" s="245" t="s">
        <v>8</v>
      </c>
      <c r="CW3" s="245" t="s">
        <v>9</v>
      </c>
      <c r="CX3" s="245" t="s">
        <v>10</v>
      </c>
      <c r="CY3" s="245" t="s">
        <v>11</v>
      </c>
      <c r="CZ3" s="250" t="s">
        <v>515</v>
      </c>
      <c r="DA3" s="250" t="s">
        <v>516</v>
      </c>
      <c r="DB3" s="244" t="s">
        <v>8</v>
      </c>
      <c r="DC3" s="244" t="s">
        <v>9</v>
      </c>
      <c r="DD3" s="244" t="s">
        <v>10</v>
      </c>
      <c r="DE3" s="244" t="s">
        <v>11</v>
      </c>
      <c r="DF3" s="245" t="s">
        <v>8</v>
      </c>
      <c r="DG3" s="245" t="s">
        <v>9</v>
      </c>
      <c r="DH3" s="245" t="s">
        <v>10</v>
      </c>
      <c r="DI3" s="245" t="s">
        <v>11</v>
      </c>
      <c r="DJ3" s="251" t="s">
        <v>517</v>
      </c>
      <c r="DK3" s="251" t="s">
        <v>518</v>
      </c>
      <c r="DL3" s="244" t="s">
        <v>8</v>
      </c>
      <c r="DM3" s="244" t="s">
        <v>9</v>
      </c>
      <c r="DN3" s="244" t="s">
        <v>10</v>
      </c>
      <c r="DO3" s="244" t="s">
        <v>11</v>
      </c>
      <c r="DP3" s="245" t="s">
        <v>8</v>
      </c>
      <c r="DQ3" s="245" t="s">
        <v>9</v>
      </c>
      <c r="DR3" s="245" t="s">
        <v>10</v>
      </c>
      <c r="DS3" s="245" t="s">
        <v>11</v>
      </c>
      <c r="DT3" s="252" t="s">
        <v>519</v>
      </c>
      <c r="DU3" s="252" t="s">
        <v>520</v>
      </c>
      <c r="DV3" s="244" t="s">
        <v>8</v>
      </c>
      <c r="DW3" s="244" t="s">
        <v>9</v>
      </c>
      <c r="DX3" s="244" t="s">
        <v>10</v>
      </c>
      <c r="DY3" s="244" t="s">
        <v>11</v>
      </c>
      <c r="DZ3" s="245" t="s">
        <v>8</v>
      </c>
      <c r="EA3" s="245" t="s">
        <v>9</v>
      </c>
      <c r="EB3" s="245" t="s">
        <v>10</v>
      </c>
      <c r="EC3" s="245" t="s">
        <v>11</v>
      </c>
      <c r="ED3" s="253" t="s">
        <v>521</v>
      </c>
      <c r="EE3" s="253" t="s">
        <v>522</v>
      </c>
      <c r="EF3" s="244" t="s">
        <v>8</v>
      </c>
      <c r="EG3" s="244" t="s">
        <v>9</v>
      </c>
      <c r="EH3" s="244" t="s">
        <v>10</v>
      </c>
      <c r="EI3" s="244" t="s">
        <v>11</v>
      </c>
      <c r="EJ3" s="245" t="s">
        <v>8</v>
      </c>
      <c r="EK3" s="245" t="s">
        <v>9</v>
      </c>
      <c r="EL3" s="245" t="s">
        <v>10</v>
      </c>
      <c r="EM3" s="245" t="s">
        <v>11</v>
      </c>
      <c r="EN3" s="254" t="s">
        <v>523</v>
      </c>
      <c r="EO3" s="254" t="s">
        <v>524</v>
      </c>
      <c r="EP3" s="244" t="s">
        <v>8</v>
      </c>
      <c r="EQ3" s="244" t="s">
        <v>9</v>
      </c>
      <c r="ER3" s="244" t="s">
        <v>10</v>
      </c>
      <c r="ES3" s="244" t="s">
        <v>11</v>
      </c>
      <c r="ET3" s="245" t="s">
        <v>8</v>
      </c>
      <c r="EU3" s="245" t="s">
        <v>9</v>
      </c>
      <c r="EV3" s="245" t="s">
        <v>10</v>
      </c>
      <c r="EW3" s="245" t="s">
        <v>11</v>
      </c>
      <c r="EX3" s="255" t="s">
        <v>525</v>
      </c>
      <c r="EY3" s="255" t="s">
        <v>526</v>
      </c>
      <c r="EZ3" s="244" t="s">
        <v>8</v>
      </c>
      <c r="FA3" s="244" t="s">
        <v>9</v>
      </c>
      <c r="FB3" s="244" t="s">
        <v>10</v>
      </c>
      <c r="FC3" s="244" t="s">
        <v>11</v>
      </c>
      <c r="FD3" s="245" t="s">
        <v>8</v>
      </c>
      <c r="FE3" s="245" t="s">
        <v>9</v>
      </c>
      <c r="FF3" s="245" t="s">
        <v>10</v>
      </c>
      <c r="FG3" s="245" t="s">
        <v>11</v>
      </c>
      <c r="FH3" s="256" t="s">
        <v>527</v>
      </c>
      <c r="FI3" s="256" t="s">
        <v>528</v>
      </c>
      <c r="FJ3" s="244" t="s">
        <v>8</v>
      </c>
      <c r="FK3" s="244" t="s">
        <v>9</v>
      </c>
      <c r="FL3" s="244" t="s">
        <v>10</v>
      </c>
      <c r="FM3" s="244" t="s">
        <v>11</v>
      </c>
      <c r="FN3" s="245" t="s">
        <v>8</v>
      </c>
      <c r="FO3" s="245" t="s">
        <v>9</v>
      </c>
      <c r="FP3" s="245" t="s">
        <v>10</v>
      </c>
      <c r="FQ3" s="245" t="s">
        <v>11</v>
      </c>
      <c r="FR3" s="241" t="s">
        <v>529</v>
      </c>
      <c r="FS3" s="241" t="s">
        <v>530</v>
      </c>
      <c r="FT3" s="244" t="s">
        <v>8</v>
      </c>
      <c r="FU3" s="244" t="s">
        <v>9</v>
      </c>
      <c r="FV3" s="244" t="s">
        <v>10</v>
      </c>
      <c r="FW3" s="244" t="s">
        <v>11</v>
      </c>
      <c r="FX3" s="245" t="s">
        <v>8</v>
      </c>
      <c r="FY3" s="245" t="s">
        <v>9</v>
      </c>
      <c r="FZ3" s="245" t="s">
        <v>10</v>
      </c>
      <c r="GA3" s="245" t="s">
        <v>11</v>
      </c>
      <c r="GB3" s="257" t="s">
        <v>531</v>
      </c>
      <c r="GC3" s="257" t="s">
        <v>532</v>
      </c>
      <c r="GD3" s="244" t="s">
        <v>8</v>
      </c>
      <c r="GE3" s="244" t="s">
        <v>9</v>
      </c>
      <c r="GF3" s="244" t="s">
        <v>10</v>
      </c>
      <c r="GG3" s="244" t="s">
        <v>11</v>
      </c>
      <c r="GH3" s="245" t="s">
        <v>8</v>
      </c>
      <c r="GI3" s="245" t="s">
        <v>9</v>
      </c>
      <c r="GJ3" s="245" t="s">
        <v>10</v>
      </c>
      <c r="GK3" s="245" t="s">
        <v>11</v>
      </c>
      <c r="GL3" s="258" t="s">
        <v>533</v>
      </c>
      <c r="GM3" s="258" t="s">
        <v>534</v>
      </c>
      <c r="GN3" s="244" t="s">
        <v>8</v>
      </c>
      <c r="GO3" s="244" t="s">
        <v>9</v>
      </c>
      <c r="GP3" s="244" t="s">
        <v>10</v>
      </c>
      <c r="GQ3" s="244" t="s">
        <v>11</v>
      </c>
      <c r="GR3" s="245" t="s">
        <v>8</v>
      </c>
      <c r="GS3" s="245" t="s">
        <v>9</v>
      </c>
      <c r="GT3" s="245" t="s">
        <v>10</v>
      </c>
      <c r="GU3" s="245" t="s">
        <v>11</v>
      </c>
      <c r="GV3" s="259" t="s">
        <v>535</v>
      </c>
      <c r="GW3" s="259" t="s">
        <v>536</v>
      </c>
      <c r="GX3" s="244" t="s">
        <v>8</v>
      </c>
      <c r="GY3" s="244" t="s">
        <v>9</v>
      </c>
      <c r="GZ3" s="244" t="s">
        <v>10</v>
      </c>
      <c r="HA3" s="244" t="s">
        <v>11</v>
      </c>
      <c r="HB3" s="245" t="s">
        <v>8</v>
      </c>
      <c r="HC3" s="245" t="s">
        <v>9</v>
      </c>
      <c r="HD3" s="245" t="s">
        <v>10</v>
      </c>
      <c r="HE3" s="245" t="s">
        <v>11</v>
      </c>
      <c r="HF3" s="260" t="s">
        <v>537</v>
      </c>
      <c r="HG3" s="260" t="s">
        <v>538</v>
      </c>
      <c r="HH3" s="244" t="s">
        <v>8</v>
      </c>
      <c r="HI3" s="244" t="s">
        <v>9</v>
      </c>
      <c r="HJ3" s="244" t="s">
        <v>10</v>
      </c>
      <c r="HK3" s="244" t="s">
        <v>11</v>
      </c>
      <c r="HL3" s="245" t="s">
        <v>8</v>
      </c>
      <c r="HM3" s="245" t="s">
        <v>9</v>
      </c>
      <c r="HN3" s="245" t="s">
        <v>10</v>
      </c>
      <c r="HO3" s="245" t="s">
        <v>11</v>
      </c>
      <c r="HP3" s="261" t="s">
        <v>539</v>
      </c>
      <c r="HQ3" s="261" t="s">
        <v>540</v>
      </c>
      <c r="HR3" s="244" t="s">
        <v>8</v>
      </c>
      <c r="HS3" s="244" t="s">
        <v>9</v>
      </c>
      <c r="HT3" s="244" t="s">
        <v>10</v>
      </c>
      <c r="HU3" s="244" t="s">
        <v>11</v>
      </c>
      <c r="HV3" s="245" t="s">
        <v>8</v>
      </c>
      <c r="HW3" s="245" t="s">
        <v>9</v>
      </c>
      <c r="HX3" s="245" t="s">
        <v>10</v>
      </c>
      <c r="HY3" s="245" t="s">
        <v>11</v>
      </c>
      <c r="HZ3" s="262" t="s">
        <v>541</v>
      </c>
      <c r="IA3" s="262" t="s">
        <v>542</v>
      </c>
      <c r="IB3" s="244" t="s">
        <v>8</v>
      </c>
      <c r="IC3" s="244" t="s">
        <v>9</v>
      </c>
      <c r="ID3" s="244" t="s">
        <v>10</v>
      </c>
      <c r="IE3" s="244" t="s">
        <v>11</v>
      </c>
      <c r="IF3" s="245" t="s">
        <v>8</v>
      </c>
      <c r="IG3" s="245" t="s">
        <v>9</v>
      </c>
      <c r="IH3" s="245" t="s">
        <v>10</v>
      </c>
      <c r="II3" s="245" t="s">
        <v>11</v>
      </c>
      <c r="IJ3" s="263" t="s">
        <v>543</v>
      </c>
      <c r="IK3" s="263" t="s">
        <v>544</v>
      </c>
      <c r="IL3" s="241" t="s">
        <v>545</v>
      </c>
      <c r="IM3" s="241" t="s">
        <v>546</v>
      </c>
      <c r="IN3" s="241" t="s">
        <v>3</v>
      </c>
      <c r="IO3" s="241" t="s">
        <v>4</v>
      </c>
      <c r="IP3" s="241" t="s">
        <v>5</v>
      </c>
    </row>
    <row r="4" spans="1:288" s="270" customFormat="1" ht="20" customHeight="1">
      <c r="E4" s="270" t="s">
        <v>547</v>
      </c>
      <c r="AQ4" s="264" t="s">
        <v>500</v>
      </c>
      <c r="AR4" s="228"/>
      <c r="AS4" s="228"/>
      <c r="AT4" s="228"/>
      <c r="AU4" s="321" t="s">
        <v>548</v>
      </c>
      <c r="AV4" s="277" t="s">
        <v>549</v>
      </c>
      <c r="AW4" s="233"/>
      <c r="AX4" s="266">
        <v>595.45000000000005</v>
      </c>
      <c r="AY4" s="266">
        <v>31.235000000000003</v>
      </c>
      <c r="AZ4" s="266">
        <v>35.115000000000002</v>
      </c>
      <c r="BA4" s="266">
        <v>27.695</v>
      </c>
      <c r="BB4" s="267" t="s">
        <v>73</v>
      </c>
      <c r="BC4" s="268">
        <v>50</v>
      </c>
      <c r="BD4" s="269">
        <v>10.5</v>
      </c>
      <c r="BE4" s="269">
        <v>0.4</v>
      </c>
      <c r="BF4" s="269">
        <v>0.15</v>
      </c>
      <c r="BG4" s="269">
        <v>1.6</v>
      </c>
      <c r="BH4" s="227">
        <v>21</v>
      </c>
      <c r="BI4" s="227">
        <v>0.8</v>
      </c>
      <c r="BJ4" s="227">
        <v>0.3</v>
      </c>
      <c r="BK4" s="227">
        <v>3.2</v>
      </c>
      <c r="BL4" s="268" t="s">
        <v>550</v>
      </c>
      <c r="BM4" s="268">
        <v>50</v>
      </c>
      <c r="BN4" s="269">
        <v>6.5</v>
      </c>
      <c r="BO4" s="269">
        <v>0.35</v>
      </c>
      <c r="BP4" s="269">
        <v>0.05</v>
      </c>
      <c r="BQ4" s="269">
        <v>1</v>
      </c>
      <c r="BR4" s="227">
        <v>13</v>
      </c>
      <c r="BS4" s="227">
        <v>0.7</v>
      </c>
      <c r="BT4" s="227">
        <v>0.1</v>
      </c>
      <c r="BU4" s="227">
        <v>2</v>
      </c>
      <c r="BV4" s="268" t="s">
        <v>551</v>
      </c>
      <c r="BW4" s="268">
        <v>50</v>
      </c>
      <c r="BX4" s="269">
        <v>19</v>
      </c>
      <c r="BY4" s="269">
        <v>0.4</v>
      </c>
      <c r="BZ4" s="269">
        <v>0.15</v>
      </c>
      <c r="CA4" s="269">
        <v>3.3</v>
      </c>
      <c r="CB4" s="227">
        <v>38</v>
      </c>
      <c r="CC4" s="227">
        <v>0.8</v>
      </c>
      <c r="CD4" s="227">
        <v>0.3</v>
      </c>
      <c r="CE4" s="227">
        <v>6.6</v>
      </c>
      <c r="CF4" s="268" t="s">
        <v>552</v>
      </c>
      <c r="CG4" s="268">
        <v>25</v>
      </c>
      <c r="CH4" s="269">
        <v>47.75</v>
      </c>
      <c r="CI4" s="269">
        <v>10</v>
      </c>
      <c r="CJ4" s="269">
        <v>0.75</v>
      </c>
      <c r="CK4" s="269">
        <v>0.25</v>
      </c>
      <c r="CL4" s="227">
        <v>191</v>
      </c>
      <c r="CM4" s="227">
        <v>40</v>
      </c>
      <c r="CN4" s="227">
        <v>3</v>
      </c>
      <c r="CO4" s="227">
        <v>1</v>
      </c>
      <c r="CP4" s="268" t="s">
        <v>553</v>
      </c>
      <c r="CQ4" s="268">
        <v>20</v>
      </c>
      <c r="CR4" s="269">
        <v>30</v>
      </c>
      <c r="CS4" s="269">
        <v>0.18</v>
      </c>
      <c r="CT4" s="269">
        <v>2.8</v>
      </c>
      <c r="CU4" s="269">
        <v>0.6</v>
      </c>
      <c r="CV4" s="227">
        <v>150</v>
      </c>
      <c r="CW4" s="227">
        <v>0.9</v>
      </c>
      <c r="CX4" s="227">
        <v>14</v>
      </c>
      <c r="CY4" s="227">
        <v>3</v>
      </c>
      <c r="CZ4" s="268" t="s">
        <v>554</v>
      </c>
      <c r="DA4" s="268">
        <v>50</v>
      </c>
      <c r="DB4" s="269">
        <v>169</v>
      </c>
      <c r="DC4" s="269">
        <v>4.45</v>
      </c>
      <c r="DD4" s="269">
        <v>9.3000000000000007</v>
      </c>
      <c r="DE4" s="269">
        <v>15.45</v>
      </c>
      <c r="DF4" s="227">
        <v>338</v>
      </c>
      <c r="DG4" s="227">
        <v>8.9</v>
      </c>
      <c r="DH4" s="227">
        <v>18.600000000000001</v>
      </c>
      <c r="DI4" s="227">
        <v>30.9</v>
      </c>
      <c r="DJ4" s="268" t="s">
        <v>555</v>
      </c>
      <c r="DK4" s="268">
        <v>10</v>
      </c>
      <c r="DL4" s="269">
        <v>31.1</v>
      </c>
      <c r="DM4" s="269">
        <v>0.39</v>
      </c>
      <c r="DN4" s="269">
        <v>0</v>
      </c>
      <c r="DO4" s="269">
        <v>0</v>
      </c>
      <c r="DP4" s="227">
        <v>311</v>
      </c>
      <c r="DQ4" s="227">
        <v>3.9</v>
      </c>
      <c r="DR4" s="227">
        <v>0</v>
      </c>
      <c r="DS4" s="227">
        <v>0</v>
      </c>
      <c r="DT4" s="268" t="s">
        <v>201</v>
      </c>
      <c r="DU4" s="268">
        <v>25</v>
      </c>
      <c r="DV4" s="269">
        <v>99.75</v>
      </c>
      <c r="DW4" s="269">
        <v>6.75</v>
      </c>
      <c r="DX4" s="269">
        <v>8</v>
      </c>
      <c r="DY4" s="269">
        <v>0</v>
      </c>
      <c r="DZ4" s="227">
        <v>399</v>
      </c>
      <c r="EA4" s="227">
        <v>27</v>
      </c>
      <c r="EB4" s="227">
        <v>32</v>
      </c>
      <c r="EC4" s="227">
        <v>0</v>
      </c>
      <c r="ED4" s="227" t="s">
        <v>556</v>
      </c>
      <c r="EE4" s="268">
        <v>25</v>
      </c>
      <c r="EF4" s="269">
        <v>63.25</v>
      </c>
      <c r="EG4" s="269">
        <v>4.6749999999999998</v>
      </c>
      <c r="EH4" s="269">
        <v>4.875</v>
      </c>
      <c r="EI4" s="269">
        <v>0.17499999999999999</v>
      </c>
      <c r="EJ4" s="227">
        <v>253</v>
      </c>
      <c r="EK4" s="227">
        <v>18.7</v>
      </c>
      <c r="EL4" s="227">
        <v>19.5</v>
      </c>
      <c r="EM4" s="227">
        <v>0.7</v>
      </c>
      <c r="EN4" s="268" t="s">
        <v>557</v>
      </c>
      <c r="EO4" s="268">
        <v>20</v>
      </c>
      <c r="EP4" s="269">
        <v>118.6</v>
      </c>
      <c r="EQ4" s="269">
        <v>3.64</v>
      </c>
      <c r="ER4" s="269">
        <v>9.0399999999999991</v>
      </c>
      <c r="ES4" s="269">
        <v>5.32</v>
      </c>
      <c r="ET4" s="227">
        <v>593</v>
      </c>
      <c r="EU4" s="227">
        <v>18.2</v>
      </c>
      <c r="EV4" s="227">
        <v>45.2</v>
      </c>
      <c r="EW4" s="227">
        <v>26.6</v>
      </c>
      <c r="EX4" s="268" t="s">
        <v>489</v>
      </c>
      <c r="EY4" s="268"/>
      <c r="EZ4" s="269">
        <v>0</v>
      </c>
      <c r="FA4" s="269">
        <v>0</v>
      </c>
      <c r="FB4" s="269">
        <v>0</v>
      </c>
      <c r="FC4" s="269">
        <v>0</v>
      </c>
      <c r="FD4" s="227">
        <v>0</v>
      </c>
      <c r="FE4" s="227">
        <v>0</v>
      </c>
      <c r="FF4" s="227">
        <v>0</v>
      </c>
      <c r="FG4" s="227">
        <v>0</v>
      </c>
      <c r="FH4" s="268" t="s">
        <v>489</v>
      </c>
      <c r="FI4" s="268"/>
      <c r="FJ4" s="269">
        <v>0</v>
      </c>
      <c r="FK4" s="269">
        <v>0</v>
      </c>
      <c r="FL4" s="269">
        <v>0</v>
      </c>
      <c r="FM4" s="269">
        <v>0</v>
      </c>
      <c r="FN4" s="227">
        <v>0</v>
      </c>
      <c r="FO4" s="227">
        <v>0</v>
      </c>
      <c r="FP4" s="227">
        <v>0</v>
      </c>
      <c r="FQ4" s="227">
        <v>0</v>
      </c>
      <c r="FR4" s="268" t="s">
        <v>489</v>
      </c>
      <c r="FS4" s="268"/>
      <c r="FT4" s="269">
        <v>0</v>
      </c>
      <c r="FU4" s="269">
        <v>0</v>
      </c>
      <c r="FV4" s="269">
        <v>0</v>
      </c>
      <c r="FW4" s="269">
        <v>0</v>
      </c>
      <c r="FX4" s="227">
        <v>0</v>
      </c>
      <c r="FY4" s="227">
        <v>0</v>
      </c>
      <c r="FZ4" s="227">
        <v>0</v>
      </c>
      <c r="GA4" s="227">
        <v>0</v>
      </c>
      <c r="GB4" s="268" t="s">
        <v>489</v>
      </c>
      <c r="GC4" s="268"/>
      <c r="GD4" s="269">
        <v>0</v>
      </c>
      <c r="GE4" s="269">
        <v>0</v>
      </c>
      <c r="GF4" s="269">
        <v>0</v>
      </c>
      <c r="GG4" s="269">
        <v>0</v>
      </c>
      <c r="GH4" s="227">
        <v>0</v>
      </c>
      <c r="GI4" s="227">
        <v>0</v>
      </c>
      <c r="GJ4" s="227">
        <v>0</v>
      </c>
      <c r="GK4" s="227">
        <v>0</v>
      </c>
      <c r="GL4" s="268" t="s">
        <v>489</v>
      </c>
      <c r="GM4" s="268"/>
      <c r="GN4" s="269">
        <v>0</v>
      </c>
      <c r="GO4" s="269">
        <v>0</v>
      </c>
      <c r="GP4" s="269">
        <v>0</v>
      </c>
      <c r="GQ4" s="269">
        <v>0</v>
      </c>
      <c r="GR4" s="227">
        <v>0</v>
      </c>
      <c r="GS4" s="227">
        <v>0</v>
      </c>
      <c r="GT4" s="227">
        <v>0</v>
      </c>
      <c r="GU4" s="227">
        <v>0</v>
      </c>
      <c r="GV4" s="268" t="s">
        <v>489</v>
      </c>
      <c r="GW4" s="268"/>
      <c r="GX4" s="269">
        <v>0</v>
      </c>
      <c r="GY4" s="269">
        <v>0</v>
      </c>
      <c r="GZ4" s="269">
        <v>0</v>
      </c>
      <c r="HA4" s="269">
        <v>0</v>
      </c>
      <c r="HB4" s="227">
        <v>0</v>
      </c>
      <c r="HC4" s="227">
        <v>0</v>
      </c>
      <c r="HD4" s="227">
        <v>0</v>
      </c>
      <c r="HE4" s="227">
        <v>0</v>
      </c>
      <c r="HF4" s="268"/>
      <c r="HG4" s="268"/>
      <c r="HH4" s="269">
        <v>0</v>
      </c>
      <c r="HI4" s="269">
        <v>0</v>
      </c>
      <c r="HJ4" s="269">
        <v>0</v>
      </c>
      <c r="HK4" s="269">
        <v>0</v>
      </c>
      <c r="HL4" s="227">
        <v>0</v>
      </c>
      <c r="HM4" s="227">
        <v>0</v>
      </c>
      <c r="HN4" s="227">
        <v>0</v>
      </c>
      <c r="HO4" s="227">
        <v>0</v>
      </c>
      <c r="HP4" s="268"/>
      <c r="HQ4" s="268"/>
      <c r="HR4" s="269">
        <v>0</v>
      </c>
      <c r="HS4" s="269">
        <v>0</v>
      </c>
      <c r="HT4" s="269">
        <v>0</v>
      </c>
      <c r="HU4" s="269">
        <v>0</v>
      </c>
      <c r="HV4" s="227">
        <v>0</v>
      </c>
      <c r="HW4" s="227">
        <v>0</v>
      </c>
      <c r="HX4" s="227">
        <v>0</v>
      </c>
      <c r="HY4" s="227">
        <v>0</v>
      </c>
      <c r="HZ4" s="268"/>
      <c r="IA4" s="268"/>
      <c r="IB4" s="269">
        <v>0</v>
      </c>
      <c r="IC4" s="269">
        <v>0</v>
      </c>
      <c r="ID4" s="269">
        <v>0</v>
      </c>
      <c r="IE4" s="269">
        <v>0</v>
      </c>
      <c r="IF4" s="227">
        <v>0</v>
      </c>
      <c r="IG4" s="227">
        <v>0</v>
      </c>
      <c r="IH4" s="227">
        <v>0</v>
      </c>
      <c r="II4" s="227">
        <v>0</v>
      </c>
      <c r="IJ4" s="226"/>
      <c r="IK4" s="270" t="s">
        <v>548</v>
      </c>
      <c r="IL4" s="271">
        <v>94.045000000000016</v>
      </c>
      <c r="IM4" s="270">
        <v>100</v>
      </c>
      <c r="IN4" s="271">
        <v>33.212823648253497</v>
      </c>
      <c r="IO4" s="271">
        <v>37.338508160986756</v>
      </c>
      <c r="IP4" s="271">
        <v>29.448668190759737</v>
      </c>
    </row>
    <row r="5" spans="1:288" s="270" customFormat="1" ht="20" customHeight="1">
      <c r="A5" s="226"/>
      <c r="B5" s="226"/>
      <c r="C5" s="226"/>
      <c r="D5" s="226"/>
      <c r="E5" s="226"/>
      <c r="F5" s="226"/>
      <c r="G5" s="226" t="s">
        <v>547</v>
      </c>
      <c r="H5" s="226"/>
      <c r="I5" s="226"/>
      <c r="J5" s="226"/>
      <c r="K5" s="226"/>
      <c r="L5" s="226"/>
      <c r="M5" s="226" t="s">
        <v>547</v>
      </c>
      <c r="N5" s="226"/>
      <c r="O5" s="226"/>
      <c r="P5" s="226"/>
      <c r="Q5" s="226"/>
      <c r="R5" s="226"/>
      <c r="S5" s="226"/>
      <c r="T5" s="226"/>
      <c r="U5" s="226"/>
      <c r="V5" s="226"/>
      <c r="W5" s="226"/>
      <c r="X5" s="226"/>
      <c r="Y5" s="226"/>
      <c r="Z5" s="226"/>
      <c r="AA5" s="226"/>
      <c r="AB5" s="226"/>
      <c r="AC5" s="226"/>
      <c r="AD5" s="226"/>
      <c r="AE5" s="226"/>
      <c r="AF5" s="226"/>
      <c r="AG5" s="226"/>
      <c r="AH5" s="226"/>
      <c r="AI5" s="226"/>
      <c r="AJ5" s="226"/>
      <c r="AK5" s="226"/>
      <c r="AL5" s="226"/>
      <c r="AM5" s="226"/>
      <c r="AN5" s="226"/>
      <c r="AO5" s="226"/>
      <c r="AP5" s="226"/>
      <c r="AQ5" s="264" t="s">
        <v>558</v>
      </c>
      <c r="AR5" s="264"/>
      <c r="AS5" s="264" t="s">
        <v>559</v>
      </c>
      <c r="AT5" s="264"/>
      <c r="AU5" s="322" t="s">
        <v>560</v>
      </c>
      <c r="AV5" s="272" t="s">
        <v>561</v>
      </c>
      <c r="AW5" s="276"/>
      <c r="AX5" s="266">
        <v>485.9</v>
      </c>
      <c r="AY5" s="266">
        <v>20.865000000000002</v>
      </c>
      <c r="AZ5" s="266">
        <v>19.615000000000002</v>
      </c>
      <c r="BA5" s="266">
        <v>52.854999999999997</v>
      </c>
      <c r="BB5" s="273" t="s">
        <v>562</v>
      </c>
      <c r="BC5" s="274">
        <v>35</v>
      </c>
      <c r="BD5" s="269">
        <v>130.19999999999999</v>
      </c>
      <c r="BE5" s="269">
        <v>4.7249999999999996</v>
      </c>
      <c r="BF5" s="269">
        <v>2.625</v>
      </c>
      <c r="BG5" s="269">
        <v>20.125</v>
      </c>
      <c r="BH5" s="227">
        <v>372</v>
      </c>
      <c r="BI5" s="227">
        <v>13.5</v>
      </c>
      <c r="BJ5" s="227">
        <v>7.5</v>
      </c>
      <c r="BK5" s="227">
        <v>57.5</v>
      </c>
      <c r="BL5" s="268" t="s">
        <v>50</v>
      </c>
      <c r="BM5" s="275">
        <v>100</v>
      </c>
      <c r="BN5" s="269">
        <v>142</v>
      </c>
      <c r="BO5" s="269">
        <v>11.9</v>
      </c>
      <c r="BP5" s="269">
        <v>10.3</v>
      </c>
      <c r="BQ5" s="269">
        <v>0.3</v>
      </c>
      <c r="BR5" s="227">
        <v>142</v>
      </c>
      <c r="BS5" s="227">
        <v>11.9</v>
      </c>
      <c r="BT5" s="227">
        <v>10.3</v>
      </c>
      <c r="BU5" s="227">
        <v>0.3</v>
      </c>
      <c r="BV5" s="275" t="s">
        <v>180</v>
      </c>
      <c r="BW5" s="275">
        <v>100</v>
      </c>
      <c r="BX5" s="269">
        <v>95</v>
      </c>
      <c r="BY5" s="269">
        <v>1.1000000000000001</v>
      </c>
      <c r="BZ5" s="269">
        <v>0.3</v>
      </c>
      <c r="CA5" s="269">
        <v>21</v>
      </c>
      <c r="CB5" s="227">
        <v>95</v>
      </c>
      <c r="CC5" s="227">
        <v>1.1000000000000001</v>
      </c>
      <c r="CD5" s="227">
        <v>0.3</v>
      </c>
      <c r="CE5" s="227">
        <v>21</v>
      </c>
      <c r="CF5" s="268" t="s">
        <v>563</v>
      </c>
      <c r="CG5" s="275">
        <v>30</v>
      </c>
      <c r="CH5" s="269">
        <v>11.7</v>
      </c>
      <c r="CI5" s="269">
        <v>2.1</v>
      </c>
      <c r="CJ5" s="269">
        <v>0.03</v>
      </c>
      <c r="CK5" s="269">
        <v>0.75</v>
      </c>
      <c r="CL5" s="227">
        <v>39</v>
      </c>
      <c r="CM5" s="227">
        <v>7</v>
      </c>
      <c r="CN5" s="227">
        <v>0.1</v>
      </c>
      <c r="CO5" s="227">
        <v>2.5</v>
      </c>
      <c r="CP5" s="275" t="s">
        <v>564</v>
      </c>
      <c r="CQ5" s="275">
        <v>5</v>
      </c>
      <c r="CR5" s="269">
        <v>0</v>
      </c>
      <c r="CS5" s="269">
        <v>0</v>
      </c>
      <c r="CT5" s="269">
        <v>0</v>
      </c>
      <c r="CU5" s="269">
        <v>0</v>
      </c>
      <c r="CV5" s="227">
        <v>0</v>
      </c>
      <c r="CW5" s="227">
        <v>0</v>
      </c>
      <c r="CX5" s="227">
        <v>0</v>
      </c>
      <c r="CY5" s="227">
        <v>0</v>
      </c>
      <c r="CZ5" s="275" t="s">
        <v>237</v>
      </c>
      <c r="DA5" s="275">
        <v>20</v>
      </c>
      <c r="DB5" s="269">
        <v>107</v>
      </c>
      <c r="DC5" s="269">
        <v>1.04</v>
      </c>
      <c r="DD5" s="269">
        <v>6.36</v>
      </c>
      <c r="DE5" s="269">
        <v>10.68</v>
      </c>
      <c r="DF5" s="227">
        <v>535</v>
      </c>
      <c r="DG5" s="227">
        <v>5.2</v>
      </c>
      <c r="DH5" s="227">
        <v>31.8</v>
      </c>
      <c r="DI5" s="227">
        <v>53.4</v>
      </c>
      <c r="DJ5" s="275"/>
      <c r="DK5" s="275"/>
      <c r="DL5" s="269">
        <v>0</v>
      </c>
      <c r="DM5" s="269">
        <v>0</v>
      </c>
      <c r="DN5" s="269">
        <v>0</v>
      </c>
      <c r="DO5" s="269">
        <v>0</v>
      </c>
      <c r="DP5" s="227">
        <v>0</v>
      </c>
      <c r="DQ5" s="227">
        <v>0</v>
      </c>
      <c r="DR5" s="227">
        <v>0</v>
      </c>
      <c r="DS5" s="227">
        <v>0</v>
      </c>
      <c r="DT5" s="275"/>
      <c r="DU5" s="275"/>
      <c r="DV5" s="269">
        <v>0</v>
      </c>
      <c r="DW5" s="269">
        <v>0</v>
      </c>
      <c r="DX5" s="269">
        <v>0</v>
      </c>
      <c r="DY5" s="269">
        <v>0</v>
      </c>
      <c r="DZ5" s="227">
        <v>0</v>
      </c>
      <c r="EA5" s="227">
        <v>0</v>
      </c>
      <c r="EB5" s="227">
        <v>0</v>
      </c>
      <c r="EC5" s="227">
        <v>0</v>
      </c>
      <c r="ED5" s="275"/>
      <c r="EE5" s="275"/>
      <c r="EF5" s="269">
        <v>0</v>
      </c>
      <c r="EG5" s="269">
        <v>0</v>
      </c>
      <c r="EH5" s="269">
        <v>0</v>
      </c>
      <c r="EI5" s="269">
        <v>0</v>
      </c>
      <c r="EJ5" s="227">
        <v>0</v>
      </c>
      <c r="EK5" s="227">
        <v>0</v>
      </c>
      <c r="EL5" s="227">
        <v>0</v>
      </c>
      <c r="EM5" s="227">
        <v>0</v>
      </c>
      <c r="EN5" s="275"/>
      <c r="EO5" s="275"/>
      <c r="EP5" s="269">
        <v>0</v>
      </c>
      <c r="EQ5" s="269">
        <v>0</v>
      </c>
      <c r="ER5" s="269">
        <v>0</v>
      </c>
      <c r="ES5" s="269">
        <v>0</v>
      </c>
      <c r="ET5" s="227">
        <v>0</v>
      </c>
      <c r="EU5" s="227">
        <v>0</v>
      </c>
      <c r="EV5" s="227">
        <v>0</v>
      </c>
      <c r="EW5" s="227">
        <v>0</v>
      </c>
      <c r="EX5" s="275"/>
      <c r="EY5" s="275"/>
      <c r="EZ5" s="269">
        <v>0</v>
      </c>
      <c r="FA5" s="269">
        <v>0</v>
      </c>
      <c r="FB5" s="269">
        <v>0</v>
      </c>
      <c r="FC5" s="269">
        <v>0</v>
      </c>
      <c r="FD5" s="227">
        <v>0</v>
      </c>
      <c r="FE5" s="227">
        <v>0</v>
      </c>
      <c r="FF5" s="227">
        <v>0</v>
      </c>
      <c r="FG5" s="227">
        <v>0</v>
      </c>
      <c r="FH5" s="275"/>
      <c r="FI5" s="275"/>
      <c r="FJ5" s="269">
        <v>0</v>
      </c>
      <c r="FK5" s="269">
        <v>0</v>
      </c>
      <c r="FL5" s="269">
        <v>0</v>
      </c>
      <c r="FM5" s="269">
        <v>0</v>
      </c>
      <c r="FN5" s="227">
        <v>0</v>
      </c>
      <c r="FO5" s="227">
        <v>0</v>
      </c>
      <c r="FP5" s="227">
        <v>0</v>
      </c>
      <c r="FQ5" s="227">
        <v>0</v>
      </c>
      <c r="FR5" s="275"/>
      <c r="FS5" s="275"/>
      <c r="FT5" s="269">
        <v>0</v>
      </c>
      <c r="FU5" s="269">
        <v>0</v>
      </c>
      <c r="FV5" s="269">
        <v>0</v>
      </c>
      <c r="FW5" s="269">
        <v>0</v>
      </c>
      <c r="FX5" s="227">
        <v>0</v>
      </c>
      <c r="FY5" s="227">
        <v>0</v>
      </c>
      <c r="FZ5" s="227">
        <v>0</v>
      </c>
      <c r="GA5" s="227">
        <v>0</v>
      </c>
      <c r="GB5" s="275"/>
      <c r="GC5" s="275"/>
      <c r="GD5" s="269">
        <v>0</v>
      </c>
      <c r="GE5" s="269">
        <v>0</v>
      </c>
      <c r="GF5" s="269">
        <v>0</v>
      </c>
      <c r="GG5" s="269">
        <v>0</v>
      </c>
      <c r="GH5" s="227">
        <v>0</v>
      </c>
      <c r="GI5" s="227">
        <v>0</v>
      </c>
      <c r="GJ5" s="227">
        <v>0</v>
      </c>
      <c r="GK5" s="227">
        <v>0</v>
      </c>
      <c r="GL5" s="275"/>
      <c r="GM5" s="275"/>
      <c r="GN5" s="269">
        <v>0</v>
      </c>
      <c r="GO5" s="269">
        <v>0</v>
      </c>
      <c r="GP5" s="269">
        <v>0</v>
      </c>
      <c r="GQ5" s="269">
        <v>0</v>
      </c>
      <c r="GR5" s="227">
        <v>0</v>
      </c>
      <c r="GS5" s="227">
        <v>0</v>
      </c>
      <c r="GT5" s="227">
        <v>0</v>
      </c>
      <c r="GU5" s="227">
        <v>0</v>
      </c>
      <c r="GV5" s="275"/>
      <c r="GW5" s="275"/>
      <c r="GX5" s="269">
        <v>0</v>
      </c>
      <c r="GY5" s="269">
        <v>0</v>
      </c>
      <c r="GZ5" s="269">
        <v>0</v>
      </c>
      <c r="HA5" s="269">
        <v>0</v>
      </c>
      <c r="HB5" s="227">
        <v>0</v>
      </c>
      <c r="HC5" s="227">
        <v>0</v>
      </c>
      <c r="HD5" s="227">
        <v>0</v>
      </c>
      <c r="HE5" s="227">
        <v>0</v>
      </c>
      <c r="HF5" s="275"/>
      <c r="HG5" s="275"/>
      <c r="HH5" s="269">
        <v>0</v>
      </c>
      <c r="HI5" s="269">
        <v>0</v>
      </c>
      <c r="HJ5" s="269">
        <v>0</v>
      </c>
      <c r="HK5" s="269">
        <v>0</v>
      </c>
      <c r="HL5" s="227">
        <v>0</v>
      </c>
      <c r="HM5" s="227">
        <v>0</v>
      </c>
      <c r="HN5" s="227">
        <v>0</v>
      </c>
      <c r="HO5" s="227">
        <v>0</v>
      </c>
      <c r="HP5" s="275"/>
      <c r="HQ5" s="275"/>
      <c r="HR5" s="269">
        <v>0</v>
      </c>
      <c r="HS5" s="269">
        <v>0</v>
      </c>
      <c r="HT5" s="269">
        <v>0</v>
      </c>
      <c r="HU5" s="269">
        <v>0</v>
      </c>
      <c r="HV5" s="227">
        <v>0</v>
      </c>
      <c r="HW5" s="227">
        <v>0</v>
      </c>
      <c r="HX5" s="227">
        <v>0</v>
      </c>
      <c r="HY5" s="227">
        <v>0</v>
      </c>
      <c r="HZ5" s="275"/>
      <c r="IA5" s="275"/>
      <c r="IB5" s="269">
        <v>0</v>
      </c>
      <c r="IC5" s="269">
        <v>0</v>
      </c>
      <c r="ID5" s="269">
        <v>0</v>
      </c>
      <c r="IE5" s="269">
        <v>0</v>
      </c>
      <c r="IF5" s="227">
        <v>0</v>
      </c>
      <c r="IG5" s="227">
        <v>0</v>
      </c>
      <c r="IH5" s="227">
        <v>0</v>
      </c>
      <c r="II5" s="227">
        <v>0</v>
      </c>
      <c r="IJ5" s="226"/>
      <c r="IK5" s="270" t="s">
        <v>560</v>
      </c>
      <c r="IL5" s="271">
        <v>93.335000000000008</v>
      </c>
      <c r="IM5" s="270">
        <v>100</v>
      </c>
      <c r="IN5" s="271">
        <v>22.354957947179514</v>
      </c>
      <c r="IO5" s="271">
        <v>21.015696148283066</v>
      </c>
      <c r="IP5" s="271">
        <v>56.629345904537416</v>
      </c>
      <c r="IQ5" s="226"/>
      <c r="IR5" s="226"/>
      <c r="IS5" s="226"/>
      <c r="IT5" s="226"/>
      <c r="IU5" s="226"/>
      <c r="IV5" s="226"/>
      <c r="IW5" s="226"/>
      <c r="IX5" s="226"/>
      <c r="IY5" s="226"/>
      <c r="IZ5" s="226"/>
      <c r="JA5" s="226"/>
      <c r="JB5" s="226"/>
      <c r="JC5" s="226"/>
      <c r="JD5" s="226"/>
      <c r="JE5" s="226"/>
      <c r="JF5" s="226"/>
      <c r="JG5" s="226"/>
      <c r="JH5" s="226"/>
      <c r="JI5" s="226"/>
      <c r="JJ5" s="226"/>
      <c r="JK5" s="226"/>
      <c r="JL5" s="226"/>
      <c r="JM5" s="226"/>
      <c r="JN5" s="226"/>
      <c r="JO5" s="226"/>
      <c r="JP5" s="226"/>
      <c r="JQ5" s="226"/>
      <c r="JR5" s="226"/>
      <c r="JS5" s="226"/>
      <c r="JT5" s="226"/>
      <c r="JU5" s="226"/>
      <c r="JV5" s="226"/>
      <c r="JW5" s="226"/>
      <c r="JX5" s="226"/>
      <c r="JY5" s="226"/>
      <c r="JZ5" s="226"/>
      <c r="KA5" s="226"/>
      <c r="KB5" s="226"/>
    </row>
    <row r="6" spans="1:288" s="270" customFormat="1" ht="20" customHeight="1">
      <c r="S6" s="270" t="s">
        <v>547</v>
      </c>
      <c r="AQ6" s="264" t="s">
        <v>558</v>
      </c>
      <c r="AR6" s="264"/>
      <c r="AS6" s="264"/>
      <c r="AT6" s="264"/>
      <c r="AU6" s="321" t="s">
        <v>565</v>
      </c>
      <c r="AV6" s="265" t="s">
        <v>566</v>
      </c>
      <c r="AW6" s="233"/>
      <c r="AX6" s="266">
        <v>395</v>
      </c>
      <c r="AY6" s="266">
        <v>23.775000000000002</v>
      </c>
      <c r="AZ6" s="266">
        <v>10.860000000000001</v>
      </c>
      <c r="BA6" s="266">
        <v>47.160000000000004</v>
      </c>
      <c r="BB6" s="267" t="s">
        <v>60</v>
      </c>
      <c r="BC6" s="268">
        <v>100</v>
      </c>
      <c r="BD6" s="269">
        <v>95</v>
      </c>
      <c r="BE6" s="269">
        <v>1.1000000000000001</v>
      </c>
      <c r="BF6" s="269">
        <v>0.3</v>
      </c>
      <c r="BG6" s="269">
        <v>21</v>
      </c>
      <c r="BH6" s="227">
        <v>95</v>
      </c>
      <c r="BI6" s="227">
        <v>1.1000000000000001</v>
      </c>
      <c r="BJ6" s="227">
        <v>0.3</v>
      </c>
      <c r="BK6" s="227">
        <v>21</v>
      </c>
      <c r="BL6" s="268" t="s">
        <v>567</v>
      </c>
      <c r="BM6" s="268">
        <v>60</v>
      </c>
      <c r="BN6" s="269">
        <v>45.6</v>
      </c>
      <c r="BO6" s="269">
        <v>9.9</v>
      </c>
      <c r="BP6" s="269">
        <v>0.06</v>
      </c>
      <c r="BQ6" s="269">
        <v>0.96</v>
      </c>
      <c r="BR6" s="227">
        <v>76</v>
      </c>
      <c r="BS6" s="227">
        <v>16.5</v>
      </c>
      <c r="BT6" s="227">
        <v>0.1</v>
      </c>
      <c r="BU6" s="227">
        <v>1.6</v>
      </c>
      <c r="BV6" s="268" t="s">
        <v>50</v>
      </c>
      <c r="BW6" s="268">
        <v>50</v>
      </c>
      <c r="BX6" s="269">
        <v>71</v>
      </c>
      <c r="BY6" s="269">
        <v>5.95</v>
      </c>
      <c r="BZ6" s="269">
        <v>5.15</v>
      </c>
      <c r="CA6" s="269">
        <v>0.15</v>
      </c>
      <c r="CB6" s="227">
        <v>142</v>
      </c>
      <c r="CC6" s="227">
        <v>11.9</v>
      </c>
      <c r="CD6" s="227">
        <v>10.3</v>
      </c>
      <c r="CE6" s="227">
        <v>0.3</v>
      </c>
      <c r="CF6" s="268" t="s">
        <v>568</v>
      </c>
      <c r="CG6" s="268">
        <v>30</v>
      </c>
      <c r="CH6" s="269">
        <v>111.6</v>
      </c>
      <c r="CI6" s="269">
        <v>4.05</v>
      </c>
      <c r="CJ6" s="269">
        <v>2.25</v>
      </c>
      <c r="CK6" s="269">
        <v>17.25</v>
      </c>
      <c r="CL6" s="227">
        <v>372</v>
      </c>
      <c r="CM6" s="227">
        <v>13.5</v>
      </c>
      <c r="CN6" s="227">
        <v>7.5</v>
      </c>
      <c r="CO6" s="227">
        <v>57.5</v>
      </c>
      <c r="CP6" s="268" t="s">
        <v>569</v>
      </c>
      <c r="CQ6" s="268">
        <v>10</v>
      </c>
      <c r="CR6" s="269">
        <v>52</v>
      </c>
      <c r="CS6" s="269">
        <v>0.6</v>
      </c>
      <c r="CT6" s="269">
        <v>2.8</v>
      </c>
      <c r="CU6" s="269">
        <v>5.7</v>
      </c>
      <c r="CV6" s="227">
        <v>520</v>
      </c>
      <c r="CW6" s="227">
        <v>6</v>
      </c>
      <c r="CX6" s="227">
        <v>28</v>
      </c>
      <c r="CY6" s="227">
        <v>57</v>
      </c>
      <c r="CZ6" s="268" t="s">
        <v>55</v>
      </c>
      <c r="DA6" s="268">
        <v>5</v>
      </c>
      <c r="DB6" s="269">
        <v>19.8</v>
      </c>
      <c r="DC6" s="269">
        <v>2.1749999999999998</v>
      </c>
      <c r="DD6" s="269">
        <v>0.3</v>
      </c>
      <c r="DE6" s="269">
        <v>2.1</v>
      </c>
      <c r="DF6" s="227">
        <v>396</v>
      </c>
      <c r="DG6" s="227">
        <v>43.5</v>
      </c>
      <c r="DH6" s="227">
        <v>6</v>
      </c>
      <c r="DI6" s="227">
        <v>42</v>
      </c>
      <c r="DJ6" s="268" t="s">
        <v>570</v>
      </c>
      <c r="DK6" s="268"/>
      <c r="DL6" s="269">
        <v>0</v>
      </c>
      <c r="DM6" s="269">
        <v>0</v>
      </c>
      <c r="DN6" s="269">
        <v>0</v>
      </c>
      <c r="DO6" s="269">
        <v>0</v>
      </c>
      <c r="DP6" s="227">
        <v>0</v>
      </c>
      <c r="DQ6" s="227">
        <v>0</v>
      </c>
      <c r="DR6" s="227">
        <v>0</v>
      </c>
      <c r="DS6" s="227">
        <v>0</v>
      </c>
      <c r="DT6" s="268" t="s">
        <v>489</v>
      </c>
      <c r="DU6" s="268"/>
      <c r="DV6" s="269">
        <v>0</v>
      </c>
      <c r="DW6" s="269">
        <v>0</v>
      </c>
      <c r="DX6" s="269">
        <v>0</v>
      </c>
      <c r="DY6" s="269">
        <v>0</v>
      </c>
      <c r="DZ6" s="227">
        <v>0</v>
      </c>
      <c r="EA6" s="227">
        <v>0</v>
      </c>
      <c r="EB6" s="227">
        <v>0</v>
      </c>
      <c r="EC6" s="227">
        <v>0</v>
      </c>
      <c r="ED6" s="268" t="s">
        <v>489</v>
      </c>
      <c r="EE6" s="268"/>
      <c r="EF6" s="269">
        <v>0</v>
      </c>
      <c r="EG6" s="269">
        <v>0</v>
      </c>
      <c r="EH6" s="269">
        <v>0</v>
      </c>
      <c r="EI6" s="269">
        <v>0</v>
      </c>
      <c r="EJ6" s="227">
        <v>0</v>
      </c>
      <c r="EK6" s="227">
        <v>0</v>
      </c>
      <c r="EL6" s="227">
        <v>0</v>
      </c>
      <c r="EM6" s="227">
        <v>0</v>
      </c>
      <c r="EN6" s="268" t="s">
        <v>489</v>
      </c>
      <c r="EO6" s="268"/>
      <c r="EP6" s="269">
        <v>0</v>
      </c>
      <c r="EQ6" s="269">
        <v>0</v>
      </c>
      <c r="ER6" s="269">
        <v>0</v>
      </c>
      <c r="ES6" s="269">
        <v>0</v>
      </c>
      <c r="ET6" s="227">
        <v>0</v>
      </c>
      <c r="EU6" s="227">
        <v>0</v>
      </c>
      <c r="EV6" s="227">
        <v>0</v>
      </c>
      <c r="EW6" s="227">
        <v>0</v>
      </c>
      <c r="EX6" s="268" t="s">
        <v>489</v>
      </c>
      <c r="EY6" s="268"/>
      <c r="EZ6" s="269">
        <v>0</v>
      </c>
      <c r="FA6" s="269">
        <v>0</v>
      </c>
      <c r="FB6" s="269">
        <v>0</v>
      </c>
      <c r="FC6" s="269">
        <v>0</v>
      </c>
      <c r="FD6" s="227">
        <v>0</v>
      </c>
      <c r="FE6" s="227">
        <v>0</v>
      </c>
      <c r="FF6" s="227">
        <v>0</v>
      </c>
      <c r="FG6" s="227">
        <v>0</v>
      </c>
      <c r="FH6" s="268" t="s">
        <v>489</v>
      </c>
      <c r="FI6" s="268"/>
      <c r="FJ6" s="269">
        <v>0</v>
      </c>
      <c r="FK6" s="269">
        <v>0</v>
      </c>
      <c r="FL6" s="269">
        <v>0</v>
      </c>
      <c r="FM6" s="269">
        <v>0</v>
      </c>
      <c r="FN6" s="227">
        <v>0</v>
      </c>
      <c r="FO6" s="227">
        <v>0</v>
      </c>
      <c r="FP6" s="227">
        <v>0</v>
      </c>
      <c r="FQ6" s="227">
        <v>0</v>
      </c>
      <c r="FR6" s="268" t="s">
        <v>489</v>
      </c>
      <c r="FS6" s="268"/>
      <c r="FT6" s="269">
        <v>0</v>
      </c>
      <c r="FU6" s="269">
        <v>0</v>
      </c>
      <c r="FV6" s="269">
        <v>0</v>
      </c>
      <c r="FW6" s="269">
        <v>0</v>
      </c>
      <c r="FX6" s="227">
        <v>0</v>
      </c>
      <c r="FY6" s="227">
        <v>0</v>
      </c>
      <c r="FZ6" s="227">
        <v>0</v>
      </c>
      <c r="GA6" s="227">
        <v>0</v>
      </c>
      <c r="GB6" s="268" t="s">
        <v>489</v>
      </c>
      <c r="GC6" s="268"/>
      <c r="GD6" s="269">
        <v>0</v>
      </c>
      <c r="GE6" s="269">
        <v>0</v>
      </c>
      <c r="GF6" s="269">
        <v>0</v>
      </c>
      <c r="GG6" s="269">
        <v>0</v>
      </c>
      <c r="GH6" s="227">
        <v>0</v>
      </c>
      <c r="GI6" s="227">
        <v>0</v>
      </c>
      <c r="GJ6" s="227">
        <v>0</v>
      </c>
      <c r="GK6" s="227">
        <v>0</v>
      </c>
      <c r="GL6" s="268" t="s">
        <v>489</v>
      </c>
      <c r="GM6" s="268"/>
      <c r="GN6" s="269">
        <v>0</v>
      </c>
      <c r="GO6" s="269">
        <v>0</v>
      </c>
      <c r="GP6" s="269">
        <v>0</v>
      </c>
      <c r="GQ6" s="269">
        <v>0</v>
      </c>
      <c r="GR6" s="227">
        <v>0</v>
      </c>
      <c r="GS6" s="227">
        <v>0</v>
      </c>
      <c r="GT6" s="227">
        <v>0</v>
      </c>
      <c r="GU6" s="227">
        <v>0</v>
      </c>
      <c r="GV6" s="268" t="s">
        <v>489</v>
      </c>
      <c r="GW6" s="268"/>
      <c r="GX6" s="269">
        <v>0</v>
      </c>
      <c r="GY6" s="269">
        <v>0</v>
      </c>
      <c r="GZ6" s="269">
        <v>0</v>
      </c>
      <c r="HA6" s="269">
        <v>0</v>
      </c>
      <c r="HB6" s="227">
        <v>0</v>
      </c>
      <c r="HC6" s="227">
        <v>0</v>
      </c>
      <c r="HD6" s="227">
        <v>0</v>
      </c>
      <c r="HE6" s="227">
        <v>0</v>
      </c>
      <c r="HF6" s="268"/>
      <c r="HG6" s="268"/>
      <c r="HH6" s="269">
        <v>0</v>
      </c>
      <c r="HI6" s="269">
        <v>0</v>
      </c>
      <c r="HJ6" s="269">
        <v>0</v>
      </c>
      <c r="HK6" s="269">
        <v>0</v>
      </c>
      <c r="HL6" s="227">
        <v>0</v>
      </c>
      <c r="HM6" s="227">
        <v>0</v>
      </c>
      <c r="HN6" s="227">
        <v>0</v>
      </c>
      <c r="HO6" s="227">
        <v>0</v>
      </c>
      <c r="HP6" s="268"/>
      <c r="HQ6" s="268"/>
      <c r="HR6" s="269">
        <v>0</v>
      </c>
      <c r="HS6" s="269">
        <v>0</v>
      </c>
      <c r="HT6" s="269">
        <v>0</v>
      </c>
      <c r="HU6" s="269">
        <v>0</v>
      </c>
      <c r="HV6" s="227">
        <v>0</v>
      </c>
      <c r="HW6" s="227">
        <v>0</v>
      </c>
      <c r="HX6" s="227">
        <v>0</v>
      </c>
      <c r="HY6" s="227">
        <v>0</v>
      </c>
      <c r="HZ6" s="268"/>
      <c r="IA6" s="268"/>
      <c r="IB6" s="269">
        <v>0</v>
      </c>
      <c r="IC6" s="269">
        <v>0</v>
      </c>
      <c r="ID6" s="269">
        <v>0</v>
      </c>
      <c r="IE6" s="269">
        <v>0</v>
      </c>
      <c r="IF6" s="227">
        <v>0</v>
      </c>
      <c r="IG6" s="227">
        <v>0</v>
      </c>
      <c r="IH6" s="227">
        <v>0</v>
      </c>
      <c r="II6" s="227">
        <v>0</v>
      </c>
      <c r="IK6" s="270" t="s">
        <v>565</v>
      </c>
      <c r="IL6" s="271">
        <v>81.795000000000016</v>
      </c>
      <c r="IM6" s="270">
        <v>100</v>
      </c>
      <c r="IN6" s="271">
        <v>29.066568861177327</v>
      </c>
      <c r="IO6" s="271">
        <v>13.277095176966807</v>
      </c>
      <c r="IP6" s="271">
        <v>57.656335961855845</v>
      </c>
    </row>
    <row r="7" spans="1:288" s="270" customFormat="1" ht="20" customHeight="1">
      <c r="A7" s="263"/>
      <c r="B7" s="263"/>
      <c r="C7" s="263"/>
      <c r="D7" s="263"/>
      <c r="E7" s="263"/>
      <c r="F7" s="263"/>
      <c r="G7" s="226"/>
      <c r="H7" s="226"/>
      <c r="I7" s="226"/>
      <c r="J7" s="226"/>
      <c r="K7" s="226"/>
      <c r="L7" s="226"/>
      <c r="M7" s="226"/>
      <c r="N7" s="226"/>
      <c r="O7" s="226"/>
      <c r="P7" s="226"/>
      <c r="Q7" s="226" t="s">
        <v>547</v>
      </c>
      <c r="R7" s="226"/>
      <c r="S7" s="226"/>
      <c r="T7" s="226"/>
      <c r="U7" s="226"/>
      <c r="V7" s="226"/>
      <c r="W7" s="226"/>
      <c r="X7" s="226"/>
      <c r="Y7" s="226"/>
      <c r="Z7" s="226"/>
      <c r="AA7" s="226"/>
      <c r="AB7" s="226"/>
      <c r="AC7" s="226"/>
      <c r="AD7" s="226"/>
      <c r="AE7" s="226"/>
      <c r="AF7" s="226"/>
      <c r="AG7" s="226"/>
      <c r="AH7" s="226"/>
      <c r="AI7" s="226"/>
      <c r="AJ7" s="226"/>
      <c r="AK7" s="226"/>
      <c r="AL7" s="226"/>
      <c r="AM7" s="226"/>
      <c r="AN7" s="226"/>
      <c r="AO7" s="226"/>
      <c r="AP7" s="226"/>
      <c r="AQ7" s="264" t="s">
        <v>571</v>
      </c>
      <c r="AR7" s="264"/>
      <c r="AS7" s="264"/>
      <c r="AT7" s="264"/>
      <c r="AU7" s="321" t="s">
        <v>572</v>
      </c>
      <c r="AV7" s="265" t="s">
        <v>573</v>
      </c>
      <c r="AW7" s="233"/>
      <c r="AX7" s="266">
        <v>185</v>
      </c>
      <c r="AY7" s="266">
        <v>15.04</v>
      </c>
      <c r="AZ7" s="266">
        <v>6.5600000000000005</v>
      </c>
      <c r="BA7" s="266">
        <v>15.68</v>
      </c>
      <c r="BB7" s="267" t="s">
        <v>563</v>
      </c>
      <c r="BC7" s="268">
        <v>200</v>
      </c>
      <c r="BD7" s="269">
        <v>78</v>
      </c>
      <c r="BE7" s="269">
        <v>14</v>
      </c>
      <c r="BF7" s="269">
        <v>0.2</v>
      </c>
      <c r="BG7" s="269">
        <v>5</v>
      </c>
      <c r="BH7" s="227">
        <v>39</v>
      </c>
      <c r="BI7" s="227">
        <v>7</v>
      </c>
      <c r="BJ7" s="227">
        <v>0.1</v>
      </c>
      <c r="BK7" s="227">
        <v>2.5</v>
      </c>
      <c r="BL7" s="268" t="s">
        <v>574</v>
      </c>
      <c r="BM7" s="268">
        <v>20</v>
      </c>
      <c r="BN7" s="269">
        <v>107</v>
      </c>
      <c r="BO7" s="269">
        <v>1.04</v>
      </c>
      <c r="BP7" s="269">
        <v>6.36</v>
      </c>
      <c r="BQ7" s="269">
        <v>10.68</v>
      </c>
      <c r="BR7" s="227">
        <v>535</v>
      </c>
      <c r="BS7" s="227">
        <v>5.2</v>
      </c>
      <c r="BT7" s="227">
        <v>31.8</v>
      </c>
      <c r="BU7" s="227">
        <v>53.4</v>
      </c>
      <c r="BV7" s="268" t="s">
        <v>489</v>
      </c>
      <c r="BW7" s="268"/>
      <c r="BX7" s="269">
        <v>0</v>
      </c>
      <c r="BY7" s="269">
        <v>0</v>
      </c>
      <c r="BZ7" s="269">
        <v>0</v>
      </c>
      <c r="CA7" s="269">
        <v>0</v>
      </c>
      <c r="CB7" s="227">
        <v>0</v>
      </c>
      <c r="CC7" s="227">
        <v>0</v>
      </c>
      <c r="CD7" s="227">
        <v>0</v>
      </c>
      <c r="CE7" s="227">
        <v>0</v>
      </c>
      <c r="CF7" s="268" t="s">
        <v>489</v>
      </c>
      <c r="CG7" s="268"/>
      <c r="CH7" s="269">
        <v>0</v>
      </c>
      <c r="CI7" s="269">
        <v>0</v>
      </c>
      <c r="CJ7" s="269">
        <v>0</v>
      </c>
      <c r="CK7" s="269">
        <v>0</v>
      </c>
      <c r="CL7" s="227">
        <v>0</v>
      </c>
      <c r="CM7" s="227">
        <v>0</v>
      </c>
      <c r="CN7" s="227">
        <v>0</v>
      </c>
      <c r="CO7" s="227">
        <v>0</v>
      </c>
      <c r="CP7" s="268" t="s">
        <v>489</v>
      </c>
      <c r="CQ7" s="268"/>
      <c r="CR7" s="269">
        <v>0</v>
      </c>
      <c r="CS7" s="269">
        <v>0</v>
      </c>
      <c r="CT7" s="269">
        <v>0</v>
      </c>
      <c r="CU7" s="269">
        <v>0</v>
      </c>
      <c r="CV7" s="227">
        <v>0</v>
      </c>
      <c r="CW7" s="227">
        <v>0</v>
      </c>
      <c r="CX7" s="227">
        <v>0</v>
      </c>
      <c r="CY7" s="227">
        <v>0</v>
      </c>
      <c r="CZ7" s="268" t="s">
        <v>489</v>
      </c>
      <c r="DA7" s="268"/>
      <c r="DB7" s="269">
        <v>0</v>
      </c>
      <c r="DC7" s="269">
        <v>0</v>
      </c>
      <c r="DD7" s="269">
        <v>0</v>
      </c>
      <c r="DE7" s="269">
        <v>0</v>
      </c>
      <c r="DF7" s="227">
        <v>0</v>
      </c>
      <c r="DG7" s="227">
        <v>0</v>
      </c>
      <c r="DH7" s="227">
        <v>0</v>
      </c>
      <c r="DI7" s="227">
        <v>0</v>
      </c>
      <c r="DJ7" s="268" t="s">
        <v>489</v>
      </c>
      <c r="DK7" s="268"/>
      <c r="DL7" s="269">
        <v>0</v>
      </c>
      <c r="DM7" s="269">
        <v>0</v>
      </c>
      <c r="DN7" s="269">
        <v>0</v>
      </c>
      <c r="DO7" s="269">
        <v>0</v>
      </c>
      <c r="DP7" s="227">
        <v>0</v>
      </c>
      <c r="DQ7" s="227">
        <v>0</v>
      </c>
      <c r="DR7" s="227">
        <v>0</v>
      </c>
      <c r="DS7" s="227">
        <v>0</v>
      </c>
      <c r="DT7" s="268" t="s">
        <v>489</v>
      </c>
      <c r="DU7" s="268"/>
      <c r="DV7" s="269">
        <v>0</v>
      </c>
      <c r="DW7" s="269">
        <v>0</v>
      </c>
      <c r="DX7" s="269">
        <v>0</v>
      </c>
      <c r="DY7" s="269">
        <v>0</v>
      </c>
      <c r="DZ7" s="227">
        <v>0</v>
      </c>
      <c r="EA7" s="227">
        <v>0</v>
      </c>
      <c r="EB7" s="227">
        <v>0</v>
      </c>
      <c r="EC7" s="227">
        <v>0</v>
      </c>
      <c r="ED7" s="268" t="s">
        <v>489</v>
      </c>
      <c r="EE7" s="268"/>
      <c r="EF7" s="269">
        <v>0</v>
      </c>
      <c r="EG7" s="269">
        <v>0</v>
      </c>
      <c r="EH7" s="269">
        <v>0</v>
      </c>
      <c r="EI7" s="269">
        <v>0</v>
      </c>
      <c r="EJ7" s="227">
        <v>0</v>
      </c>
      <c r="EK7" s="227">
        <v>0</v>
      </c>
      <c r="EL7" s="227">
        <v>0</v>
      </c>
      <c r="EM7" s="227">
        <v>0</v>
      </c>
      <c r="EN7" s="268" t="s">
        <v>489</v>
      </c>
      <c r="EO7" s="268"/>
      <c r="EP7" s="269">
        <v>0</v>
      </c>
      <c r="EQ7" s="269">
        <v>0</v>
      </c>
      <c r="ER7" s="269">
        <v>0</v>
      </c>
      <c r="ES7" s="269">
        <v>0</v>
      </c>
      <c r="ET7" s="227">
        <v>0</v>
      </c>
      <c r="EU7" s="227">
        <v>0</v>
      </c>
      <c r="EV7" s="227">
        <v>0</v>
      </c>
      <c r="EW7" s="227">
        <v>0</v>
      </c>
      <c r="EX7" s="268" t="s">
        <v>489</v>
      </c>
      <c r="EY7" s="268"/>
      <c r="EZ7" s="269">
        <v>0</v>
      </c>
      <c r="FA7" s="269">
        <v>0</v>
      </c>
      <c r="FB7" s="269">
        <v>0</v>
      </c>
      <c r="FC7" s="269">
        <v>0</v>
      </c>
      <c r="FD7" s="227">
        <v>0</v>
      </c>
      <c r="FE7" s="227">
        <v>0</v>
      </c>
      <c r="FF7" s="227">
        <v>0</v>
      </c>
      <c r="FG7" s="227">
        <v>0</v>
      </c>
      <c r="FH7" s="268" t="s">
        <v>489</v>
      </c>
      <c r="FI7" s="268"/>
      <c r="FJ7" s="269">
        <v>0</v>
      </c>
      <c r="FK7" s="269">
        <v>0</v>
      </c>
      <c r="FL7" s="269">
        <v>0</v>
      </c>
      <c r="FM7" s="269">
        <v>0</v>
      </c>
      <c r="FN7" s="227">
        <v>0</v>
      </c>
      <c r="FO7" s="227">
        <v>0</v>
      </c>
      <c r="FP7" s="227">
        <v>0</v>
      </c>
      <c r="FQ7" s="227">
        <v>0</v>
      </c>
      <c r="FR7" s="268" t="s">
        <v>489</v>
      </c>
      <c r="FS7" s="268"/>
      <c r="FT7" s="269">
        <v>0</v>
      </c>
      <c r="FU7" s="269">
        <v>0</v>
      </c>
      <c r="FV7" s="269">
        <v>0</v>
      </c>
      <c r="FW7" s="269">
        <v>0</v>
      </c>
      <c r="FX7" s="227">
        <v>0</v>
      </c>
      <c r="FY7" s="227">
        <v>0</v>
      </c>
      <c r="FZ7" s="227">
        <v>0</v>
      </c>
      <c r="GA7" s="227">
        <v>0</v>
      </c>
      <c r="GB7" s="268" t="s">
        <v>489</v>
      </c>
      <c r="GC7" s="268"/>
      <c r="GD7" s="269">
        <v>0</v>
      </c>
      <c r="GE7" s="269">
        <v>0</v>
      </c>
      <c r="GF7" s="269">
        <v>0</v>
      </c>
      <c r="GG7" s="269">
        <v>0</v>
      </c>
      <c r="GH7" s="227">
        <v>0</v>
      </c>
      <c r="GI7" s="227">
        <v>0</v>
      </c>
      <c r="GJ7" s="227">
        <v>0</v>
      </c>
      <c r="GK7" s="227">
        <v>0</v>
      </c>
      <c r="GL7" s="268" t="s">
        <v>489</v>
      </c>
      <c r="GM7" s="268"/>
      <c r="GN7" s="269">
        <v>0</v>
      </c>
      <c r="GO7" s="269">
        <v>0</v>
      </c>
      <c r="GP7" s="269">
        <v>0</v>
      </c>
      <c r="GQ7" s="269">
        <v>0</v>
      </c>
      <c r="GR7" s="227">
        <v>0</v>
      </c>
      <c r="GS7" s="227">
        <v>0</v>
      </c>
      <c r="GT7" s="227">
        <v>0</v>
      </c>
      <c r="GU7" s="227">
        <v>0</v>
      </c>
      <c r="GV7" s="268" t="s">
        <v>489</v>
      </c>
      <c r="GW7" s="268"/>
      <c r="GX7" s="269">
        <v>0</v>
      </c>
      <c r="GY7" s="269">
        <v>0</v>
      </c>
      <c r="GZ7" s="269">
        <v>0</v>
      </c>
      <c r="HA7" s="269">
        <v>0</v>
      </c>
      <c r="HB7" s="227">
        <v>0</v>
      </c>
      <c r="HC7" s="227">
        <v>0</v>
      </c>
      <c r="HD7" s="227">
        <v>0</v>
      </c>
      <c r="HE7" s="227">
        <v>0</v>
      </c>
      <c r="HF7" s="268"/>
      <c r="HG7" s="268"/>
      <c r="HH7" s="269">
        <v>0</v>
      </c>
      <c r="HI7" s="269">
        <v>0</v>
      </c>
      <c r="HJ7" s="269">
        <v>0</v>
      </c>
      <c r="HK7" s="269">
        <v>0</v>
      </c>
      <c r="HL7" s="227">
        <v>0</v>
      </c>
      <c r="HM7" s="227">
        <v>0</v>
      </c>
      <c r="HN7" s="227">
        <v>0</v>
      </c>
      <c r="HO7" s="227">
        <v>0</v>
      </c>
      <c r="HP7" s="268"/>
      <c r="HQ7" s="268"/>
      <c r="HR7" s="269">
        <v>0</v>
      </c>
      <c r="HS7" s="269">
        <v>0</v>
      </c>
      <c r="HT7" s="269">
        <v>0</v>
      </c>
      <c r="HU7" s="269">
        <v>0</v>
      </c>
      <c r="HV7" s="227">
        <v>0</v>
      </c>
      <c r="HW7" s="227">
        <v>0</v>
      </c>
      <c r="HX7" s="227">
        <v>0</v>
      </c>
      <c r="HY7" s="227">
        <v>0</v>
      </c>
      <c r="HZ7" s="268"/>
      <c r="IA7" s="268"/>
      <c r="IB7" s="269">
        <v>0</v>
      </c>
      <c r="IC7" s="269">
        <v>0</v>
      </c>
      <c r="ID7" s="269">
        <v>0</v>
      </c>
      <c r="IE7" s="269">
        <v>0</v>
      </c>
      <c r="IF7" s="227">
        <v>0</v>
      </c>
      <c r="IG7" s="227">
        <v>0</v>
      </c>
      <c r="IH7" s="227">
        <v>0</v>
      </c>
      <c r="II7" s="227">
        <v>0</v>
      </c>
      <c r="IK7" s="270" t="s">
        <v>572</v>
      </c>
      <c r="IL7" s="271">
        <v>37.28</v>
      </c>
      <c r="IM7" s="270">
        <v>100</v>
      </c>
      <c r="IN7" s="271">
        <v>40.343347639484975</v>
      </c>
      <c r="IO7" s="271">
        <v>17.596566523605151</v>
      </c>
      <c r="IP7" s="271">
        <v>42.06008583690987</v>
      </c>
    </row>
    <row r="8" spans="1:288" s="270" customFormat="1" ht="20" customHeight="1">
      <c r="A8" s="226"/>
      <c r="B8" s="226"/>
      <c r="C8" s="226" t="s">
        <v>547</v>
      </c>
      <c r="D8" s="226"/>
      <c r="E8" s="226"/>
      <c r="F8" s="226"/>
      <c r="G8" s="226"/>
      <c r="H8" s="226"/>
      <c r="I8" s="226"/>
      <c r="J8" s="226"/>
      <c r="K8" s="226"/>
      <c r="L8" s="226"/>
      <c r="M8" s="226"/>
      <c r="N8" s="226"/>
      <c r="O8" s="226"/>
      <c r="P8" s="226"/>
      <c r="Q8" s="226"/>
      <c r="R8" s="226"/>
      <c r="S8" s="226"/>
      <c r="T8" s="226"/>
      <c r="U8" s="226"/>
      <c r="V8" s="226"/>
      <c r="W8" s="226"/>
      <c r="X8" s="226"/>
      <c r="Y8" s="226"/>
      <c r="Z8" s="226"/>
      <c r="AA8" s="226"/>
      <c r="AB8" s="226"/>
      <c r="AC8" s="226"/>
      <c r="AD8" s="226"/>
      <c r="AE8" s="226"/>
      <c r="AF8" s="226"/>
      <c r="AG8" s="226"/>
      <c r="AH8" s="226"/>
      <c r="AI8" s="226"/>
      <c r="AJ8" s="226"/>
      <c r="AK8" s="226"/>
      <c r="AL8" s="226"/>
      <c r="AM8" s="226"/>
      <c r="AN8" s="226"/>
      <c r="AO8" s="226"/>
      <c r="AP8" s="226"/>
      <c r="AQ8" s="264" t="s">
        <v>500</v>
      </c>
      <c r="AR8" s="264"/>
      <c r="AS8" s="264" t="s">
        <v>559</v>
      </c>
      <c r="AT8" s="264"/>
      <c r="AU8" s="322" t="s">
        <v>575</v>
      </c>
      <c r="AV8" s="272" t="s">
        <v>576</v>
      </c>
      <c r="AW8" s="276" t="s">
        <v>577</v>
      </c>
      <c r="AX8" s="266">
        <v>307.02500000000003</v>
      </c>
      <c r="AY8" s="266">
        <v>19.184999999999999</v>
      </c>
      <c r="AZ8" s="266">
        <v>8.3925000000000001</v>
      </c>
      <c r="BA8" s="266">
        <v>36.28</v>
      </c>
      <c r="BB8" s="273" t="s">
        <v>578</v>
      </c>
      <c r="BC8" s="274">
        <v>120</v>
      </c>
      <c r="BD8" s="269">
        <v>67.2</v>
      </c>
      <c r="BE8" s="269">
        <v>13.68</v>
      </c>
      <c r="BF8" s="269">
        <v>0.72</v>
      </c>
      <c r="BG8" s="269">
        <v>1.44</v>
      </c>
      <c r="BH8" s="227">
        <v>56</v>
      </c>
      <c r="BI8" s="227">
        <v>11.4</v>
      </c>
      <c r="BJ8" s="227">
        <v>0.6</v>
      </c>
      <c r="BK8" s="227">
        <v>1.2</v>
      </c>
      <c r="BL8" s="275" t="s">
        <v>579</v>
      </c>
      <c r="BM8" s="275">
        <v>30</v>
      </c>
      <c r="BN8" s="269">
        <v>104.4</v>
      </c>
      <c r="BO8" s="269">
        <v>1.98</v>
      </c>
      <c r="BP8" s="269">
        <v>0.18</v>
      </c>
      <c r="BQ8" s="269">
        <v>23.49</v>
      </c>
      <c r="BR8" s="227">
        <v>348</v>
      </c>
      <c r="BS8" s="227">
        <v>6.6</v>
      </c>
      <c r="BT8" s="227">
        <v>0.6</v>
      </c>
      <c r="BU8" s="227">
        <v>78.3</v>
      </c>
      <c r="BV8" s="275" t="s">
        <v>580</v>
      </c>
      <c r="BW8" s="275">
        <v>50</v>
      </c>
      <c r="BX8" s="269">
        <v>44</v>
      </c>
      <c r="BY8" s="269">
        <v>2.4</v>
      </c>
      <c r="BZ8" s="269">
        <v>0.4</v>
      </c>
      <c r="CA8" s="269">
        <v>6.4</v>
      </c>
      <c r="CB8" s="227">
        <v>88</v>
      </c>
      <c r="CC8" s="227">
        <v>4.8</v>
      </c>
      <c r="CD8" s="227">
        <v>0.8</v>
      </c>
      <c r="CE8" s="227">
        <v>12.8</v>
      </c>
      <c r="CF8" s="275" t="s">
        <v>178</v>
      </c>
      <c r="CG8" s="275">
        <v>5</v>
      </c>
      <c r="CH8" s="269">
        <v>40.450000000000003</v>
      </c>
      <c r="CI8" s="269">
        <v>0</v>
      </c>
      <c r="CJ8" s="269">
        <v>4.4950000000000001</v>
      </c>
      <c r="CK8" s="269">
        <v>0</v>
      </c>
      <c r="CL8" s="227">
        <v>809</v>
      </c>
      <c r="CM8" s="227">
        <v>0</v>
      </c>
      <c r="CN8" s="227">
        <v>89.9</v>
      </c>
      <c r="CO8" s="227">
        <v>0</v>
      </c>
      <c r="CP8" s="275" t="s">
        <v>581</v>
      </c>
      <c r="CQ8" s="275"/>
      <c r="CR8" s="269">
        <v>0</v>
      </c>
      <c r="CS8" s="269">
        <v>0</v>
      </c>
      <c r="CT8" s="269">
        <v>0</v>
      </c>
      <c r="CU8" s="269">
        <v>0</v>
      </c>
      <c r="CV8" s="227">
        <v>0</v>
      </c>
      <c r="CW8" s="227">
        <v>0</v>
      </c>
      <c r="CX8" s="227">
        <v>0</v>
      </c>
      <c r="CY8" s="227">
        <v>0</v>
      </c>
      <c r="CZ8" s="275" t="s">
        <v>582</v>
      </c>
      <c r="DA8" s="275">
        <v>50</v>
      </c>
      <c r="DB8" s="269">
        <v>50.975000000000001</v>
      </c>
      <c r="DC8" s="269">
        <v>1.125</v>
      </c>
      <c r="DD8" s="269">
        <v>2.5975000000000001</v>
      </c>
      <c r="DE8" s="269">
        <v>4.95</v>
      </c>
      <c r="DF8" s="227">
        <v>101.95</v>
      </c>
      <c r="DG8" s="227">
        <v>2.25</v>
      </c>
      <c r="DH8" s="227">
        <v>5.1950000000000003</v>
      </c>
      <c r="DI8" s="227">
        <v>9.9</v>
      </c>
      <c r="DJ8" s="275"/>
      <c r="DK8" s="275"/>
      <c r="DL8" s="269">
        <v>0</v>
      </c>
      <c r="DM8" s="269">
        <v>0</v>
      </c>
      <c r="DN8" s="269">
        <v>0</v>
      </c>
      <c r="DO8" s="269">
        <v>0</v>
      </c>
      <c r="DP8" s="227">
        <v>0</v>
      </c>
      <c r="DQ8" s="227">
        <v>0</v>
      </c>
      <c r="DR8" s="227">
        <v>0</v>
      </c>
      <c r="DS8" s="227">
        <v>0</v>
      </c>
      <c r="DT8" s="275"/>
      <c r="DU8" s="275"/>
      <c r="DV8" s="269">
        <v>0</v>
      </c>
      <c r="DW8" s="269">
        <v>0</v>
      </c>
      <c r="DX8" s="269">
        <v>0</v>
      </c>
      <c r="DY8" s="269">
        <v>0</v>
      </c>
      <c r="DZ8" s="227">
        <v>0</v>
      </c>
      <c r="EA8" s="227">
        <v>0</v>
      </c>
      <c r="EB8" s="227">
        <v>0</v>
      </c>
      <c r="EC8" s="227">
        <v>0</v>
      </c>
      <c r="ED8" s="275"/>
      <c r="EE8" s="275"/>
      <c r="EF8" s="269">
        <v>0</v>
      </c>
      <c r="EG8" s="269">
        <v>0</v>
      </c>
      <c r="EH8" s="269">
        <v>0</v>
      </c>
      <c r="EI8" s="269">
        <v>0</v>
      </c>
      <c r="EJ8" s="227">
        <v>0</v>
      </c>
      <c r="EK8" s="227">
        <v>0</v>
      </c>
      <c r="EL8" s="227">
        <v>0</v>
      </c>
      <c r="EM8" s="227">
        <v>0</v>
      </c>
      <c r="EN8" s="275"/>
      <c r="EO8" s="275"/>
      <c r="EP8" s="269">
        <v>0</v>
      </c>
      <c r="EQ8" s="269">
        <v>0</v>
      </c>
      <c r="ER8" s="269">
        <v>0</v>
      </c>
      <c r="ES8" s="269">
        <v>0</v>
      </c>
      <c r="ET8" s="227">
        <v>0</v>
      </c>
      <c r="EU8" s="227">
        <v>0</v>
      </c>
      <c r="EV8" s="227">
        <v>0</v>
      </c>
      <c r="EW8" s="227">
        <v>0</v>
      </c>
      <c r="EX8" s="275"/>
      <c r="EY8" s="275"/>
      <c r="EZ8" s="269">
        <v>0</v>
      </c>
      <c r="FA8" s="269">
        <v>0</v>
      </c>
      <c r="FB8" s="269">
        <v>0</v>
      </c>
      <c r="FC8" s="269">
        <v>0</v>
      </c>
      <c r="FD8" s="227">
        <v>0</v>
      </c>
      <c r="FE8" s="227">
        <v>0</v>
      </c>
      <c r="FF8" s="227">
        <v>0</v>
      </c>
      <c r="FG8" s="227">
        <v>0</v>
      </c>
      <c r="FH8" s="275"/>
      <c r="FI8" s="275"/>
      <c r="FJ8" s="269">
        <v>0</v>
      </c>
      <c r="FK8" s="269">
        <v>0</v>
      </c>
      <c r="FL8" s="269">
        <v>0</v>
      </c>
      <c r="FM8" s="269">
        <v>0</v>
      </c>
      <c r="FN8" s="227">
        <v>0</v>
      </c>
      <c r="FO8" s="227">
        <v>0</v>
      </c>
      <c r="FP8" s="227">
        <v>0</v>
      </c>
      <c r="FQ8" s="227">
        <v>0</v>
      </c>
      <c r="FR8" s="275"/>
      <c r="FS8" s="275"/>
      <c r="FT8" s="269">
        <v>0</v>
      </c>
      <c r="FU8" s="269">
        <v>0</v>
      </c>
      <c r="FV8" s="269">
        <v>0</v>
      </c>
      <c r="FW8" s="269">
        <v>0</v>
      </c>
      <c r="FX8" s="227">
        <v>0</v>
      </c>
      <c r="FY8" s="227">
        <v>0</v>
      </c>
      <c r="FZ8" s="227">
        <v>0</v>
      </c>
      <c r="GA8" s="227">
        <v>0</v>
      </c>
      <c r="GB8" s="275"/>
      <c r="GC8" s="275"/>
      <c r="GD8" s="269">
        <v>0</v>
      </c>
      <c r="GE8" s="269">
        <v>0</v>
      </c>
      <c r="GF8" s="269">
        <v>0</v>
      </c>
      <c r="GG8" s="269">
        <v>0</v>
      </c>
      <c r="GH8" s="227">
        <v>0</v>
      </c>
      <c r="GI8" s="227">
        <v>0</v>
      </c>
      <c r="GJ8" s="227">
        <v>0</v>
      </c>
      <c r="GK8" s="227">
        <v>0</v>
      </c>
      <c r="GL8" s="275"/>
      <c r="GM8" s="275"/>
      <c r="GN8" s="269">
        <v>0</v>
      </c>
      <c r="GO8" s="269">
        <v>0</v>
      </c>
      <c r="GP8" s="269">
        <v>0</v>
      </c>
      <c r="GQ8" s="269">
        <v>0</v>
      </c>
      <c r="GR8" s="227">
        <v>0</v>
      </c>
      <c r="GS8" s="227">
        <v>0</v>
      </c>
      <c r="GT8" s="227">
        <v>0</v>
      </c>
      <c r="GU8" s="227">
        <v>0</v>
      </c>
      <c r="GV8" s="275"/>
      <c r="GW8" s="275"/>
      <c r="GX8" s="269">
        <v>0</v>
      </c>
      <c r="GY8" s="269">
        <v>0</v>
      </c>
      <c r="GZ8" s="269">
        <v>0</v>
      </c>
      <c r="HA8" s="269">
        <v>0</v>
      </c>
      <c r="HB8" s="227">
        <v>0</v>
      </c>
      <c r="HC8" s="227">
        <v>0</v>
      </c>
      <c r="HD8" s="227">
        <v>0</v>
      </c>
      <c r="HE8" s="227">
        <v>0</v>
      </c>
      <c r="HF8" s="275"/>
      <c r="HG8" s="275"/>
      <c r="HH8" s="269">
        <v>0</v>
      </c>
      <c r="HI8" s="269">
        <v>0</v>
      </c>
      <c r="HJ8" s="269">
        <v>0</v>
      </c>
      <c r="HK8" s="269">
        <v>0</v>
      </c>
      <c r="HL8" s="227">
        <v>0</v>
      </c>
      <c r="HM8" s="227">
        <v>0</v>
      </c>
      <c r="HN8" s="227">
        <v>0</v>
      </c>
      <c r="HO8" s="227">
        <v>0</v>
      </c>
      <c r="HP8" s="275"/>
      <c r="HQ8" s="275"/>
      <c r="HR8" s="269">
        <v>0</v>
      </c>
      <c r="HS8" s="269">
        <v>0</v>
      </c>
      <c r="HT8" s="269">
        <v>0</v>
      </c>
      <c r="HU8" s="269">
        <v>0</v>
      </c>
      <c r="HV8" s="227">
        <v>0</v>
      </c>
      <c r="HW8" s="227">
        <v>0</v>
      </c>
      <c r="HX8" s="227">
        <v>0</v>
      </c>
      <c r="HY8" s="227">
        <v>0</v>
      </c>
      <c r="HZ8" s="275"/>
      <c r="IA8" s="275"/>
      <c r="IB8" s="269">
        <v>0</v>
      </c>
      <c r="IC8" s="269">
        <v>0</v>
      </c>
      <c r="ID8" s="269">
        <v>0</v>
      </c>
      <c r="IE8" s="269">
        <v>0</v>
      </c>
      <c r="IF8" s="227">
        <v>0</v>
      </c>
      <c r="IG8" s="227">
        <v>0</v>
      </c>
      <c r="IH8" s="227">
        <v>0</v>
      </c>
      <c r="II8" s="227">
        <v>0</v>
      </c>
      <c r="IJ8" s="226"/>
      <c r="IK8" s="270" t="s">
        <v>575</v>
      </c>
      <c r="IL8" s="271">
        <v>63.857500000000002</v>
      </c>
      <c r="IM8" s="270">
        <v>100</v>
      </c>
      <c r="IN8" s="271">
        <v>30.043456132795672</v>
      </c>
      <c r="IO8" s="271">
        <v>13.142543945503661</v>
      </c>
      <c r="IP8" s="271">
        <v>56.813999921700663</v>
      </c>
      <c r="IQ8" s="226"/>
      <c r="IR8" s="226"/>
      <c r="IS8" s="226"/>
      <c r="IT8" s="226"/>
      <c r="IU8" s="226"/>
      <c r="IV8" s="226"/>
      <c r="IW8" s="226"/>
      <c r="IX8" s="226"/>
      <c r="IY8" s="226"/>
      <c r="IZ8" s="226"/>
      <c r="JA8" s="226"/>
      <c r="JB8" s="226"/>
      <c r="JC8" s="226"/>
      <c r="JD8" s="226"/>
      <c r="JE8" s="226"/>
      <c r="JF8" s="226"/>
      <c r="JG8" s="226"/>
      <c r="JH8" s="226"/>
      <c r="JI8" s="226"/>
      <c r="JJ8" s="226"/>
      <c r="JK8" s="226"/>
      <c r="JL8" s="226"/>
      <c r="JM8" s="226"/>
      <c r="JN8" s="226"/>
      <c r="JO8" s="226"/>
      <c r="JP8" s="226"/>
      <c r="JQ8" s="226"/>
      <c r="JR8" s="226"/>
      <c r="JS8" s="226"/>
      <c r="JT8" s="226"/>
      <c r="JU8" s="226"/>
      <c r="JV8" s="226"/>
      <c r="JW8" s="226"/>
      <c r="JX8" s="226"/>
      <c r="JY8" s="226"/>
      <c r="JZ8" s="226"/>
      <c r="KA8" s="226"/>
      <c r="KB8" s="226"/>
    </row>
    <row r="9" spans="1:288" s="270" customFormat="1" ht="20" customHeight="1">
      <c r="M9" s="312"/>
      <c r="N9" s="312"/>
      <c r="O9" s="312" t="s">
        <v>547</v>
      </c>
      <c r="P9" s="312"/>
      <c r="Q9" s="312"/>
      <c r="R9" s="312"/>
      <c r="AQ9" s="264" t="s">
        <v>500</v>
      </c>
      <c r="AR9" s="264"/>
      <c r="AS9" s="264" t="s">
        <v>583</v>
      </c>
      <c r="AT9" s="264" t="s">
        <v>583</v>
      </c>
      <c r="AU9" s="321" t="s">
        <v>584</v>
      </c>
      <c r="AV9" s="265" t="s">
        <v>585</v>
      </c>
      <c r="AW9" s="233"/>
      <c r="AX9" s="266">
        <v>294.5</v>
      </c>
      <c r="AY9" s="266">
        <v>20.575000000000003</v>
      </c>
      <c r="AZ9" s="266">
        <v>10.770000000000001</v>
      </c>
      <c r="BA9" s="266">
        <v>27.004999999999999</v>
      </c>
      <c r="BB9" s="267" t="s">
        <v>586</v>
      </c>
      <c r="BC9" s="268">
        <v>100</v>
      </c>
      <c r="BD9" s="269">
        <v>100</v>
      </c>
      <c r="BE9" s="269">
        <v>1.2</v>
      </c>
      <c r="BF9" s="269">
        <v>0.3</v>
      </c>
      <c r="BG9" s="269">
        <v>23</v>
      </c>
      <c r="BH9" s="227">
        <v>100</v>
      </c>
      <c r="BI9" s="227">
        <v>1.2</v>
      </c>
      <c r="BJ9" s="227">
        <v>0.3</v>
      </c>
      <c r="BK9" s="227">
        <v>23</v>
      </c>
      <c r="BL9" s="268" t="s">
        <v>587</v>
      </c>
      <c r="BM9" s="268">
        <v>100</v>
      </c>
      <c r="BN9" s="269">
        <v>89</v>
      </c>
      <c r="BO9" s="269">
        <v>1</v>
      </c>
      <c r="BP9" s="269">
        <v>9</v>
      </c>
      <c r="BQ9" s="269">
        <v>1</v>
      </c>
      <c r="BR9" s="227">
        <v>89</v>
      </c>
      <c r="BS9" s="227">
        <v>1</v>
      </c>
      <c r="BT9" s="227">
        <v>9</v>
      </c>
      <c r="BU9" s="227">
        <v>1</v>
      </c>
      <c r="BV9" s="268" t="s">
        <v>588</v>
      </c>
      <c r="BW9" s="268">
        <v>120</v>
      </c>
      <c r="BX9" s="269">
        <v>27.6</v>
      </c>
      <c r="BY9" s="269">
        <v>3.24</v>
      </c>
      <c r="BZ9" s="269">
        <v>0.48</v>
      </c>
      <c r="CA9" s="269">
        <v>0.96</v>
      </c>
      <c r="CB9" s="227">
        <v>23</v>
      </c>
      <c r="CC9" s="227">
        <v>2.7</v>
      </c>
      <c r="CD9" s="227">
        <v>0.4</v>
      </c>
      <c r="CE9" s="227">
        <v>0.8</v>
      </c>
      <c r="CF9" s="268" t="s">
        <v>589</v>
      </c>
      <c r="CG9" s="268">
        <v>5</v>
      </c>
      <c r="CH9" s="269">
        <v>5.0999999999999996</v>
      </c>
      <c r="CI9" s="269">
        <v>0.315</v>
      </c>
      <c r="CJ9" s="269">
        <v>0.21</v>
      </c>
      <c r="CK9" s="269">
        <v>0.48499999999999999</v>
      </c>
      <c r="CL9" s="227">
        <v>102</v>
      </c>
      <c r="CM9" s="227">
        <v>6.3</v>
      </c>
      <c r="CN9" s="227">
        <v>4.2</v>
      </c>
      <c r="CO9" s="227">
        <v>9.6999999999999993</v>
      </c>
      <c r="CP9" s="268" t="s">
        <v>590</v>
      </c>
      <c r="CQ9" s="268">
        <v>130</v>
      </c>
      <c r="CR9" s="269">
        <v>72.8</v>
      </c>
      <c r="CS9" s="269">
        <v>14.82</v>
      </c>
      <c r="CT9" s="269">
        <v>0.78</v>
      </c>
      <c r="CU9" s="269">
        <v>1.56</v>
      </c>
      <c r="CV9" s="227">
        <v>56</v>
      </c>
      <c r="CW9" s="227">
        <v>11.4</v>
      </c>
      <c r="CX9" s="227">
        <v>0.6</v>
      </c>
      <c r="CY9" s="227">
        <v>1.2</v>
      </c>
      <c r="CZ9" s="268" t="s">
        <v>489</v>
      </c>
      <c r="DA9" s="268"/>
      <c r="DB9" s="269">
        <v>0</v>
      </c>
      <c r="DC9" s="269">
        <v>0</v>
      </c>
      <c r="DD9" s="269">
        <v>0</v>
      </c>
      <c r="DE9" s="269">
        <v>0</v>
      </c>
      <c r="DF9" s="227">
        <v>0</v>
      </c>
      <c r="DG9" s="227">
        <v>0</v>
      </c>
      <c r="DH9" s="227">
        <v>0</v>
      </c>
      <c r="DI9" s="227">
        <v>0</v>
      </c>
      <c r="DJ9" s="268" t="s">
        <v>489</v>
      </c>
      <c r="DK9" s="268"/>
      <c r="DL9" s="269">
        <v>0</v>
      </c>
      <c r="DM9" s="269">
        <v>0</v>
      </c>
      <c r="DN9" s="269">
        <v>0</v>
      </c>
      <c r="DO9" s="269">
        <v>0</v>
      </c>
      <c r="DP9" s="227">
        <v>0</v>
      </c>
      <c r="DQ9" s="227">
        <v>0</v>
      </c>
      <c r="DR9" s="227">
        <v>0</v>
      </c>
      <c r="DS9" s="227">
        <v>0</v>
      </c>
      <c r="DT9" s="268" t="s">
        <v>489</v>
      </c>
      <c r="DU9" s="268"/>
      <c r="DV9" s="269">
        <v>0</v>
      </c>
      <c r="DW9" s="269">
        <v>0</v>
      </c>
      <c r="DX9" s="269">
        <v>0</v>
      </c>
      <c r="DY9" s="269">
        <v>0</v>
      </c>
      <c r="DZ9" s="227">
        <v>0</v>
      </c>
      <c r="EA9" s="227">
        <v>0</v>
      </c>
      <c r="EB9" s="227">
        <v>0</v>
      </c>
      <c r="EC9" s="227">
        <v>0</v>
      </c>
      <c r="ED9" s="268" t="s">
        <v>489</v>
      </c>
      <c r="EE9" s="268"/>
      <c r="EF9" s="269">
        <v>0</v>
      </c>
      <c r="EG9" s="269">
        <v>0</v>
      </c>
      <c r="EH9" s="269">
        <v>0</v>
      </c>
      <c r="EI9" s="269">
        <v>0</v>
      </c>
      <c r="EJ9" s="227">
        <v>0</v>
      </c>
      <c r="EK9" s="227">
        <v>0</v>
      </c>
      <c r="EL9" s="227">
        <v>0</v>
      </c>
      <c r="EM9" s="227">
        <v>0</v>
      </c>
      <c r="EN9" s="268" t="s">
        <v>489</v>
      </c>
      <c r="EO9" s="268"/>
      <c r="EP9" s="269">
        <v>0</v>
      </c>
      <c r="EQ9" s="269">
        <v>0</v>
      </c>
      <c r="ER9" s="269">
        <v>0</v>
      </c>
      <c r="ES9" s="269">
        <v>0</v>
      </c>
      <c r="ET9" s="227">
        <v>0</v>
      </c>
      <c r="EU9" s="227">
        <v>0</v>
      </c>
      <c r="EV9" s="227">
        <v>0</v>
      </c>
      <c r="EW9" s="227">
        <v>0</v>
      </c>
      <c r="EX9" s="268" t="s">
        <v>489</v>
      </c>
      <c r="EY9" s="268"/>
      <c r="EZ9" s="269">
        <v>0</v>
      </c>
      <c r="FA9" s="269">
        <v>0</v>
      </c>
      <c r="FB9" s="269">
        <v>0</v>
      </c>
      <c r="FC9" s="269">
        <v>0</v>
      </c>
      <c r="FD9" s="227">
        <v>0</v>
      </c>
      <c r="FE9" s="227">
        <v>0</v>
      </c>
      <c r="FF9" s="227">
        <v>0</v>
      </c>
      <c r="FG9" s="227">
        <v>0</v>
      </c>
      <c r="FH9" s="268" t="s">
        <v>489</v>
      </c>
      <c r="FI9" s="268"/>
      <c r="FJ9" s="269">
        <v>0</v>
      </c>
      <c r="FK9" s="269">
        <v>0</v>
      </c>
      <c r="FL9" s="269">
        <v>0</v>
      </c>
      <c r="FM9" s="269">
        <v>0</v>
      </c>
      <c r="FN9" s="227">
        <v>0</v>
      </c>
      <c r="FO9" s="227">
        <v>0</v>
      </c>
      <c r="FP9" s="227">
        <v>0</v>
      </c>
      <c r="FQ9" s="227">
        <v>0</v>
      </c>
      <c r="FR9" s="268" t="s">
        <v>489</v>
      </c>
      <c r="FS9" s="268"/>
      <c r="FT9" s="269">
        <v>0</v>
      </c>
      <c r="FU9" s="269">
        <v>0</v>
      </c>
      <c r="FV9" s="269">
        <v>0</v>
      </c>
      <c r="FW9" s="269">
        <v>0</v>
      </c>
      <c r="FX9" s="227">
        <v>0</v>
      </c>
      <c r="FY9" s="227">
        <v>0</v>
      </c>
      <c r="FZ9" s="227">
        <v>0</v>
      </c>
      <c r="GA9" s="227">
        <v>0</v>
      </c>
      <c r="GB9" s="268" t="s">
        <v>489</v>
      </c>
      <c r="GC9" s="268"/>
      <c r="GD9" s="269">
        <v>0</v>
      </c>
      <c r="GE9" s="269">
        <v>0</v>
      </c>
      <c r="GF9" s="269">
        <v>0</v>
      </c>
      <c r="GG9" s="269">
        <v>0</v>
      </c>
      <c r="GH9" s="227">
        <v>0</v>
      </c>
      <c r="GI9" s="227">
        <v>0</v>
      </c>
      <c r="GJ9" s="227">
        <v>0</v>
      </c>
      <c r="GK9" s="227">
        <v>0</v>
      </c>
      <c r="GL9" s="268" t="s">
        <v>489</v>
      </c>
      <c r="GM9" s="268"/>
      <c r="GN9" s="269">
        <v>0</v>
      </c>
      <c r="GO9" s="269">
        <v>0</v>
      </c>
      <c r="GP9" s="269">
        <v>0</v>
      </c>
      <c r="GQ9" s="269">
        <v>0</v>
      </c>
      <c r="GR9" s="227">
        <v>0</v>
      </c>
      <c r="GS9" s="227">
        <v>0</v>
      </c>
      <c r="GT9" s="227">
        <v>0</v>
      </c>
      <c r="GU9" s="227">
        <v>0</v>
      </c>
      <c r="GV9" s="268" t="s">
        <v>489</v>
      </c>
      <c r="GW9" s="268"/>
      <c r="GX9" s="269">
        <v>0</v>
      </c>
      <c r="GY9" s="269">
        <v>0</v>
      </c>
      <c r="GZ9" s="269">
        <v>0</v>
      </c>
      <c r="HA9" s="269">
        <v>0</v>
      </c>
      <c r="HB9" s="227">
        <v>0</v>
      </c>
      <c r="HC9" s="227">
        <v>0</v>
      </c>
      <c r="HD9" s="227">
        <v>0</v>
      </c>
      <c r="HE9" s="227">
        <v>0</v>
      </c>
      <c r="HF9" s="268"/>
      <c r="HG9" s="268"/>
      <c r="HH9" s="269">
        <v>0</v>
      </c>
      <c r="HI9" s="269">
        <v>0</v>
      </c>
      <c r="HJ9" s="269">
        <v>0</v>
      </c>
      <c r="HK9" s="269">
        <v>0</v>
      </c>
      <c r="HL9" s="227">
        <v>0</v>
      </c>
      <c r="HM9" s="227">
        <v>0</v>
      </c>
      <c r="HN9" s="227">
        <v>0</v>
      </c>
      <c r="HO9" s="227">
        <v>0</v>
      </c>
      <c r="HP9" s="268"/>
      <c r="HQ9" s="268"/>
      <c r="HR9" s="269">
        <v>0</v>
      </c>
      <c r="HS9" s="269">
        <v>0</v>
      </c>
      <c r="HT9" s="269">
        <v>0</v>
      </c>
      <c r="HU9" s="269">
        <v>0</v>
      </c>
      <c r="HV9" s="227">
        <v>0</v>
      </c>
      <c r="HW9" s="227">
        <v>0</v>
      </c>
      <c r="HX9" s="227">
        <v>0</v>
      </c>
      <c r="HY9" s="227">
        <v>0</v>
      </c>
      <c r="HZ9" s="268"/>
      <c r="IA9" s="268"/>
      <c r="IB9" s="269">
        <v>0</v>
      </c>
      <c r="IC9" s="269">
        <v>0</v>
      </c>
      <c r="ID9" s="269">
        <v>0</v>
      </c>
      <c r="IE9" s="269">
        <v>0</v>
      </c>
      <c r="IF9" s="227">
        <v>0</v>
      </c>
      <c r="IG9" s="227">
        <v>0</v>
      </c>
      <c r="IH9" s="227">
        <v>0</v>
      </c>
      <c r="II9" s="227">
        <v>0</v>
      </c>
      <c r="IK9" s="270" t="s">
        <v>584</v>
      </c>
      <c r="IL9" s="271">
        <v>58.350000000000009</v>
      </c>
      <c r="IM9" s="270">
        <v>100</v>
      </c>
      <c r="IN9" s="271">
        <v>35.261353898886036</v>
      </c>
      <c r="IO9" s="271">
        <v>18.457583547557842</v>
      </c>
      <c r="IP9" s="271">
        <v>46.281062553556119</v>
      </c>
    </row>
    <row r="10" spans="1:288" s="270" customFormat="1" ht="20" customHeight="1">
      <c r="A10" s="226"/>
      <c r="B10" s="226"/>
      <c r="C10" s="226"/>
      <c r="D10" s="226"/>
      <c r="E10" s="226"/>
      <c r="F10" s="226"/>
      <c r="G10" s="226"/>
      <c r="H10" s="226"/>
      <c r="I10" s="226"/>
      <c r="J10" s="226"/>
      <c r="K10" s="226"/>
      <c r="L10" s="226"/>
      <c r="M10" s="226"/>
      <c r="N10" s="226"/>
      <c r="O10" s="226"/>
      <c r="P10" s="226"/>
      <c r="Q10" s="226"/>
      <c r="R10" s="226"/>
      <c r="S10" s="226"/>
      <c r="T10" s="226"/>
      <c r="U10" s="226"/>
      <c r="V10" s="226"/>
      <c r="W10" s="226"/>
      <c r="X10" s="226"/>
      <c r="Y10" s="226"/>
      <c r="Z10" s="226"/>
      <c r="AA10" s="226"/>
      <c r="AB10" s="226"/>
      <c r="AC10" s="226"/>
      <c r="AD10" s="226"/>
      <c r="AE10" s="226"/>
      <c r="AF10" s="226"/>
      <c r="AG10" s="226"/>
      <c r="AH10" s="226"/>
      <c r="AI10" s="226"/>
      <c r="AJ10" s="226"/>
      <c r="AK10" s="226"/>
      <c r="AL10" s="226"/>
      <c r="AM10" s="226"/>
      <c r="AN10" s="226"/>
      <c r="AO10" s="226"/>
      <c r="AP10" s="226"/>
      <c r="AQ10" s="264" t="s">
        <v>500</v>
      </c>
      <c r="AR10" s="228"/>
      <c r="AS10" s="264" t="s">
        <v>559</v>
      </c>
      <c r="AT10" s="228"/>
      <c r="AU10" s="322" t="s">
        <v>591</v>
      </c>
      <c r="AV10" s="272" t="s">
        <v>592</v>
      </c>
      <c r="AW10" s="276"/>
      <c r="AX10" s="266">
        <v>415.85</v>
      </c>
      <c r="AY10" s="266">
        <v>47.19</v>
      </c>
      <c r="AZ10" s="266">
        <v>7.7750000000000004</v>
      </c>
      <c r="BA10" s="266">
        <v>34.76</v>
      </c>
      <c r="BB10" s="273" t="s">
        <v>438</v>
      </c>
      <c r="BC10" s="274">
        <v>150</v>
      </c>
      <c r="BD10" s="269">
        <v>157.5</v>
      </c>
      <c r="BE10" s="269">
        <v>34.65</v>
      </c>
      <c r="BF10" s="269">
        <v>1.8</v>
      </c>
      <c r="BG10" s="269">
        <v>0.6</v>
      </c>
      <c r="BH10" s="227">
        <v>105</v>
      </c>
      <c r="BI10" s="227">
        <v>23.1</v>
      </c>
      <c r="BJ10" s="227">
        <v>1.2</v>
      </c>
      <c r="BK10" s="227">
        <v>0.4</v>
      </c>
      <c r="BL10" s="284" t="s">
        <v>593</v>
      </c>
      <c r="BM10" s="275"/>
      <c r="BN10" s="269">
        <v>0</v>
      </c>
      <c r="BO10" s="269">
        <v>0</v>
      </c>
      <c r="BP10" s="269">
        <v>0</v>
      </c>
      <c r="BQ10" s="269">
        <v>0</v>
      </c>
      <c r="BR10" s="227">
        <v>0</v>
      </c>
      <c r="BS10" s="227">
        <v>0</v>
      </c>
      <c r="BT10" s="227">
        <v>0</v>
      </c>
      <c r="BU10" s="227">
        <v>0</v>
      </c>
      <c r="BV10" s="275" t="s">
        <v>594</v>
      </c>
      <c r="BW10" s="275"/>
      <c r="BX10" s="269">
        <v>0</v>
      </c>
      <c r="BY10" s="269">
        <v>0</v>
      </c>
      <c r="BZ10" s="269">
        <v>0</v>
      </c>
      <c r="CA10" s="269">
        <v>0</v>
      </c>
      <c r="CB10" s="227">
        <v>0</v>
      </c>
      <c r="CC10" s="227">
        <v>0</v>
      </c>
      <c r="CD10" s="227">
        <v>0</v>
      </c>
      <c r="CE10" s="227">
        <v>0</v>
      </c>
      <c r="CF10" s="275" t="s">
        <v>595</v>
      </c>
      <c r="CG10" s="275"/>
      <c r="CH10" s="269">
        <v>0</v>
      </c>
      <c r="CI10" s="269">
        <v>0</v>
      </c>
      <c r="CJ10" s="269">
        <v>0</v>
      </c>
      <c r="CK10" s="269">
        <v>0</v>
      </c>
      <c r="CL10" s="227">
        <v>0</v>
      </c>
      <c r="CM10" s="227">
        <v>0</v>
      </c>
      <c r="CN10" s="227">
        <v>0</v>
      </c>
      <c r="CO10" s="227">
        <v>0</v>
      </c>
      <c r="CP10" s="275" t="s">
        <v>596</v>
      </c>
      <c r="CQ10" s="275">
        <v>5</v>
      </c>
      <c r="CR10" s="269">
        <v>40.450000000000003</v>
      </c>
      <c r="CS10" s="269">
        <v>0</v>
      </c>
      <c r="CT10" s="269">
        <v>4.4950000000000001</v>
      </c>
      <c r="CU10" s="269">
        <v>0</v>
      </c>
      <c r="CV10" s="227">
        <v>809</v>
      </c>
      <c r="CW10" s="227">
        <v>0</v>
      </c>
      <c r="CX10" s="227">
        <v>89.9</v>
      </c>
      <c r="CY10" s="227">
        <v>0</v>
      </c>
      <c r="CZ10" s="275" t="s">
        <v>597</v>
      </c>
      <c r="DA10" s="275">
        <v>250</v>
      </c>
      <c r="DB10" s="269">
        <v>77.5</v>
      </c>
      <c r="DC10" s="269">
        <v>7.5</v>
      </c>
      <c r="DD10" s="269">
        <v>1</v>
      </c>
      <c r="DE10" s="269">
        <v>6</v>
      </c>
      <c r="DF10" s="227">
        <v>31</v>
      </c>
      <c r="DG10" s="227">
        <v>3</v>
      </c>
      <c r="DH10" s="227">
        <v>0.4</v>
      </c>
      <c r="DI10" s="227">
        <v>2.4</v>
      </c>
      <c r="DJ10" s="275" t="s">
        <v>429</v>
      </c>
      <c r="DK10" s="275">
        <v>40</v>
      </c>
      <c r="DL10" s="269">
        <v>140.4</v>
      </c>
      <c r="DM10" s="269">
        <v>5.04</v>
      </c>
      <c r="DN10" s="269">
        <v>0.48</v>
      </c>
      <c r="DO10" s="269">
        <v>28.16</v>
      </c>
      <c r="DP10" s="227">
        <v>351</v>
      </c>
      <c r="DQ10" s="227">
        <v>12.6</v>
      </c>
      <c r="DR10" s="227">
        <v>1.2</v>
      </c>
      <c r="DS10" s="227">
        <v>70.400000000000006</v>
      </c>
      <c r="DT10" s="275"/>
      <c r="DU10" s="275"/>
      <c r="DV10" s="269">
        <v>0</v>
      </c>
      <c r="DW10" s="269">
        <v>0</v>
      </c>
      <c r="DX10" s="269">
        <v>0</v>
      </c>
      <c r="DY10" s="269">
        <v>0</v>
      </c>
      <c r="DZ10" s="227">
        <v>0</v>
      </c>
      <c r="EA10" s="227">
        <v>0</v>
      </c>
      <c r="EB10" s="227">
        <v>0</v>
      </c>
      <c r="EC10" s="227">
        <v>0</v>
      </c>
      <c r="ED10" s="275"/>
      <c r="EE10" s="275"/>
      <c r="EF10" s="269">
        <v>0</v>
      </c>
      <c r="EG10" s="269">
        <v>0</v>
      </c>
      <c r="EH10" s="269">
        <v>0</v>
      </c>
      <c r="EI10" s="269">
        <v>0</v>
      </c>
      <c r="EJ10" s="227">
        <v>0</v>
      </c>
      <c r="EK10" s="227">
        <v>0</v>
      </c>
      <c r="EL10" s="227">
        <v>0</v>
      </c>
      <c r="EM10" s="227">
        <v>0</v>
      </c>
      <c r="EN10" s="275"/>
      <c r="EO10" s="275"/>
      <c r="EP10" s="269">
        <v>0</v>
      </c>
      <c r="EQ10" s="269">
        <v>0</v>
      </c>
      <c r="ER10" s="269">
        <v>0</v>
      </c>
      <c r="ES10" s="269">
        <v>0</v>
      </c>
      <c r="ET10" s="227">
        <v>0</v>
      </c>
      <c r="EU10" s="227">
        <v>0</v>
      </c>
      <c r="EV10" s="227">
        <v>0</v>
      </c>
      <c r="EW10" s="227">
        <v>0</v>
      </c>
      <c r="EX10" s="275"/>
      <c r="EY10" s="275"/>
      <c r="EZ10" s="269">
        <v>0</v>
      </c>
      <c r="FA10" s="269">
        <v>0</v>
      </c>
      <c r="FB10" s="269">
        <v>0</v>
      </c>
      <c r="FC10" s="269">
        <v>0</v>
      </c>
      <c r="FD10" s="227">
        <v>0</v>
      </c>
      <c r="FE10" s="227">
        <v>0</v>
      </c>
      <c r="FF10" s="227">
        <v>0</v>
      </c>
      <c r="FG10" s="227">
        <v>0</v>
      </c>
      <c r="FH10" s="275"/>
      <c r="FI10" s="275"/>
      <c r="FJ10" s="269">
        <v>0</v>
      </c>
      <c r="FK10" s="269">
        <v>0</v>
      </c>
      <c r="FL10" s="269">
        <v>0</v>
      </c>
      <c r="FM10" s="269">
        <v>0</v>
      </c>
      <c r="FN10" s="227">
        <v>0</v>
      </c>
      <c r="FO10" s="227">
        <v>0</v>
      </c>
      <c r="FP10" s="227">
        <v>0</v>
      </c>
      <c r="FQ10" s="227">
        <v>0</v>
      </c>
      <c r="FR10" s="275"/>
      <c r="FS10" s="275"/>
      <c r="FT10" s="269">
        <v>0</v>
      </c>
      <c r="FU10" s="269">
        <v>0</v>
      </c>
      <c r="FV10" s="269">
        <v>0</v>
      </c>
      <c r="FW10" s="269">
        <v>0</v>
      </c>
      <c r="FX10" s="227">
        <v>0</v>
      </c>
      <c r="FY10" s="227">
        <v>0</v>
      </c>
      <c r="FZ10" s="227">
        <v>0</v>
      </c>
      <c r="GA10" s="227">
        <v>0</v>
      </c>
      <c r="GB10" s="275"/>
      <c r="GC10" s="275"/>
      <c r="GD10" s="269">
        <v>0</v>
      </c>
      <c r="GE10" s="269">
        <v>0</v>
      </c>
      <c r="GF10" s="269">
        <v>0</v>
      </c>
      <c r="GG10" s="269">
        <v>0</v>
      </c>
      <c r="GH10" s="227">
        <v>0</v>
      </c>
      <c r="GI10" s="227">
        <v>0</v>
      </c>
      <c r="GJ10" s="227">
        <v>0</v>
      </c>
      <c r="GK10" s="227">
        <v>0</v>
      </c>
      <c r="GL10" s="275"/>
      <c r="GM10" s="275"/>
      <c r="GN10" s="269">
        <v>0</v>
      </c>
      <c r="GO10" s="269">
        <v>0</v>
      </c>
      <c r="GP10" s="269">
        <v>0</v>
      </c>
      <c r="GQ10" s="269">
        <v>0</v>
      </c>
      <c r="GR10" s="227">
        <v>0</v>
      </c>
      <c r="GS10" s="227">
        <v>0</v>
      </c>
      <c r="GT10" s="227">
        <v>0</v>
      </c>
      <c r="GU10" s="227">
        <v>0</v>
      </c>
      <c r="GV10" s="275"/>
      <c r="GW10" s="275"/>
      <c r="GX10" s="269">
        <v>0</v>
      </c>
      <c r="GY10" s="269">
        <v>0</v>
      </c>
      <c r="GZ10" s="269">
        <v>0</v>
      </c>
      <c r="HA10" s="269">
        <v>0</v>
      </c>
      <c r="HB10" s="227">
        <v>0</v>
      </c>
      <c r="HC10" s="227">
        <v>0</v>
      </c>
      <c r="HD10" s="227">
        <v>0</v>
      </c>
      <c r="HE10" s="227">
        <v>0</v>
      </c>
      <c r="HF10" s="275"/>
      <c r="HG10" s="275"/>
      <c r="HH10" s="269">
        <v>0</v>
      </c>
      <c r="HI10" s="269">
        <v>0</v>
      </c>
      <c r="HJ10" s="269">
        <v>0</v>
      </c>
      <c r="HK10" s="269">
        <v>0</v>
      </c>
      <c r="HL10" s="227">
        <v>0</v>
      </c>
      <c r="HM10" s="227">
        <v>0</v>
      </c>
      <c r="HN10" s="227">
        <v>0</v>
      </c>
      <c r="HO10" s="227">
        <v>0</v>
      </c>
      <c r="HP10" s="275"/>
      <c r="HQ10" s="275"/>
      <c r="HR10" s="269">
        <v>0</v>
      </c>
      <c r="HS10" s="269">
        <v>0</v>
      </c>
      <c r="HT10" s="269">
        <v>0</v>
      </c>
      <c r="HU10" s="269">
        <v>0</v>
      </c>
      <c r="HV10" s="227">
        <v>0</v>
      </c>
      <c r="HW10" s="227">
        <v>0</v>
      </c>
      <c r="HX10" s="227">
        <v>0</v>
      </c>
      <c r="HY10" s="227">
        <v>0</v>
      </c>
      <c r="HZ10" s="275"/>
      <c r="IA10" s="275"/>
      <c r="IB10" s="269">
        <v>0</v>
      </c>
      <c r="IC10" s="269">
        <v>0</v>
      </c>
      <c r="ID10" s="269">
        <v>0</v>
      </c>
      <c r="IE10" s="269">
        <v>0</v>
      </c>
      <c r="IF10" s="227">
        <v>0</v>
      </c>
      <c r="IG10" s="227">
        <v>0</v>
      </c>
      <c r="IH10" s="227">
        <v>0</v>
      </c>
      <c r="II10" s="227">
        <v>0</v>
      </c>
      <c r="IJ10" s="226"/>
      <c r="IK10" s="270" t="s">
        <v>591</v>
      </c>
      <c r="IL10" s="271">
        <v>89.724999999999994</v>
      </c>
      <c r="IM10" s="270">
        <v>100</v>
      </c>
      <c r="IN10" s="271">
        <v>52.594037336305384</v>
      </c>
      <c r="IO10" s="271">
        <v>8.66536639732516</v>
      </c>
      <c r="IP10" s="271">
        <v>38.740596266369465</v>
      </c>
      <c r="IQ10" s="226"/>
      <c r="IR10" s="226"/>
      <c r="IS10" s="226"/>
      <c r="IT10" s="226"/>
      <c r="IU10" s="226"/>
      <c r="IV10" s="226"/>
      <c r="IW10" s="226"/>
      <c r="IX10" s="226"/>
      <c r="IY10" s="226"/>
      <c r="IZ10" s="226"/>
      <c r="JA10" s="226"/>
      <c r="JB10" s="226"/>
      <c r="JC10" s="226"/>
      <c r="JD10" s="226"/>
      <c r="JE10" s="226"/>
      <c r="JF10" s="226"/>
      <c r="JG10" s="226"/>
      <c r="JH10" s="226"/>
      <c r="JI10" s="226"/>
      <c r="JJ10" s="226"/>
      <c r="JK10" s="226"/>
      <c r="JL10" s="226"/>
      <c r="JM10" s="226"/>
      <c r="JN10" s="226"/>
      <c r="JO10" s="226"/>
      <c r="JP10" s="226"/>
      <c r="JQ10" s="226"/>
      <c r="JR10" s="226"/>
      <c r="JS10" s="226"/>
      <c r="JT10" s="226"/>
      <c r="JU10" s="226"/>
      <c r="JV10" s="226"/>
      <c r="JW10" s="226"/>
      <c r="JX10" s="226"/>
      <c r="JY10" s="226"/>
      <c r="JZ10" s="226"/>
      <c r="KA10" s="226"/>
      <c r="KB10" s="226"/>
    </row>
    <row r="11" spans="1:288" s="270" customFormat="1" ht="20" customHeight="1">
      <c r="I11" s="270" t="s">
        <v>547</v>
      </c>
      <c r="AQ11" s="264" t="s">
        <v>500</v>
      </c>
      <c r="AR11" s="264"/>
      <c r="AS11" s="264"/>
      <c r="AT11" s="264" t="s">
        <v>598</v>
      </c>
      <c r="AU11" s="321" t="s">
        <v>599</v>
      </c>
      <c r="AV11" s="265" t="s">
        <v>600</v>
      </c>
      <c r="AW11" s="233"/>
      <c r="AX11" s="266">
        <v>542.70000000000005</v>
      </c>
      <c r="AY11" s="266">
        <v>45.730000000000004</v>
      </c>
      <c r="AZ11" s="266">
        <v>24.1</v>
      </c>
      <c r="BA11" s="266">
        <v>39.480000000000004</v>
      </c>
      <c r="BB11" s="267" t="s">
        <v>72</v>
      </c>
      <c r="BC11" s="268">
        <v>60</v>
      </c>
      <c r="BD11" s="269">
        <v>86.4</v>
      </c>
      <c r="BE11" s="269">
        <v>1.08</v>
      </c>
      <c r="BF11" s="269">
        <v>8.52</v>
      </c>
      <c r="BG11" s="269">
        <v>0.48</v>
      </c>
      <c r="BH11" s="227">
        <v>144</v>
      </c>
      <c r="BI11" s="227">
        <v>1.8</v>
      </c>
      <c r="BJ11" s="227">
        <v>14.2</v>
      </c>
      <c r="BK11" s="227">
        <v>0.8</v>
      </c>
      <c r="BL11" s="268" t="s">
        <v>601</v>
      </c>
      <c r="BM11" s="268">
        <v>20</v>
      </c>
      <c r="BN11" s="269">
        <v>17</v>
      </c>
      <c r="BO11" s="269">
        <v>0.22</v>
      </c>
      <c r="BP11" s="269">
        <v>1.44</v>
      </c>
      <c r="BQ11" s="269">
        <v>0.22</v>
      </c>
      <c r="BR11" s="227">
        <v>85</v>
      </c>
      <c r="BS11" s="227">
        <v>1.1000000000000001</v>
      </c>
      <c r="BT11" s="227">
        <v>7.2</v>
      </c>
      <c r="BU11" s="227">
        <v>1.1000000000000001</v>
      </c>
      <c r="BV11" s="268" t="s">
        <v>602</v>
      </c>
      <c r="BW11" s="268">
        <v>10</v>
      </c>
      <c r="BX11" s="269">
        <v>0</v>
      </c>
      <c r="BY11" s="269">
        <v>0</v>
      </c>
      <c r="BZ11" s="269">
        <v>0</v>
      </c>
      <c r="CA11" s="269">
        <v>0</v>
      </c>
      <c r="CB11" s="227">
        <v>0</v>
      </c>
      <c r="CC11" s="227">
        <v>0</v>
      </c>
      <c r="CD11" s="227">
        <v>0</v>
      </c>
      <c r="CE11" s="227">
        <v>0</v>
      </c>
      <c r="CF11" s="268" t="s">
        <v>603</v>
      </c>
      <c r="CG11" s="268"/>
      <c r="CH11" s="269">
        <v>0</v>
      </c>
      <c r="CI11" s="269">
        <v>0</v>
      </c>
      <c r="CJ11" s="269">
        <v>0</v>
      </c>
      <c r="CK11" s="269">
        <v>0</v>
      </c>
      <c r="CL11" s="227">
        <v>30</v>
      </c>
      <c r="CM11" s="227">
        <v>3</v>
      </c>
      <c r="CN11" s="227">
        <v>0.6</v>
      </c>
      <c r="CO11" s="227">
        <v>1.9</v>
      </c>
      <c r="CP11" s="268" t="s">
        <v>604</v>
      </c>
      <c r="CQ11" s="268"/>
      <c r="CR11" s="269">
        <v>0</v>
      </c>
      <c r="CS11" s="269">
        <v>0</v>
      </c>
      <c r="CT11" s="269">
        <v>0</v>
      </c>
      <c r="CU11" s="269">
        <v>0</v>
      </c>
      <c r="CV11" s="227">
        <v>0</v>
      </c>
      <c r="CW11" s="227">
        <v>0</v>
      </c>
      <c r="CX11" s="227">
        <v>0</v>
      </c>
      <c r="CY11" s="227">
        <v>0</v>
      </c>
      <c r="CZ11" s="268" t="s">
        <v>605</v>
      </c>
      <c r="DA11" s="268">
        <v>5</v>
      </c>
      <c r="DB11" s="269">
        <v>40.450000000000003</v>
      </c>
      <c r="DC11" s="269">
        <v>0</v>
      </c>
      <c r="DD11" s="269">
        <v>4.4950000000000001</v>
      </c>
      <c r="DE11" s="269">
        <v>0</v>
      </c>
      <c r="DF11" s="227">
        <v>809</v>
      </c>
      <c r="DG11" s="227">
        <v>0</v>
      </c>
      <c r="DH11" s="227">
        <v>89.9</v>
      </c>
      <c r="DI11" s="227">
        <v>0</v>
      </c>
      <c r="DJ11" s="268" t="s">
        <v>606</v>
      </c>
      <c r="DK11" s="268">
        <v>100</v>
      </c>
      <c r="DL11" s="269">
        <v>119</v>
      </c>
      <c r="DM11" s="269">
        <v>21.2</v>
      </c>
      <c r="DN11" s="269">
        <v>3.8</v>
      </c>
      <c r="DO11" s="269">
        <v>0</v>
      </c>
      <c r="DP11" s="227">
        <v>119</v>
      </c>
      <c r="DQ11" s="227">
        <v>21.2</v>
      </c>
      <c r="DR11" s="227">
        <v>3.8</v>
      </c>
      <c r="DS11" s="227">
        <v>0</v>
      </c>
      <c r="DT11" s="268" t="s">
        <v>489</v>
      </c>
      <c r="DU11" s="268"/>
      <c r="DV11" s="269">
        <v>0</v>
      </c>
      <c r="DW11" s="269">
        <v>0</v>
      </c>
      <c r="DX11" s="269">
        <v>0</v>
      </c>
      <c r="DY11" s="269">
        <v>0</v>
      </c>
      <c r="DZ11" s="227">
        <v>0</v>
      </c>
      <c r="EA11" s="227">
        <v>0</v>
      </c>
      <c r="EB11" s="227">
        <v>0</v>
      </c>
      <c r="EC11" s="227">
        <v>0</v>
      </c>
      <c r="ED11" s="268" t="s">
        <v>607</v>
      </c>
      <c r="EE11" s="268"/>
      <c r="EF11" s="269">
        <v>0</v>
      </c>
      <c r="EG11" s="269">
        <v>0</v>
      </c>
      <c r="EH11" s="269">
        <v>0</v>
      </c>
      <c r="EI11" s="269">
        <v>0</v>
      </c>
      <c r="EJ11" s="227">
        <v>0</v>
      </c>
      <c r="EK11" s="227">
        <v>0</v>
      </c>
      <c r="EL11" s="227">
        <v>0</v>
      </c>
      <c r="EM11" s="227">
        <v>0</v>
      </c>
      <c r="EN11" s="268" t="s">
        <v>605</v>
      </c>
      <c r="EO11" s="268">
        <v>5</v>
      </c>
      <c r="EP11" s="269">
        <v>40.450000000000003</v>
      </c>
      <c r="EQ11" s="269">
        <v>0</v>
      </c>
      <c r="ER11" s="269">
        <v>4.4950000000000001</v>
      </c>
      <c r="ES11" s="269">
        <v>0</v>
      </c>
      <c r="ET11" s="227">
        <v>809</v>
      </c>
      <c r="EU11" s="227">
        <v>0</v>
      </c>
      <c r="EV11" s="227">
        <v>89.9</v>
      </c>
      <c r="EW11" s="227">
        <v>0</v>
      </c>
      <c r="EX11" s="268" t="s">
        <v>74</v>
      </c>
      <c r="EY11" s="268"/>
      <c r="EZ11" s="269">
        <v>0</v>
      </c>
      <c r="FA11" s="269">
        <v>0</v>
      </c>
      <c r="FB11" s="269">
        <v>0</v>
      </c>
      <c r="FC11" s="269">
        <v>0</v>
      </c>
      <c r="FD11" s="227">
        <v>39</v>
      </c>
      <c r="FE11" s="227">
        <v>1.3</v>
      </c>
      <c r="FF11" s="227">
        <v>0.2</v>
      </c>
      <c r="FG11" s="227">
        <v>7</v>
      </c>
      <c r="FH11" s="268" t="s">
        <v>608</v>
      </c>
      <c r="FI11" s="268">
        <v>150</v>
      </c>
      <c r="FJ11" s="269">
        <v>28.5</v>
      </c>
      <c r="FK11" s="269">
        <v>2.7</v>
      </c>
      <c r="FL11" s="269">
        <v>0</v>
      </c>
      <c r="FM11" s="269">
        <v>3</v>
      </c>
      <c r="FN11" s="227">
        <v>19</v>
      </c>
      <c r="FO11" s="227">
        <v>1.8</v>
      </c>
      <c r="FP11" s="227">
        <v>0</v>
      </c>
      <c r="FQ11" s="227">
        <v>2</v>
      </c>
      <c r="FR11" s="268" t="s">
        <v>609</v>
      </c>
      <c r="FS11" s="268">
        <v>150</v>
      </c>
      <c r="FT11" s="269">
        <v>48</v>
      </c>
      <c r="FU11" s="269">
        <v>1.35</v>
      </c>
      <c r="FV11" s="269">
        <v>0.6</v>
      </c>
      <c r="FW11" s="269">
        <v>7.8</v>
      </c>
      <c r="FX11" s="227">
        <v>32</v>
      </c>
      <c r="FY11" s="227">
        <v>0.9</v>
      </c>
      <c r="FZ11" s="227">
        <v>0.4</v>
      </c>
      <c r="GA11" s="227">
        <v>5.2</v>
      </c>
      <c r="GB11" s="268" t="s">
        <v>610</v>
      </c>
      <c r="GC11" s="268">
        <v>50</v>
      </c>
      <c r="GD11" s="269">
        <v>50</v>
      </c>
      <c r="GE11" s="269">
        <v>1.5</v>
      </c>
      <c r="GF11" s="269">
        <v>0.6</v>
      </c>
      <c r="GG11" s="269">
        <v>9.1</v>
      </c>
      <c r="GH11" s="227">
        <v>100</v>
      </c>
      <c r="GI11" s="227">
        <v>3</v>
      </c>
      <c r="GJ11" s="227">
        <v>1.2</v>
      </c>
      <c r="GK11" s="227">
        <v>18.2</v>
      </c>
      <c r="GL11" s="268" t="s">
        <v>611</v>
      </c>
      <c r="GM11" s="268"/>
      <c r="GN11" s="269">
        <v>0</v>
      </c>
      <c r="GO11" s="269">
        <v>0</v>
      </c>
      <c r="GP11" s="269">
        <v>0</v>
      </c>
      <c r="GQ11" s="269">
        <v>0</v>
      </c>
      <c r="GR11" s="227">
        <v>358</v>
      </c>
      <c r="GS11" s="227">
        <v>14.8</v>
      </c>
      <c r="GT11" s="227">
        <v>13</v>
      </c>
      <c r="GU11" s="227">
        <v>34.9</v>
      </c>
      <c r="GV11" s="268" t="s">
        <v>73</v>
      </c>
      <c r="GW11" s="268">
        <v>50</v>
      </c>
      <c r="GX11" s="269">
        <v>10.5</v>
      </c>
      <c r="GY11" s="269">
        <v>0.4</v>
      </c>
      <c r="GZ11" s="269">
        <v>0.15</v>
      </c>
      <c r="HA11" s="269">
        <v>1.6</v>
      </c>
      <c r="HB11" s="227">
        <v>21</v>
      </c>
      <c r="HC11" s="227">
        <v>0.8</v>
      </c>
      <c r="HD11" s="227">
        <v>0.3</v>
      </c>
      <c r="HE11" s="227">
        <v>3.2</v>
      </c>
      <c r="HF11" s="268" t="s">
        <v>612</v>
      </c>
      <c r="HG11" s="268">
        <v>80</v>
      </c>
      <c r="HH11" s="269">
        <v>102.4</v>
      </c>
      <c r="HI11" s="269">
        <v>17.28</v>
      </c>
      <c r="HJ11" s="269">
        <v>0</v>
      </c>
      <c r="HK11" s="269">
        <v>17.28</v>
      </c>
      <c r="HL11" s="227">
        <v>128</v>
      </c>
      <c r="HM11" s="227">
        <v>21.6</v>
      </c>
      <c r="HN11" s="227">
        <v>0</v>
      </c>
      <c r="HO11" s="227">
        <v>21.6</v>
      </c>
      <c r="HP11" s="268" t="s">
        <v>613</v>
      </c>
      <c r="HQ11" s="268"/>
      <c r="HR11" s="269">
        <v>0</v>
      </c>
      <c r="HS11" s="269">
        <v>0</v>
      </c>
      <c r="HT11" s="269">
        <v>0</v>
      </c>
      <c r="HU11" s="269">
        <v>0</v>
      </c>
      <c r="HV11" s="227">
        <v>0</v>
      </c>
      <c r="HW11" s="227">
        <v>0</v>
      </c>
      <c r="HX11" s="227">
        <v>0</v>
      </c>
      <c r="HY11" s="227">
        <v>0</v>
      </c>
      <c r="HZ11" s="268"/>
      <c r="IA11" s="268"/>
      <c r="IB11" s="269">
        <v>0</v>
      </c>
      <c r="IC11" s="269">
        <v>0</v>
      </c>
      <c r="ID11" s="269">
        <v>0</v>
      </c>
      <c r="IE11" s="269">
        <v>0</v>
      </c>
      <c r="IF11" s="227">
        <v>0</v>
      </c>
      <c r="IG11" s="227">
        <v>0</v>
      </c>
      <c r="IH11" s="227">
        <v>0</v>
      </c>
      <c r="II11" s="227">
        <v>0</v>
      </c>
      <c r="IK11" s="270" t="s">
        <v>599</v>
      </c>
      <c r="IL11" s="271">
        <v>109.31000000000002</v>
      </c>
      <c r="IM11" s="270">
        <v>100</v>
      </c>
      <c r="IN11" s="271">
        <v>41.835147744945559</v>
      </c>
      <c r="IO11" s="271">
        <v>22.047388162107765</v>
      </c>
      <c r="IP11" s="271">
        <v>36.117464092946662</v>
      </c>
    </row>
    <row r="12" spans="1:288" s="270" customFormat="1" ht="20" customHeight="1">
      <c r="U12" s="270" t="s">
        <v>547</v>
      </c>
      <c r="AQ12" s="264" t="s">
        <v>500</v>
      </c>
      <c r="AR12" s="264"/>
      <c r="AS12" s="264"/>
      <c r="AT12" s="264" t="s">
        <v>598</v>
      </c>
      <c r="AU12" s="321" t="s">
        <v>614</v>
      </c>
      <c r="AV12" s="265" t="s">
        <v>615</v>
      </c>
      <c r="AW12" s="233" t="s">
        <v>616</v>
      </c>
      <c r="AX12" s="266">
        <v>390.78</v>
      </c>
      <c r="AY12" s="266">
        <v>30.445999999999998</v>
      </c>
      <c r="AZ12" s="266">
        <v>16.510000000000002</v>
      </c>
      <c r="BA12" s="266">
        <v>18.786000000000001</v>
      </c>
      <c r="BB12" s="267" t="s">
        <v>617</v>
      </c>
      <c r="BC12" s="268">
        <v>41</v>
      </c>
      <c r="BD12" s="269">
        <v>52.48</v>
      </c>
      <c r="BE12" s="269">
        <v>8.8559999999999999</v>
      </c>
      <c r="BF12" s="269">
        <v>0</v>
      </c>
      <c r="BG12" s="269">
        <v>8.8559999999999999</v>
      </c>
      <c r="BH12" s="227">
        <v>128</v>
      </c>
      <c r="BI12" s="227">
        <v>21.6</v>
      </c>
      <c r="BJ12" s="227">
        <v>0</v>
      </c>
      <c r="BK12" s="227">
        <v>21.6</v>
      </c>
      <c r="BL12" s="268" t="s">
        <v>556</v>
      </c>
      <c r="BM12" s="268">
        <v>50</v>
      </c>
      <c r="BN12" s="269">
        <v>126.5</v>
      </c>
      <c r="BO12" s="269">
        <v>9.35</v>
      </c>
      <c r="BP12" s="269">
        <v>9.75</v>
      </c>
      <c r="BQ12" s="269">
        <v>0.35</v>
      </c>
      <c r="BR12" s="227">
        <v>253</v>
      </c>
      <c r="BS12" s="227">
        <v>18.7</v>
      </c>
      <c r="BT12" s="227">
        <v>19.5</v>
      </c>
      <c r="BU12" s="227">
        <v>0.7</v>
      </c>
      <c r="BV12" s="268" t="s">
        <v>72</v>
      </c>
      <c r="BW12" s="268">
        <v>40</v>
      </c>
      <c r="BX12" s="269">
        <v>57.6</v>
      </c>
      <c r="BY12" s="269">
        <v>0.72</v>
      </c>
      <c r="BZ12" s="269">
        <v>5.68</v>
      </c>
      <c r="CA12" s="269">
        <v>0.32</v>
      </c>
      <c r="CB12" s="227">
        <v>144</v>
      </c>
      <c r="CC12" s="227">
        <v>1.8</v>
      </c>
      <c r="CD12" s="227">
        <v>14.2</v>
      </c>
      <c r="CE12" s="227">
        <v>0.8</v>
      </c>
      <c r="CF12" s="268" t="s">
        <v>618</v>
      </c>
      <c r="CG12" s="268">
        <v>40</v>
      </c>
      <c r="CH12" s="269">
        <v>42</v>
      </c>
      <c r="CI12" s="269">
        <v>9.24</v>
      </c>
      <c r="CJ12" s="269">
        <v>0.48</v>
      </c>
      <c r="CK12" s="269">
        <v>0.16</v>
      </c>
      <c r="CL12" s="227">
        <v>105</v>
      </c>
      <c r="CM12" s="227">
        <v>23.1</v>
      </c>
      <c r="CN12" s="227">
        <v>1.2</v>
      </c>
      <c r="CO12" s="227">
        <v>0.4</v>
      </c>
      <c r="CP12" s="268" t="s">
        <v>555</v>
      </c>
      <c r="CQ12" s="268">
        <v>20</v>
      </c>
      <c r="CR12" s="269">
        <v>62.2</v>
      </c>
      <c r="CS12" s="269">
        <v>0.78</v>
      </c>
      <c r="CT12" s="269">
        <v>0</v>
      </c>
      <c r="CU12" s="269">
        <v>0</v>
      </c>
      <c r="CV12" s="227">
        <v>311</v>
      </c>
      <c r="CW12" s="227">
        <v>3.9</v>
      </c>
      <c r="CX12" s="227">
        <v>0</v>
      </c>
      <c r="CY12" s="227">
        <v>0</v>
      </c>
      <c r="CZ12" s="268" t="s">
        <v>610</v>
      </c>
      <c r="DA12" s="268">
        <v>50</v>
      </c>
      <c r="DB12" s="269">
        <v>50</v>
      </c>
      <c r="DC12" s="269">
        <v>1.5</v>
      </c>
      <c r="DD12" s="269">
        <v>0.6</v>
      </c>
      <c r="DE12" s="269">
        <v>9.1</v>
      </c>
      <c r="DF12" s="227">
        <v>100</v>
      </c>
      <c r="DG12" s="227">
        <v>3</v>
      </c>
      <c r="DH12" s="227">
        <v>1.2</v>
      </c>
      <c r="DI12" s="227">
        <v>18.2</v>
      </c>
      <c r="DJ12" s="268" t="s">
        <v>489</v>
      </c>
      <c r="DK12" s="268"/>
      <c r="DL12" s="269">
        <v>0</v>
      </c>
      <c r="DM12" s="269">
        <v>0</v>
      </c>
      <c r="DN12" s="269">
        <v>0</v>
      </c>
      <c r="DO12" s="269">
        <v>0</v>
      </c>
      <c r="DP12" s="227">
        <v>0</v>
      </c>
      <c r="DQ12" s="227">
        <v>0</v>
      </c>
      <c r="DR12" s="227">
        <v>0</v>
      </c>
      <c r="DS12" s="227">
        <v>0</v>
      </c>
      <c r="DT12" s="268" t="s">
        <v>489</v>
      </c>
      <c r="DU12" s="268"/>
      <c r="DV12" s="269">
        <v>0</v>
      </c>
      <c r="DW12" s="269">
        <v>0</v>
      </c>
      <c r="DX12" s="269">
        <v>0</v>
      </c>
      <c r="DY12" s="269">
        <v>0</v>
      </c>
      <c r="DZ12" s="227">
        <v>0</v>
      </c>
      <c r="EA12" s="227">
        <v>0</v>
      </c>
      <c r="EB12" s="227">
        <v>0</v>
      </c>
      <c r="EC12" s="227">
        <v>0</v>
      </c>
      <c r="ED12" s="268" t="s">
        <v>489</v>
      </c>
      <c r="EE12" s="268"/>
      <c r="EF12" s="269">
        <v>0</v>
      </c>
      <c r="EG12" s="269">
        <v>0</v>
      </c>
      <c r="EH12" s="269">
        <v>0</v>
      </c>
      <c r="EI12" s="269">
        <v>0</v>
      </c>
      <c r="EJ12" s="227">
        <v>0</v>
      </c>
      <c r="EK12" s="227">
        <v>0</v>
      </c>
      <c r="EL12" s="227">
        <v>0</v>
      </c>
      <c r="EM12" s="227">
        <v>0</v>
      </c>
      <c r="EN12" s="268" t="s">
        <v>489</v>
      </c>
      <c r="EO12" s="268"/>
      <c r="EP12" s="269">
        <v>0</v>
      </c>
      <c r="EQ12" s="269">
        <v>0</v>
      </c>
      <c r="ER12" s="269">
        <v>0</v>
      </c>
      <c r="ES12" s="269">
        <v>0</v>
      </c>
      <c r="ET12" s="227">
        <v>0</v>
      </c>
      <c r="EU12" s="227">
        <v>0</v>
      </c>
      <c r="EV12" s="227">
        <v>0</v>
      </c>
      <c r="EW12" s="227">
        <v>0</v>
      </c>
      <c r="EX12" s="268" t="s">
        <v>489</v>
      </c>
      <c r="EY12" s="268"/>
      <c r="EZ12" s="269">
        <v>0</v>
      </c>
      <c r="FA12" s="269">
        <v>0</v>
      </c>
      <c r="FB12" s="269">
        <v>0</v>
      </c>
      <c r="FC12" s="269">
        <v>0</v>
      </c>
      <c r="FD12" s="227">
        <v>0</v>
      </c>
      <c r="FE12" s="227">
        <v>0</v>
      </c>
      <c r="FF12" s="227">
        <v>0</v>
      </c>
      <c r="FG12" s="227">
        <v>0</v>
      </c>
      <c r="FH12" s="268" t="s">
        <v>489</v>
      </c>
      <c r="FI12" s="268"/>
      <c r="FJ12" s="269">
        <v>0</v>
      </c>
      <c r="FK12" s="269">
        <v>0</v>
      </c>
      <c r="FL12" s="269">
        <v>0</v>
      </c>
      <c r="FM12" s="269">
        <v>0</v>
      </c>
      <c r="FN12" s="227">
        <v>0</v>
      </c>
      <c r="FO12" s="227">
        <v>0</v>
      </c>
      <c r="FP12" s="227">
        <v>0</v>
      </c>
      <c r="FQ12" s="227">
        <v>0</v>
      </c>
      <c r="FR12" s="268" t="s">
        <v>489</v>
      </c>
      <c r="FS12" s="268"/>
      <c r="FT12" s="269">
        <v>0</v>
      </c>
      <c r="FU12" s="269">
        <v>0</v>
      </c>
      <c r="FV12" s="269">
        <v>0</v>
      </c>
      <c r="FW12" s="269">
        <v>0</v>
      </c>
      <c r="FX12" s="227">
        <v>0</v>
      </c>
      <c r="FY12" s="227">
        <v>0</v>
      </c>
      <c r="FZ12" s="227">
        <v>0</v>
      </c>
      <c r="GA12" s="227">
        <v>0</v>
      </c>
      <c r="GB12" s="268" t="s">
        <v>489</v>
      </c>
      <c r="GC12" s="268"/>
      <c r="GD12" s="269">
        <v>0</v>
      </c>
      <c r="GE12" s="269">
        <v>0</v>
      </c>
      <c r="GF12" s="269">
        <v>0</v>
      </c>
      <c r="GG12" s="269">
        <v>0</v>
      </c>
      <c r="GH12" s="227">
        <v>0</v>
      </c>
      <c r="GI12" s="227">
        <v>0</v>
      </c>
      <c r="GJ12" s="227">
        <v>0</v>
      </c>
      <c r="GK12" s="227">
        <v>0</v>
      </c>
      <c r="GL12" s="268" t="s">
        <v>489</v>
      </c>
      <c r="GM12" s="268"/>
      <c r="GN12" s="269">
        <v>0</v>
      </c>
      <c r="GO12" s="269">
        <v>0</v>
      </c>
      <c r="GP12" s="269">
        <v>0</v>
      </c>
      <c r="GQ12" s="269">
        <v>0</v>
      </c>
      <c r="GR12" s="227">
        <v>0</v>
      </c>
      <c r="GS12" s="227">
        <v>0</v>
      </c>
      <c r="GT12" s="227">
        <v>0</v>
      </c>
      <c r="GU12" s="227">
        <v>0</v>
      </c>
      <c r="GV12" s="268" t="s">
        <v>489</v>
      </c>
      <c r="GW12" s="268"/>
      <c r="GX12" s="269">
        <v>0</v>
      </c>
      <c r="GY12" s="269">
        <v>0</v>
      </c>
      <c r="GZ12" s="269">
        <v>0</v>
      </c>
      <c r="HA12" s="269">
        <v>0</v>
      </c>
      <c r="HB12" s="227">
        <v>0</v>
      </c>
      <c r="HC12" s="227">
        <v>0</v>
      </c>
      <c r="HD12" s="227">
        <v>0</v>
      </c>
      <c r="HE12" s="227">
        <v>0</v>
      </c>
      <c r="HF12" s="268"/>
      <c r="HG12" s="268"/>
      <c r="HH12" s="269">
        <v>0</v>
      </c>
      <c r="HI12" s="269">
        <v>0</v>
      </c>
      <c r="HJ12" s="269">
        <v>0</v>
      </c>
      <c r="HK12" s="269">
        <v>0</v>
      </c>
      <c r="HL12" s="227">
        <v>0</v>
      </c>
      <c r="HM12" s="227">
        <v>0</v>
      </c>
      <c r="HN12" s="227">
        <v>0</v>
      </c>
      <c r="HO12" s="227">
        <v>0</v>
      </c>
      <c r="HP12" s="268"/>
      <c r="HQ12" s="268"/>
      <c r="HR12" s="269">
        <v>0</v>
      </c>
      <c r="HS12" s="269">
        <v>0</v>
      </c>
      <c r="HT12" s="269">
        <v>0</v>
      </c>
      <c r="HU12" s="269">
        <v>0</v>
      </c>
      <c r="HV12" s="227">
        <v>0</v>
      </c>
      <c r="HW12" s="227">
        <v>0</v>
      </c>
      <c r="HX12" s="227">
        <v>0</v>
      </c>
      <c r="HY12" s="227">
        <v>0</v>
      </c>
      <c r="HZ12" s="268"/>
      <c r="IA12" s="268"/>
      <c r="IB12" s="269">
        <v>0</v>
      </c>
      <c r="IC12" s="269">
        <v>0</v>
      </c>
      <c r="ID12" s="269">
        <v>0</v>
      </c>
      <c r="IE12" s="269">
        <v>0</v>
      </c>
      <c r="IF12" s="227">
        <v>0</v>
      </c>
      <c r="IG12" s="227">
        <v>0</v>
      </c>
      <c r="IH12" s="227">
        <v>0</v>
      </c>
      <c r="II12" s="227">
        <v>0</v>
      </c>
      <c r="IK12" s="270" t="s">
        <v>614</v>
      </c>
      <c r="IL12" s="271">
        <v>65.742000000000004</v>
      </c>
      <c r="IM12" s="270">
        <v>100</v>
      </c>
      <c r="IN12" s="271">
        <v>46.311338261689627</v>
      </c>
      <c r="IO12" s="271">
        <v>25.113321772991391</v>
      </c>
      <c r="IP12" s="271">
        <v>28.575339965318975</v>
      </c>
    </row>
    <row r="13" spans="1:288" s="270" customFormat="1" ht="20" customHeight="1">
      <c r="A13" s="263"/>
      <c r="B13" s="263" t="s">
        <v>547</v>
      </c>
      <c r="C13" s="263"/>
      <c r="D13" s="263"/>
      <c r="E13" s="263"/>
      <c r="F13" s="263"/>
      <c r="AQ13" s="264" t="s">
        <v>571</v>
      </c>
      <c r="AR13" s="264" t="s">
        <v>619</v>
      </c>
      <c r="AS13" s="264"/>
      <c r="AT13" s="264"/>
      <c r="AU13" s="321" t="s">
        <v>620</v>
      </c>
      <c r="AV13" s="265" t="s">
        <v>621</v>
      </c>
      <c r="AW13" s="233"/>
      <c r="AX13" s="266">
        <v>73.45</v>
      </c>
      <c r="AY13" s="266">
        <v>5.99</v>
      </c>
      <c r="AZ13" s="266">
        <v>1.6</v>
      </c>
      <c r="BA13" s="266">
        <v>7.8500000000000005</v>
      </c>
      <c r="BB13" s="267" t="s">
        <v>32</v>
      </c>
      <c r="BC13" s="268">
        <v>70</v>
      </c>
      <c r="BD13" s="269">
        <v>28</v>
      </c>
      <c r="BE13" s="269">
        <v>0.49</v>
      </c>
      <c r="BF13" s="269">
        <v>0.35</v>
      </c>
      <c r="BG13" s="269">
        <v>4.9000000000000004</v>
      </c>
      <c r="BH13" s="227">
        <v>40</v>
      </c>
      <c r="BI13" s="227">
        <v>0.7</v>
      </c>
      <c r="BJ13" s="227">
        <v>0.5</v>
      </c>
      <c r="BK13" s="227">
        <v>7</v>
      </c>
      <c r="BL13" s="278" t="s">
        <v>622</v>
      </c>
      <c r="BM13" s="268">
        <v>50</v>
      </c>
      <c r="BN13" s="269">
        <v>45.45</v>
      </c>
      <c r="BO13" s="269">
        <v>5.5</v>
      </c>
      <c r="BP13" s="269">
        <v>1.25</v>
      </c>
      <c r="BQ13" s="269">
        <v>2.95</v>
      </c>
      <c r="BR13" s="227">
        <v>90.9</v>
      </c>
      <c r="BS13" s="227">
        <v>11</v>
      </c>
      <c r="BT13" s="227">
        <v>2.5</v>
      </c>
      <c r="BU13" s="227">
        <v>5.9</v>
      </c>
      <c r="BV13" s="268" t="s">
        <v>489</v>
      </c>
      <c r="BW13" s="268"/>
      <c r="BX13" s="269">
        <v>0</v>
      </c>
      <c r="BY13" s="269">
        <v>0</v>
      </c>
      <c r="BZ13" s="269">
        <v>0</v>
      </c>
      <c r="CA13" s="269">
        <v>0</v>
      </c>
      <c r="CB13" s="227">
        <v>0</v>
      </c>
      <c r="CC13" s="227">
        <v>0</v>
      </c>
      <c r="CD13" s="227">
        <v>0</v>
      </c>
      <c r="CE13" s="227">
        <v>0</v>
      </c>
      <c r="CF13" s="268" t="s">
        <v>489</v>
      </c>
      <c r="CG13" s="268"/>
      <c r="CH13" s="269">
        <v>0</v>
      </c>
      <c r="CI13" s="269">
        <v>0</v>
      </c>
      <c r="CJ13" s="269">
        <v>0</v>
      </c>
      <c r="CK13" s="269">
        <v>0</v>
      </c>
      <c r="CL13" s="227">
        <v>0</v>
      </c>
      <c r="CM13" s="227">
        <v>0</v>
      </c>
      <c r="CN13" s="227">
        <v>0</v>
      </c>
      <c r="CO13" s="227">
        <v>0</v>
      </c>
      <c r="CP13" s="268" t="s">
        <v>489</v>
      </c>
      <c r="CQ13" s="268"/>
      <c r="CR13" s="269">
        <v>0</v>
      </c>
      <c r="CS13" s="269">
        <v>0</v>
      </c>
      <c r="CT13" s="269">
        <v>0</v>
      </c>
      <c r="CU13" s="269">
        <v>0</v>
      </c>
      <c r="CV13" s="227">
        <v>0</v>
      </c>
      <c r="CW13" s="227">
        <v>0</v>
      </c>
      <c r="CX13" s="227">
        <v>0</v>
      </c>
      <c r="CY13" s="227">
        <v>0</v>
      </c>
      <c r="CZ13" s="268" t="s">
        <v>489</v>
      </c>
      <c r="DA13" s="268"/>
      <c r="DB13" s="269">
        <v>0</v>
      </c>
      <c r="DC13" s="269">
        <v>0</v>
      </c>
      <c r="DD13" s="269">
        <v>0</v>
      </c>
      <c r="DE13" s="269">
        <v>0</v>
      </c>
      <c r="DF13" s="227">
        <v>0</v>
      </c>
      <c r="DG13" s="227">
        <v>0</v>
      </c>
      <c r="DH13" s="227">
        <v>0</v>
      </c>
      <c r="DI13" s="227">
        <v>0</v>
      </c>
      <c r="DJ13" s="268" t="s">
        <v>489</v>
      </c>
      <c r="DK13" s="268"/>
      <c r="DL13" s="269">
        <v>0</v>
      </c>
      <c r="DM13" s="269">
        <v>0</v>
      </c>
      <c r="DN13" s="269">
        <v>0</v>
      </c>
      <c r="DO13" s="269">
        <v>0</v>
      </c>
      <c r="DP13" s="227">
        <v>0</v>
      </c>
      <c r="DQ13" s="227">
        <v>0</v>
      </c>
      <c r="DR13" s="227">
        <v>0</v>
      </c>
      <c r="DS13" s="227">
        <v>0</v>
      </c>
      <c r="DT13" s="268" t="s">
        <v>489</v>
      </c>
      <c r="DU13" s="268"/>
      <c r="DV13" s="269">
        <v>0</v>
      </c>
      <c r="DW13" s="269">
        <v>0</v>
      </c>
      <c r="DX13" s="269">
        <v>0</v>
      </c>
      <c r="DY13" s="269">
        <v>0</v>
      </c>
      <c r="DZ13" s="227">
        <v>0</v>
      </c>
      <c r="EA13" s="227">
        <v>0</v>
      </c>
      <c r="EB13" s="227">
        <v>0</v>
      </c>
      <c r="EC13" s="227">
        <v>0</v>
      </c>
      <c r="ED13" s="268" t="s">
        <v>489</v>
      </c>
      <c r="EE13" s="268"/>
      <c r="EF13" s="269">
        <v>0</v>
      </c>
      <c r="EG13" s="269">
        <v>0</v>
      </c>
      <c r="EH13" s="269">
        <v>0</v>
      </c>
      <c r="EI13" s="269">
        <v>0</v>
      </c>
      <c r="EJ13" s="227">
        <v>0</v>
      </c>
      <c r="EK13" s="227">
        <v>0</v>
      </c>
      <c r="EL13" s="227">
        <v>0</v>
      </c>
      <c r="EM13" s="227">
        <v>0</v>
      </c>
      <c r="EN13" s="268" t="s">
        <v>489</v>
      </c>
      <c r="EO13" s="268"/>
      <c r="EP13" s="269">
        <v>0</v>
      </c>
      <c r="EQ13" s="269">
        <v>0</v>
      </c>
      <c r="ER13" s="269">
        <v>0</v>
      </c>
      <c r="ES13" s="269">
        <v>0</v>
      </c>
      <c r="ET13" s="227">
        <v>0</v>
      </c>
      <c r="EU13" s="227">
        <v>0</v>
      </c>
      <c r="EV13" s="227">
        <v>0</v>
      </c>
      <c r="EW13" s="227">
        <v>0</v>
      </c>
      <c r="EX13" s="268" t="s">
        <v>489</v>
      </c>
      <c r="EY13" s="268"/>
      <c r="EZ13" s="269">
        <v>0</v>
      </c>
      <c r="FA13" s="269">
        <v>0</v>
      </c>
      <c r="FB13" s="269">
        <v>0</v>
      </c>
      <c r="FC13" s="269">
        <v>0</v>
      </c>
      <c r="FD13" s="227">
        <v>0</v>
      </c>
      <c r="FE13" s="227">
        <v>0</v>
      </c>
      <c r="FF13" s="227">
        <v>0</v>
      </c>
      <c r="FG13" s="227">
        <v>0</v>
      </c>
      <c r="FH13" s="268" t="s">
        <v>489</v>
      </c>
      <c r="FI13" s="268"/>
      <c r="FJ13" s="269">
        <v>0</v>
      </c>
      <c r="FK13" s="269">
        <v>0</v>
      </c>
      <c r="FL13" s="269">
        <v>0</v>
      </c>
      <c r="FM13" s="269">
        <v>0</v>
      </c>
      <c r="FN13" s="227">
        <v>0</v>
      </c>
      <c r="FO13" s="227">
        <v>0</v>
      </c>
      <c r="FP13" s="227">
        <v>0</v>
      </c>
      <c r="FQ13" s="227">
        <v>0</v>
      </c>
      <c r="FR13" s="268" t="s">
        <v>489</v>
      </c>
      <c r="FS13" s="268"/>
      <c r="FT13" s="269">
        <v>0</v>
      </c>
      <c r="FU13" s="269">
        <v>0</v>
      </c>
      <c r="FV13" s="269">
        <v>0</v>
      </c>
      <c r="FW13" s="269">
        <v>0</v>
      </c>
      <c r="FX13" s="227">
        <v>0</v>
      </c>
      <c r="FY13" s="227">
        <v>0</v>
      </c>
      <c r="FZ13" s="227">
        <v>0</v>
      </c>
      <c r="GA13" s="227">
        <v>0</v>
      </c>
      <c r="GB13" s="268" t="s">
        <v>489</v>
      </c>
      <c r="GC13" s="268"/>
      <c r="GD13" s="269">
        <v>0</v>
      </c>
      <c r="GE13" s="269">
        <v>0</v>
      </c>
      <c r="GF13" s="269">
        <v>0</v>
      </c>
      <c r="GG13" s="269">
        <v>0</v>
      </c>
      <c r="GH13" s="227">
        <v>0</v>
      </c>
      <c r="GI13" s="227">
        <v>0</v>
      </c>
      <c r="GJ13" s="227">
        <v>0</v>
      </c>
      <c r="GK13" s="227">
        <v>0</v>
      </c>
      <c r="GL13" s="268" t="s">
        <v>489</v>
      </c>
      <c r="GM13" s="268"/>
      <c r="GN13" s="269">
        <v>0</v>
      </c>
      <c r="GO13" s="269">
        <v>0</v>
      </c>
      <c r="GP13" s="269">
        <v>0</v>
      </c>
      <c r="GQ13" s="269">
        <v>0</v>
      </c>
      <c r="GR13" s="227">
        <v>0</v>
      </c>
      <c r="GS13" s="227">
        <v>0</v>
      </c>
      <c r="GT13" s="227">
        <v>0</v>
      </c>
      <c r="GU13" s="227">
        <v>0</v>
      </c>
      <c r="GV13" s="268" t="s">
        <v>489</v>
      </c>
      <c r="GW13" s="268"/>
      <c r="GX13" s="269">
        <v>0</v>
      </c>
      <c r="GY13" s="269">
        <v>0</v>
      </c>
      <c r="GZ13" s="269">
        <v>0</v>
      </c>
      <c r="HA13" s="269">
        <v>0</v>
      </c>
      <c r="HB13" s="227">
        <v>0</v>
      </c>
      <c r="HC13" s="227">
        <v>0</v>
      </c>
      <c r="HD13" s="227">
        <v>0</v>
      </c>
      <c r="HE13" s="227">
        <v>0</v>
      </c>
      <c r="HF13" s="268"/>
      <c r="HG13" s="268"/>
      <c r="HH13" s="269">
        <v>0</v>
      </c>
      <c r="HI13" s="269">
        <v>0</v>
      </c>
      <c r="HJ13" s="269">
        <v>0</v>
      </c>
      <c r="HK13" s="269">
        <v>0</v>
      </c>
      <c r="HL13" s="227">
        <v>0</v>
      </c>
      <c r="HM13" s="227">
        <v>0</v>
      </c>
      <c r="HN13" s="227">
        <v>0</v>
      </c>
      <c r="HO13" s="227">
        <v>0</v>
      </c>
      <c r="HP13" s="268"/>
      <c r="HQ13" s="268"/>
      <c r="HR13" s="269">
        <v>0</v>
      </c>
      <c r="HS13" s="269">
        <v>0</v>
      </c>
      <c r="HT13" s="269">
        <v>0</v>
      </c>
      <c r="HU13" s="269">
        <v>0</v>
      </c>
      <c r="HV13" s="227">
        <v>0</v>
      </c>
      <c r="HW13" s="227">
        <v>0</v>
      </c>
      <c r="HX13" s="227">
        <v>0</v>
      </c>
      <c r="HY13" s="227">
        <v>0</v>
      </c>
      <c r="HZ13" s="268"/>
      <c r="IA13" s="268"/>
      <c r="IB13" s="269">
        <v>0</v>
      </c>
      <c r="IC13" s="269">
        <v>0</v>
      </c>
      <c r="ID13" s="269">
        <v>0</v>
      </c>
      <c r="IE13" s="269">
        <v>0</v>
      </c>
      <c r="IF13" s="227">
        <v>0</v>
      </c>
      <c r="IG13" s="227">
        <v>0</v>
      </c>
      <c r="IH13" s="227">
        <v>0</v>
      </c>
      <c r="II13" s="227">
        <v>0</v>
      </c>
      <c r="IK13" s="270" t="s">
        <v>620</v>
      </c>
      <c r="IL13" s="271">
        <v>15.440000000000001</v>
      </c>
      <c r="IM13" s="270">
        <v>100</v>
      </c>
      <c r="IN13" s="271">
        <v>38.795336787564764</v>
      </c>
      <c r="IO13" s="271">
        <v>10.362694300518134</v>
      </c>
      <c r="IP13" s="271">
        <v>50.841968911917093</v>
      </c>
    </row>
    <row r="14" spans="1:288" s="270" customFormat="1" ht="20" customHeight="1">
      <c r="X14" s="270" t="s">
        <v>547</v>
      </c>
      <c r="AQ14" s="264" t="s">
        <v>500</v>
      </c>
      <c r="AR14" s="264"/>
      <c r="AS14" s="264"/>
      <c r="AT14" s="264"/>
      <c r="AU14" s="321" t="s">
        <v>623</v>
      </c>
      <c r="AV14" s="265" t="s">
        <v>624</v>
      </c>
      <c r="AW14" s="233"/>
      <c r="AX14" s="266">
        <v>442.65</v>
      </c>
      <c r="AY14" s="266">
        <v>37.710000000000008</v>
      </c>
      <c r="AZ14" s="266">
        <v>21.414999999999996</v>
      </c>
      <c r="BA14" s="266">
        <v>21.675000000000001</v>
      </c>
      <c r="BB14" s="267" t="s">
        <v>625</v>
      </c>
      <c r="BC14" s="268">
        <v>100</v>
      </c>
      <c r="BD14" s="269">
        <v>109</v>
      </c>
      <c r="BE14" s="269">
        <v>25.2</v>
      </c>
      <c r="BF14" s="269">
        <v>0.9</v>
      </c>
      <c r="BG14" s="269">
        <v>0</v>
      </c>
      <c r="BH14" s="227">
        <v>109</v>
      </c>
      <c r="BI14" s="227">
        <v>25.2</v>
      </c>
      <c r="BJ14" s="227">
        <v>0.9</v>
      </c>
      <c r="BK14" s="227">
        <v>0</v>
      </c>
      <c r="BL14" s="268" t="s">
        <v>626</v>
      </c>
      <c r="BM14" s="268">
        <v>5</v>
      </c>
      <c r="BN14" s="269">
        <v>40.450000000000003</v>
      </c>
      <c r="BO14" s="269">
        <v>0</v>
      </c>
      <c r="BP14" s="269">
        <v>4.4950000000000001</v>
      </c>
      <c r="BQ14" s="269">
        <v>0</v>
      </c>
      <c r="BR14" s="227">
        <v>809</v>
      </c>
      <c r="BS14" s="227">
        <v>0</v>
      </c>
      <c r="BT14" s="227">
        <v>89.9</v>
      </c>
      <c r="BU14" s="227">
        <v>0</v>
      </c>
      <c r="BV14" s="268" t="s">
        <v>551</v>
      </c>
      <c r="BW14" s="268">
        <v>100</v>
      </c>
      <c r="BX14" s="269">
        <v>38</v>
      </c>
      <c r="BY14" s="269">
        <v>0.8</v>
      </c>
      <c r="BZ14" s="269">
        <v>0.3</v>
      </c>
      <c r="CA14" s="269">
        <v>6.6</v>
      </c>
      <c r="CB14" s="227">
        <v>38</v>
      </c>
      <c r="CC14" s="227">
        <v>0.8</v>
      </c>
      <c r="CD14" s="227">
        <v>0.3</v>
      </c>
      <c r="CE14" s="227">
        <v>6.6</v>
      </c>
      <c r="CF14" s="268" t="s">
        <v>73</v>
      </c>
      <c r="CG14" s="268">
        <v>100</v>
      </c>
      <c r="CH14" s="269">
        <v>21</v>
      </c>
      <c r="CI14" s="269">
        <v>0.8</v>
      </c>
      <c r="CJ14" s="269">
        <v>0.3</v>
      </c>
      <c r="CK14" s="269">
        <v>3.2</v>
      </c>
      <c r="CL14" s="227">
        <v>21</v>
      </c>
      <c r="CM14" s="227">
        <v>0.8</v>
      </c>
      <c r="CN14" s="227">
        <v>0.3</v>
      </c>
      <c r="CO14" s="227">
        <v>3.2</v>
      </c>
      <c r="CP14" s="268" t="s">
        <v>50</v>
      </c>
      <c r="CQ14" s="268">
        <v>50</v>
      </c>
      <c r="CR14" s="269">
        <v>71</v>
      </c>
      <c r="CS14" s="269">
        <v>5.95</v>
      </c>
      <c r="CT14" s="269">
        <v>5.15</v>
      </c>
      <c r="CU14" s="269">
        <v>0.15</v>
      </c>
      <c r="CV14" s="227">
        <v>142</v>
      </c>
      <c r="CW14" s="227">
        <v>11.9</v>
      </c>
      <c r="CX14" s="227">
        <v>10.3</v>
      </c>
      <c r="CY14" s="227">
        <v>0.3</v>
      </c>
      <c r="CZ14" s="268" t="s">
        <v>588</v>
      </c>
      <c r="DA14" s="268">
        <v>50</v>
      </c>
      <c r="DB14" s="269">
        <v>11.5</v>
      </c>
      <c r="DC14" s="269">
        <v>1.35</v>
      </c>
      <c r="DD14" s="269">
        <v>0.2</v>
      </c>
      <c r="DE14" s="269">
        <v>0.4</v>
      </c>
      <c r="DF14" s="227">
        <v>23</v>
      </c>
      <c r="DG14" s="227">
        <v>2.7</v>
      </c>
      <c r="DH14" s="227">
        <v>0.4</v>
      </c>
      <c r="DI14" s="227">
        <v>0.8</v>
      </c>
      <c r="DJ14" s="268" t="s">
        <v>383</v>
      </c>
      <c r="DK14" s="268">
        <v>10</v>
      </c>
      <c r="DL14" s="269">
        <v>74.2</v>
      </c>
      <c r="DM14" s="269">
        <v>1.59</v>
      </c>
      <c r="DN14" s="269">
        <v>7.08</v>
      </c>
      <c r="DO14" s="269">
        <v>0.7</v>
      </c>
      <c r="DP14" s="227">
        <v>742</v>
      </c>
      <c r="DQ14" s="227">
        <v>15.9</v>
      </c>
      <c r="DR14" s="227">
        <v>70.8</v>
      </c>
      <c r="DS14" s="227">
        <v>7</v>
      </c>
      <c r="DT14" s="268" t="s">
        <v>627</v>
      </c>
      <c r="DU14" s="268">
        <v>5</v>
      </c>
      <c r="DV14" s="269">
        <v>21.5</v>
      </c>
      <c r="DW14" s="269">
        <v>1.1000000000000001</v>
      </c>
      <c r="DX14" s="269">
        <v>1.5</v>
      </c>
      <c r="DY14" s="269">
        <v>0.17499999999999999</v>
      </c>
      <c r="DZ14" s="227">
        <v>430</v>
      </c>
      <c r="EA14" s="227">
        <v>22</v>
      </c>
      <c r="EB14" s="227">
        <v>30</v>
      </c>
      <c r="EC14" s="227">
        <v>3.5</v>
      </c>
      <c r="ED14" s="268" t="s">
        <v>628</v>
      </c>
      <c r="EE14" s="268">
        <v>10</v>
      </c>
      <c r="EF14" s="269">
        <v>7.1</v>
      </c>
      <c r="EG14" s="269">
        <v>0.17</v>
      </c>
      <c r="EH14" s="269">
        <v>0.09</v>
      </c>
      <c r="EI14" s="269">
        <v>1.45</v>
      </c>
      <c r="EJ14" s="227">
        <v>71</v>
      </c>
      <c r="EK14" s="227">
        <v>1.7</v>
      </c>
      <c r="EL14" s="227">
        <v>0.9</v>
      </c>
      <c r="EM14" s="227">
        <v>14.5</v>
      </c>
      <c r="EN14" s="268" t="s">
        <v>52</v>
      </c>
      <c r="EO14" s="268">
        <v>10</v>
      </c>
      <c r="EP14" s="269">
        <v>32.200000000000003</v>
      </c>
      <c r="EQ14" s="269">
        <v>0.05</v>
      </c>
      <c r="ER14" s="269">
        <v>0</v>
      </c>
      <c r="ES14" s="269">
        <v>8</v>
      </c>
      <c r="ET14" s="227">
        <v>322</v>
      </c>
      <c r="EU14" s="227">
        <v>0.5</v>
      </c>
      <c r="EV14" s="227">
        <v>0</v>
      </c>
      <c r="EW14" s="227">
        <v>80</v>
      </c>
      <c r="EX14" s="268" t="s">
        <v>629</v>
      </c>
      <c r="EY14" s="268">
        <v>10</v>
      </c>
      <c r="EZ14" s="269">
        <v>1.2</v>
      </c>
      <c r="FA14" s="269">
        <v>0</v>
      </c>
      <c r="FB14" s="269">
        <v>0</v>
      </c>
      <c r="FC14" s="269">
        <v>0.5</v>
      </c>
      <c r="FD14" s="227">
        <v>12</v>
      </c>
      <c r="FE14" s="227">
        <v>0</v>
      </c>
      <c r="FF14" s="227">
        <v>0</v>
      </c>
      <c r="FG14" s="227">
        <v>5</v>
      </c>
      <c r="FH14" s="268" t="s">
        <v>630</v>
      </c>
      <c r="FI14" s="268"/>
      <c r="FJ14" s="269">
        <v>0</v>
      </c>
      <c r="FK14" s="269">
        <v>0</v>
      </c>
      <c r="FL14" s="269">
        <v>0</v>
      </c>
      <c r="FM14" s="269">
        <v>0</v>
      </c>
      <c r="FN14" s="227">
        <v>39</v>
      </c>
      <c r="FO14" s="227">
        <v>1.3</v>
      </c>
      <c r="FP14" s="227">
        <v>0</v>
      </c>
      <c r="FQ14" s="227">
        <v>7</v>
      </c>
      <c r="FR14" s="268" t="s">
        <v>631</v>
      </c>
      <c r="FS14" s="268"/>
      <c r="FT14" s="269">
        <v>0</v>
      </c>
      <c r="FU14" s="269">
        <v>0</v>
      </c>
      <c r="FV14" s="269">
        <v>0</v>
      </c>
      <c r="FW14" s="269">
        <v>0</v>
      </c>
      <c r="FX14" s="227">
        <v>0</v>
      </c>
      <c r="FY14" s="227">
        <v>0</v>
      </c>
      <c r="FZ14" s="227">
        <v>0</v>
      </c>
      <c r="GA14" s="227">
        <v>0</v>
      </c>
      <c r="GB14" s="268" t="s">
        <v>632</v>
      </c>
      <c r="GC14" s="268">
        <v>10</v>
      </c>
      <c r="GD14" s="269">
        <v>15.5</v>
      </c>
      <c r="GE14" s="269">
        <v>0.7</v>
      </c>
      <c r="GF14" s="269">
        <v>1.4</v>
      </c>
      <c r="GG14" s="269">
        <v>0.5</v>
      </c>
      <c r="GH14" s="227">
        <v>155</v>
      </c>
      <c r="GI14" s="227">
        <v>7</v>
      </c>
      <c r="GJ14" s="227">
        <v>14</v>
      </c>
      <c r="GK14" s="227">
        <v>5</v>
      </c>
      <c r="GL14" s="268" t="s">
        <v>633</v>
      </c>
      <c r="GM14" s="268"/>
      <c r="GN14" s="269">
        <v>0</v>
      </c>
      <c r="GO14" s="269">
        <v>0</v>
      </c>
      <c r="GP14" s="269">
        <v>0</v>
      </c>
      <c r="GQ14" s="269">
        <v>0</v>
      </c>
      <c r="GR14" s="227">
        <v>0</v>
      </c>
      <c r="GS14" s="227">
        <v>0</v>
      </c>
      <c r="GT14" s="227">
        <v>0</v>
      </c>
      <c r="GU14" s="227">
        <v>0</v>
      </c>
      <c r="GV14" s="268" t="s">
        <v>489</v>
      </c>
      <c r="GW14" s="268"/>
      <c r="GX14" s="269">
        <v>0</v>
      </c>
      <c r="GY14" s="269">
        <v>0</v>
      </c>
      <c r="GZ14" s="269">
        <v>0</v>
      </c>
      <c r="HA14" s="269">
        <v>0</v>
      </c>
      <c r="HB14" s="227">
        <v>0</v>
      </c>
      <c r="HC14" s="227">
        <v>0</v>
      </c>
      <c r="HD14" s="227">
        <v>0</v>
      </c>
      <c r="HE14" s="227">
        <v>0</v>
      </c>
      <c r="HF14" s="268"/>
      <c r="HG14" s="268"/>
      <c r="HH14" s="269">
        <v>0</v>
      </c>
      <c r="HI14" s="269">
        <v>0</v>
      </c>
      <c r="HJ14" s="269">
        <v>0</v>
      </c>
      <c r="HK14" s="269">
        <v>0</v>
      </c>
      <c r="HL14" s="227">
        <v>0</v>
      </c>
      <c r="HM14" s="227">
        <v>0</v>
      </c>
      <c r="HN14" s="227">
        <v>0</v>
      </c>
      <c r="HO14" s="227">
        <v>0</v>
      </c>
      <c r="HP14" s="268"/>
      <c r="HQ14" s="268"/>
      <c r="HR14" s="269">
        <v>0</v>
      </c>
      <c r="HS14" s="269">
        <v>0</v>
      </c>
      <c r="HT14" s="269">
        <v>0</v>
      </c>
      <c r="HU14" s="269">
        <v>0</v>
      </c>
      <c r="HV14" s="227">
        <v>0</v>
      </c>
      <c r="HW14" s="227">
        <v>0</v>
      </c>
      <c r="HX14" s="227">
        <v>0</v>
      </c>
      <c r="HY14" s="227">
        <v>0</v>
      </c>
      <c r="HZ14" s="268"/>
      <c r="IA14" s="268"/>
      <c r="IB14" s="269">
        <v>0</v>
      </c>
      <c r="IC14" s="269">
        <v>0</v>
      </c>
      <c r="ID14" s="269">
        <v>0</v>
      </c>
      <c r="IE14" s="269">
        <v>0</v>
      </c>
      <c r="IF14" s="227">
        <v>0</v>
      </c>
      <c r="IG14" s="227">
        <v>0</v>
      </c>
      <c r="IH14" s="227">
        <v>0</v>
      </c>
      <c r="II14" s="227">
        <v>0</v>
      </c>
      <c r="IK14" s="270" t="s">
        <v>623</v>
      </c>
      <c r="IL14" s="271">
        <v>80.8</v>
      </c>
      <c r="IM14" s="270">
        <v>100</v>
      </c>
      <c r="IN14" s="271">
        <v>46.670792079207935</v>
      </c>
      <c r="IO14" s="271">
        <v>26.503712871287124</v>
      </c>
      <c r="IP14" s="271">
        <v>26.825495049504951</v>
      </c>
    </row>
    <row r="15" spans="1:288" s="270" customFormat="1" ht="20" customHeight="1">
      <c r="A15" s="263" t="s">
        <v>547</v>
      </c>
      <c r="B15" s="263"/>
      <c r="C15" s="263"/>
      <c r="D15" s="263"/>
      <c r="E15" s="263"/>
      <c r="F15" s="263"/>
      <c r="J15" s="270" t="s">
        <v>547</v>
      </c>
      <c r="V15" s="270" t="s">
        <v>547</v>
      </c>
      <c r="AQ15" s="264" t="s">
        <v>571</v>
      </c>
      <c r="AR15" s="264"/>
      <c r="AS15" s="264" t="s">
        <v>634</v>
      </c>
      <c r="AT15" s="264"/>
      <c r="AU15" s="320" t="s">
        <v>635</v>
      </c>
      <c r="AV15" s="265" t="s">
        <v>549</v>
      </c>
      <c r="AW15" s="286"/>
      <c r="AX15" s="266">
        <v>104.7</v>
      </c>
      <c r="AY15" s="266">
        <v>10.89</v>
      </c>
      <c r="AZ15" s="266">
        <v>4.4000000000000004</v>
      </c>
      <c r="BA15" s="266">
        <v>5.8000000000000007</v>
      </c>
      <c r="BB15" s="281" t="s">
        <v>636</v>
      </c>
      <c r="BC15" s="279">
        <v>100</v>
      </c>
      <c r="BD15" s="269">
        <v>55</v>
      </c>
      <c r="BE15" s="269">
        <v>10</v>
      </c>
      <c r="BF15" s="269">
        <v>0.2</v>
      </c>
      <c r="BG15" s="269">
        <v>4.2</v>
      </c>
      <c r="BH15" s="227">
        <v>55</v>
      </c>
      <c r="BI15" s="227">
        <v>10</v>
      </c>
      <c r="BJ15" s="227">
        <v>0.2</v>
      </c>
      <c r="BK15" s="227">
        <v>4.2</v>
      </c>
      <c r="BL15" s="279" t="s">
        <v>637</v>
      </c>
      <c r="BM15" s="279">
        <v>10</v>
      </c>
      <c r="BN15" s="269">
        <v>49.7</v>
      </c>
      <c r="BO15" s="269">
        <v>0.89</v>
      </c>
      <c r="BP15" s="269">
        <v>4.2</v>
      </c>
      <c r="BQ15" s="269">
        <v>1.6</v>
      </c>
      <c r="BR15" s="227">
        <v>497</v>
      </c>
      <c r="BS15" s="227">
        <v>8.9</v>
      </c>
      <c r="BT15" s="227">
        <v>42</v>
      </c>
      <c r="BU15" s="227">
        <v>16</v>
      </c>
      <c r="BV15" s="279" t="s">
        <v>489</v>
      </c>
      <c r="BW15" s="279"/>
      <c r="BX15" s="269">
        <v>0</v>
      </c>
      <c r="BY15" s="269">
        <v>0</v>
      </c>
      <c r="BZ15" s="269">
        <v>0</v>
      </c>
      <c r="CA15" s="269">
        <v>0</v>
      </c>
      <c r="CB15" s="227">
        <v>0</v>
      </c>
      <c r="CC15" s="227">
        <v>0</v>
      </c>
      <c r="CD15" s="227">
        <v>0</v>
      </c>
      <c r="CE15" s="227">
        <v>0</v>
      </c>
      <c r="CF15" s="279" t="s">
        <v>489</v>
      </c>
      <c r="CG15" s="279"/>
      <c r="CH15" s="269">
        <v>0</v>
      </c>
      <c r="CI15" s="269">
        <v>0</v>
      </c>
      <c r="CJ15" s="269">
        <v>0</v>
      </c>
      <c r="CK15" s="269">
        <v>0</v>
      </c>
      <c r="CL15" s="227">
        <v>0</v>
      </c>
      <c r="CM15" s="227">
        <v>0</v>
      </c>
      <c r="CN15" s="227">
        <v>0</v>
      </c>
      <c r="CO15" s="227">
        <v>0</v>
      </c>
      <c r="CP15" s="279" t="s">
        <v>489</v>
      </c>
      <c r="CQ15" s="279"/>
      <c r="CR15" s="269">
        <v>0</v>
      </c>
      <c r="CS15" s="269">
        <v>0</v>
      </c>
      <c r="CT15" s="269">
        <v>0</v>
      </c>
      <c r="CU15" s="269">
        <v>0</v>
      </c>
      <c r="CV15" s="227">
        <v>0</v>
      </c>
      <c r="CW15" s="227">
        <v>0</v>
      </c>
      <c r="CX15" s="227">
        <v>0</v>
      </c>
      <c r="CY15" s="227">
        <v>0</v>
      </c>
      <c r="CZ15" s="279" t="s">
        <v>489</v>
      </c>
      <c r="DA15" s="279"/>
      <c r="DB15" s="269">
        <v>0</v>
      </c>
      <c r="DC15" s="269">
        <v>0</v>
      </c>
      <c r="DD15" s="269">
        <v>0</v>
      </c>
      <c r="DE15" s="269">
        <v>0</v>
      </c>
      <c r="DF15" s="227">
        <v>0</v>
      </c>
      <c r="DG15" s="227">
        <v>0</v>
      </c>
      <c r="DH15" s="227">
        <v>0</v>
      </c>
      <c r="DI15" s="227">
        <v>0</v>
      </c>
      <c r="DJ15" s="279" t="s">
        <v>489</v>
      </c>
      <c r="DK15" s="279"/>
      <c r="DL15" s="269">
        <v>0</v>
      </c>
      <c r="DM15" s="269">
        <v>0</v>
      </c>
      <c r="DN15" s="269">
        <v>0</v>
      </c>
      <c r="DO15" s="269">
        <v>0</v>
      </c>
      <c r="DP15" s="227">
        <v>0</v>
      </c>
      <c r="DQ15" s="227">
        <v>0</v>
      </c>
      <c r="DR15" s="227">
        <v>0</v>
      </c>
      <c r="DS15" s="227">
        <v>0</v>
      </c>
      <c r="DT15" s="279" t="s">
        <v>489</v>
      </c>
      <c r="DU15" s="279"/>
      <c r="DV15" s="269">
        <v>0</v>
      </c>
      <c r="DW15" s="269">
        <v>0</v>
      </c>
      <c r="DX15" s="269">
        <v>0</v>
      </c>
      <c r="DY15" s="269">
        <v>0</v>
      </c>
      <c r="DZ15" s="227">
        <v>0</v>
      </c>
      <c r="EA15" s="227">
        <v>0</v>
      </c>
      <c r="EB15" s="227">
        <v>0</v>
      </c>
      <c r="EC15" s="227">
        <v>0</v>
      </c>
      <c r="ED15" s="279" t="s">
        <v>489</v>
      </c>
      <c r="EE15" s="279"/>
      <c r="EF15" s="269">
        <v>0</v>
      </c>
      <c r="EG15" s="269">
        <v>0</v>
      </c>
      <c r="EH15" s="269">
        <v>0</v>
      </c>
      <c r="EI15" s="269">
        <v>0</v>
      </c>
      <c r="EJ15" s="227">
        <v>0</v>
      </c>
      <c r="EK15" s="227">
        <v>0</v>
      </c>
      <c r="EL15" s="227">
        <v>0</v>
      </c>
      <c r="EM15" s="227">
        <v>0</v>
      </c>
      <c r="EN15" s="279" t="s">
        <v>489</v>
      </c>
      <c r="EO15" s="279"/>
      <c r="EP15" s="269">
        <v>0</v>
      </c>
      <c r="EQ15" s="269">
        <v>0</v>
      </c>
      <c r="ER15" s="269">
        <v>0</v>
      </c>
      <c r="ES15" s="269">
        <v>0</v>
      </c>
      <c r="ET15" s="227">
        <v>0</v>
      </c>
      <c r="EU15" s="227">
        <v>0</v>
      </c>
      <c r="EV15" s="227">
        <v>0</v>
      </c>
      <c r="EW15" s="227">
        <v>0</v>
      </c>
      <c r="EX15" s="279" t="s">
        <v>489</v>
      </c>
      <c r="EY15" s="279"/>
      <c r="EZ15" s="269">
        <v>0</v>
      </c>
      <c r="FA15" s="269">
        <v>0</v>
      </c>
      <c r="FB15" s="269">
        <v>0</v>
      </c>
      <c r="FC15" s="269">
        <v>0</v>
      </c>
      <c r="FD15" s="227">
        <v>0</v>
      </c>
      <c r="FE15" s="227">
        <v>0</v>
      </c>
      <c r="FF15" s="227">
        <v>0</v>
      </c>
      <c r="FG15" s="227">
        <v>0</v>
      </c>
      <c r="FH15" s="279" t="s">
        <v>489</v>
      </c>
      <c r="FI15" s="279"/>
      <c r="FJ15" s="269">
        <v>0</v>
      </c>
      <c r="FK15" s="269">
        <v>0</v>
      </c>
      <c r="FL15" s="269">
        <v>0</v>
      </c>
      <c r="FM15" s="269">
        <v>0</v>
      </c>
      <c r="FN15" s="227">
        <v>0</v>
      </c>
      <c r="FO15" s="227">
        <v>0</v>
      </c>
      <c r="FP15" s="227">
        <v>0</v>
      </c>
      <c r="FQ15" s="227">
        <v>0</v>
      </c>
      <c r="FR15" s="279" t="s">
        <v>489</v>
      </c>
      <c r="FS15" s="279"/>
      <c r="FT15" s="269">
        <v>0</v>
      </c>
      <c r="FU15" s="269">
        <v>0</v>
      </c>
      <c r="FV15" s="269">
        <v>0</v>
      </c>
      <c r="FW15" s="269">
        <v>0</v>
      </c>
      <c r="FX15" s="227">
        <v>0</v>
      </c>
      <c r="FY15" s="227">
        <v>0</v>
      </c>
      <c r="FZ15" s="227">
        <v>0</v>
      </c>
      <c r="GA15" s="227">
        <v>0</v>
      </c>
      <c r="GB15" s="279" t="s">
        <v>489</v>
      </c>
      <c r="GC15" s="279"/>
      <c r="GD15" s="269">
        <v>0</v>
      </c>
      <c r="GE15" s="269">
        <v>0</v>
      </c>
      <c r="GF15" s="269">
        <v>0</v>
      </c>
      <c r="GG15" s="269">
        <v>0</v>
      </c>
      <c r="GH15" s="227">
        <v>0</v>
      </c>
      <c r="GI15" s="227">
        <v>0</v>
      </c>
      <c r="GJ15" s="227">
        <v>0</v>
      </c>
      <c r="GK15" s="227">
        <v>0</v>
      </c>
      <c r="GL15" s="279" t="s">
        <v>489</v>
      </c>
      <c r="GM15" s="279"/>
      <c r="GN15" s="269">
        <v>0</v>
      </c>
      <c r="GO15" s="269">
        <v>0</v>
      </c>
      <c r="GP15" s="269">
        <v>0</v>
      </c>
      <c r="GQ15" s="269">
        <v>0</v>
      </c>
      <c r="GR15" s="227">
        <v>0</v>
      </c>
      <c r="GS15" s="227">
        <v>0</v>
      </c>
      <c r="GT15" s="227">
        <v>0</v>
      </c>
      <c r="GU15" s="227">
        <v>0</v>
      </c>
      <c r="GV15" s="279" t="s">
        <v>489</v>
      </c>
      <c r="GW15" s="279"/>
      <c r="GX15" s="269">
        <v>0</v>
      </c>
      <c r="GY15" s="269">
        <v>0</v>
      </c>
      <c r="GZ15" s="269">
        <v>0</v>
      </c>
      <c r="HA15" s="269">
        <v>0</v>
      </c>
      <c r="HB15" s="227">
        <v>0</v>
      </c>
      <c r="HC15" s="227">
        <v>0</v>
      </c>
      <c r="HD15" s="227">
        <v>0</v>
      </c>
      <c r="HE15" s="227">
        <v>0</v>
      </c>
      <c r="HF15" s="279"/>
      <c r="HG15" s="279"/>
      <c r="HH15" s="269">
        <v>0</v>
      </c>
      <c r="HI15" s="269">
        <v>0</v>
      </c>
      <c r="HJ15" s="269">
        <v>0</v>
      </c>
      <c r="HK15" s="269">
        <v>0</v>
      </c>
      <c r="HL15" s="227">
        <v>0</v>
      </c>
      <c r="HM15" s="227">
        <v>0</v>
      </c>
      <c r="HN15" s="227">
        <v>0</v>
      </c>
      <c r="HO15" s="227">
        <v>0</v>
      </c>
      <c r="HP15" s="279"/>
      <c r="HQ15" s="279"/>
      <c r="HR15" s="269">
        <v>0</v>
      </c>
      <c r="HS15" s="269">
        <v>0</v>
      </c>
      <c r="HT15" s="269">
        <v>0</v>
      </c>
      <c r="HU15" s="269">
        <v>0</v>
      </c>
      <c r="HV15" s="227">
        <v>0</v>
      </c>
      <c r="HW15" s="227">
        <v>0</v>
      </c>
      <c r="HX15" s="227">
        <v>0</v>
      </c>
      <c r="HY15" s="227">
        <v>0</v>
      </c>
      <c r="HZ15" s="279"/>
      <c r="IA15" s="279"/>
      <c r="IB15" s="269">
        <v>0</v>
      </c>
      <c r="IC15" s="269">
        <v>0</v>
      </c>
      <c r="ID15" s="269">
        <v>0</v>
      </c>
      <c r="IE15" s="269">
        <v>0</v>
      </c>
      <c r="IF15" s="227">
        <v>0</v>
      </c>
      <c r="IG15" s="227">
        <v>0</v>
      </c>
      <c r="IH15" s="227">
        <v>0</v>
      </c>
      <c r="II15" s="227">
        <v>0</v>
      </c>
      <c r="IJ15" s="226" t="s">
        <v>638</v>
      </c>
      <c r="IK15" s="270" t="s">
        <v>635</v>
      </c>
      <c r="IL15" s="271">
        <v>21.090000000000003</v>
      </c>
      <c r="IM15" s="270">
        <v>100</v>
      </c>
      <c r="IN15" s="271">
        <v>51.635846372688469</v>
      </c>
      <c r="IO15" s="271">
        <v>20.862968231389285</v>
      </c>
      <c r="IP15" s="271">
        <v>27.501185395922239</v>
      </c>
    </row>
    <row r="16" spans="1:288" ht="22" customHeight="1">
      <c r="K16" s="226" t="s">
        <v>547</v>
      </c>
      <c r="AQ16" s="264" t="s">
        <v>500</v>
      </c>
      <c r="AR16" s="285"/>
      <c r="AS16" s="264" t="s">
        <v>559</v>
      </c>
      <c r="AT16" s="282" t="s">
        <v>639</v>
      </c>
      <c r="AU16" s="323" t="s">
        <v>640</v>
      </c>
      <c r="AV16" s="288" t="s">
        <v>641</v>
      </c>
      <c r="AW16" s="287"/>
      <c r="AX16" s="266">
        <v>398.79999999999995</v>
      </c>
      <c r="AY16" s="266">
        <v>23.605</v>
      </c>
      <c r="AZ16" s="266">
        <v>25.614999999999998</v>
      </c>
      <c r="BA16" s="266">
        <v>14.65</v>
      </c>
      <c r="BB16" s="280" t="s">
        <v>161</v>
      </c>
      <c r="BC16" s="283">
        <v>100</v>
      </c>
      <c r="BD16" s="269">
        <v>142</v>
      </c>
      <c r="BE16" s="269">
        <v>11.9</v>
      </c>
      <c r="BF16" s="269">
        <v>10.3</v>
      </c>
      <c r="BG16" s="269">
        <v>0.3</v>
      </c>
      <c r="BH16" s="227">
        <v>142</v>
      </c>
      <c r="BI16" s="227">
        <v>11.9</v>
      </c>
      <c r="BJ16" s="227">
        <v>10.3</v>
      </c>
      <c r="BK16" s="227">
        <v>0.3</v>
      </c>
      <c r="BL16" s="284" t="s">
        <v>201</v>
      </c>
      <c r="BM16" s="284">
        <v>30</v>
      </c>
      <c r="BN16" s="269">
        <v>119.7</v>
      </c>
      <c r="BO16" s="269">
        <v>8.1</v>
      </c>
      <c r="BP16" s="269">
        <v>9.6</v>
      </c>
      <c r="BQ16" s="269">
        <v>0</v>
      </c>
      <c r="BR16" s="227">
        <v>399</v>
      </c>
      <c r="BS16" s="227">
        <v>27</v>
      </c>
      <c r="BT16" s="227">
        <v>32</v>
      </c>
      <c r="BU16" s="227">
        <v>0</v>
      </c>
      <c r="BV16" s="284" t="s">
        <v>642</v>
      </c>
      <c r="BW16" s="284">
        <v>35</v>
      </c>
      <c r="BX16" s="269">
        <v>13.65</v>
      </c>
      <c r="BY16" s="269">
        <v>0.45500000000000002</v>
      </c>
      <c r="BZ16" s="269">
        <v>7.0000000000000007E-2</v>
      </c>
      <c r="CA16" s="269">
        <v>2.4500000000000002</v>
      </c>
      <c r="CB16" s="227">
        <v>39</v>
      </c>
      <c r="CC16" s="227">
        <v>1.3</v>
      </c>
      <c r="CD16" s="227">
        <v>0.2</v>
      </c>
      <c r="CE16" s="227">
        <v>7</v>
      </c>
      <c r="CF16" s="284" t="s">
        <v>643</v>
      </c>
      <c r="CG16" s="284">
        <v>150</v>
      </c>
      <c r="CH16" s="269">
        <v>48</v>
      </c>
      <c r="CI16" s="269">
        <v>1.35</v>
      </c>
      <c r="CJ16" s="269">
        <v>0.6</v>
      </c>
      <c r="CK16" s="269">
        <v>7.8</v>
      </c>
      <c r="CL16" s="227">
        <v>32</v>
      </c>
      <c r="CM16" s="227">
        <v>0.9</v>
      </c>
      <c r="CN16" s="227">
        <v>0.4</v>
      </c>
      <c r="CO16" s="227">
        <v>5.2</v>
      </c>
      <c r="CP16" s="284" t="s">
        <v>644</v>
      </c>
      <c r="CQ16" s="284">
        <v>100</v>
      </c>
      <c r="CR16" s="269">
        <v>26</v>
      </c>
      <c r="CS16" s="269">
        <v>1</v>
      </c>
      <c r="CT16" s="269">
        <v>0.4</v>
      </c>
      <c r="CU16" s="269">
        <v>3.4</v>
      </c>
      <c r="CV16" s="227">
        <v>26</v>
      </c>
      <c r="CW16" s="227">
        <v>1</v>
      </c>
      <c r="CX16" s="227">
        <v>0.4</v>
      </c>
      <c r="CY16" s="227">
        <v>3.4</v>
      </c>
      <c r="CZ16" s="284" t="s">
        <v>645</v>
      </c>
      <c r="DA16" s="284">
        <v>50</v>
      </c>
      <c r="DB16" s="269">
        <v>9</v>
      </c>
      <c r="DC16" s="269">
        <v>0.8</v>
      </c>
      <c r="DD16" s="269">
        <v>0.15</v>
      </c>
      <c r="DE16" s="269">
        <v>0.7</v>
      </c>
      <c r="DF16" s="227">
        <v>18</v>
      </c>
      <c r="DG16" s="227">
        <v>1.6</v>
      </c>
      <c r="DH16" s="227">
        <v>0.3</v>
      </c>
      <c r="DI16" s="227">
        <v>1.4</v>
      </c>
      <c r="DJ16" s="284" t="s">
        <v>596</v>
      </c>
      <c r="DK16" s="284">
        <v>5</v>
      </c>
      <c r="DL16" s="269">
        <v>40.450000000000003</v>
      </c>
      <c r="DM16" s="269">
        <v>0</v>
      </c>
      <c r="DN16" s="269">
        <v>4.4950000000000001</v>
      </c>
      <c r="DO16" s="269">
        <v>0</v>
      </c>
      <c r="DP16" s="227">
        <v>809</v>
      </c>
      <c r="DQ16" s="227">
        <v>0</v>
      </c>
      <c r="DR16" s="227">
        <v>89.9</v>
      </c>
      <c r="DS16" s="227">
        <v>0</v>
      </c>
      <c r="DT16" s="284"/>
      <c r="DU16" s="284"/>
      <c r="DV16" s="269">
        <v>0</v>
      </c>
      <c r="DW16" s="269">
        <v>0</v>
      </c>
      <c r="DX16" s="269">
        <v>0</v>
      </c>
      <c r="DY16" s="269">
        <v>0</v>
      </c>
      <c r="DZ16" s="227">
        <v>0</v>
      </c>
      <c r="EA16" s="227">
        <v>0</v>
      </c>
      <c r="EB16" s="227">
        <v>0</v>
      </c>
      <c r="EC16" s="227">
        <v>0</v>
      </c>
      <c r="ED16" s="284"/>
      <c r="EE16" s="284"/>
      <c r="EF16" s="269">
        <v>0</v>
      </c>
      <c r="EG16" s="269">
        <v>0</v>
      </c>
      <c r="EH16" s="269">
        <v>0</v>
      </c>
      <c r="EI16" s="269">
        <v>0</v>
      </c>
      <c r="EJ16" s="227">
        <v>0</v>
      </c>
      <c r="EK16" s="227">
        <v>0</v>
      </c>
      <c r="EL16" s="227">
        <v>0</v>
      </c>
      <c r="EM16" s="227">
        <v>0</v>
      </c>
      <c r="EN16" s="284"/>
      <c r="EO16" s="284"/>
      <c r="EP16" s="269">
        <v>0</v>
      </c>
      <c r="EQ16" s="269">
        <v>0</v>
      </c>
      <c r="ER16" s="269">
        <v>0</v>
      </c>
      <c r="ES16" s="269">
        <v>0</v>
      </c>
      <c r="ET16" s="227">
        <v>0</v>
      </c>
      <c r="EU16" s="227">
        <v>0</v>
      </c>
      <c r="EV16" s="227">
        <v>0</v>
      </c>
      <c r="EW16" s="227">
        <v>0</v>
      </c>
      <c r="EX16" s="284"/>
      <c r="EY16" s="284"/>
      <c r="EZ16" s="269">
        <v>0</v>
      </c>
      <c r="FA16" s="269">
        <v>0</v>
      </c>
      <c r="FB16" s="269">
        <v>0</v>
      </c>
      <c r="FC16" s="269">
        <v>0</v>
      </c>
      <c r="FD16" s="227">
        <v>0</v>
      </c>
      <c r="FE16" s="227">
        <v>0</v>
      </c>
      <c r="FF16" s="227">
        <v>0</v>
      </c>
      <c r="FG16" s="227">
        <v>0</v>
      </c>
      <c r="FH16" s="284"/>
      <c r="FI16" s="284"/>
      <c r="FJ16" s="269">
        <v>0</v>
      </c>
      <c r="FK16" s="269">
        <v>0</v>
      </c>
      <c r="FL16" s="269">
        <v>0</v>
      </c>
      <c r="FM16" s="269">
        <v>0</v>
      </c>
      <c r="FN16" s="227">
        <v>0</v>
      </c>
      <c r="FO16" s="227">
        <v>0</v>
      </c>
      <c r="FP16" s="227">
        <v>0</v>
      </c>
      <c r="FQ16" s="227">
        <v>0</v>
      </c>
      <c r="FR16" s="284"/>
      <c r="FS16" s="284"/>
      <c r="FT16" s="269">
        <v>0</v>
      </c>
      <c r="FU16" s="269">
        <v>0</v>
      </c>
      <c r="FV16" s="269">
        <v>0</v>
      </c>
      <c r="FW16" s="269">
        <v>0</v>
      </c>
      <c r="FX16" s="227">
        <v>0</v>
      </c>
      <c r="FY16" s="227">
        <v>0</v>
      </c>
      <c r="FZ16" s="227">
        <v>0</v>
      </c>
      <c r="GA16" s="227">
        <v>0</v>
      </c>
      <c r="GB16" s="284"/>
      <c r="GC16" s="284"/>
      <c r="GD16" s="269">
        <v>0</v>
      </c>
      <c r="GE16" s="269">
        <v>0</v>
      </c>
      <c r="GF16" s="269">
        <v>0</v>
      </c>
      <c r="GG16" s="269">
        <v>0</v>
      </c>
      <c r="GH16" s="227">
        <v>0</v>
      </c>
      <c r="GI16" s="227">
        <v>0</v>
      </c>
      <c r="GJ16" s="227">
        <v>0</v>
      </c>
      <c r="GK16" s="227">
        <v>0</v>
      </c>
      <c r="GL16" s="284"/>
      <c r="GM16" s="284"/>
      <c r="GN16" s="269">
        <v>0</v>
      </c>
      <c r="GO16" s="269">
        <v>0</v>
      </c>
      <c r="GP16" s="269">
        <v>0</v>
      </c>
      <c r="GQ16" s="269">
        <v>0</v>
      </c>
      <c r="GR16" s="227">
        <v>0</v>
      </c>
      <c r="GS16" s="227">
        <v>0</v>
      </c>
      <c r="GT16" s="227">
        <v>0</v>
      </c>
      <c r="GU16" s="227">
        <v>0</v>
      </c>
      <c r="GV16" s="284"/>
      <c r="GW16" s="284"/>
      <c r="GX16" s="269">
        <v>0</v>
      </c>
      <c r="GY16" s="269">
        <v>0</v>
      </c>
      <c r="GZ16" s="269">
        <v>0</v>
      </c>
      <c r="HA16" s="269">
        <v>0</v>
      </c>
      <c r="HB16" s="227">
        <v>0</v>
      </c>
      <c r="HC16" s="227">
        <v>0</v>
      </c>
      <c r="HD16" s="227">
        <v>0</v>
      </c>
      <c r="HE16" s="227">
        <v>0</v>
      </c>
      <c r="HF16" s="284"/>
      <c r="HG16" s="284"/>
      <c r="HH16" s="269">
        <v>0</v>
      </c>
      <c r="HI16" s="269">
        <v>0</v>
      </c>
      <c r="HJ16" s="269">
        <v>0</v>
      </c>
      <c r="HK16" s="269">
        <v>0</v>
      </c>
      <c r="HL16" s="227">
        <v>0</v>
      </c>
      <c r="HM16" s="227">
        <v>0</v>
      </c>
      <c r="HN16" s="227">
        <v>0</v>
      </c>
      <c r="HO16" s="227">
        <v>0</v>
      </c>
      <c r="HP16" s="284"/>
      <c r="HQ16" s="284"/>
      <c r="HR16" s="269">
        <v>0</v>
      </c>
      <c r="HS16" s="269">
        <v>0</v>
      </c>
      <c r="HT16" s="269">
        <v>0</v>
      </c>
      <c r="HU16" s="269">
        <v>0</v>
      </c>
      <c r="HV16" s="227">
        <v>0</v>
      </c>
      <c r="HW16" s="227">
        <v>0</v>
      </c>
      <c r="HX16" s="227">
        <v>0</v>
      </c>
      <c r="HY16" s="227">
        <v>0</v>
      </c>
      <c r="HZ16" s="284"/>
      <c r="IA16" s="284"/>
      <c r="IB16" s="269">
        <v>0</v>
      </c>
      <c r="IC16" s="269">
        <v>0</v>
      </c>
      <c r="ID16" s="269">
        <v>0</v>
      </c>
      <c r="IE16" s="269">
        <v>0</v>
      </c>
      <c r="IF16" s="227">
        <v>0</v>
      </c>
      <c r="IG16" s="227">
        <v>0</v>
      </c>
      <c r="IH16" s="227">
        <v>0</v>
      </c>
      <c r="II16" s="227">
        <v>0</v>
      </c>
      <c r="IK16" s="270" t="s">
        <v>640</v>
      </c>
      <c r="IL16" s="271">
        <v>63.87</v>
      </c>
      <c r="IM16" s="270">
        <v>100</v>
      </c>
      <c r="IN16" s="271">
        <v>36.957883200250514</v>
      </c>
      <c r="IO16" s="271">
        <v>40.104900579301706</v>
      </c>
      <c r="IP16" s="271">
        <v>22.937216220447784</v>
      </c>
    </row>
  </sheetData>
  <autoFilter ref="A3:KB16" xr:uid="{362164F8-55CD-E346-8F6D-5C10842717CA}">
    <sortState xmlns:xlrd2="http://schemas.microsoft.com/office/spreadsheetml/2017/richdata2" ref="A4:KB16">
      <sortCondition ref="AU3:AU16"/>
    </sortState>
  </autoFilter>
  <mergeCells count="48">
    <mergeCell ref="A2:F2"/>
    <mergeCell ref="M2:R2"/>
    <mergeCell ref="G2:L2"/>
    <mergeCell ref="AK2:AP2"/>
    <mergeCell ref="AE2:AJ2"/>
    <mergeCell ref="Y2:AD2"/>
    <mergeCell ref="S2:X2"/>
    <mergeCell ref="A1:AP1"/>
    <mergeCell ref="DP2:DS2"/>
    <mergeCell ref="IB2:IE2"/>
    <mergeCell ref="IF2:II2"/>
    <mergeCell ref="HL2:HO2"/>
    <mergeCell ref="DZ2:EC2"/>
    <mergeCell ref="EJ2:EM2"/>
    <mergeCell ref="GR2:GU2"/>
    <mergeCell ref="HR2:HU2"/>
    <mergeCell ref="AX2:BA2"/>
    <mergeCell ref="FX2:GA2"/>
    <mergeCell ref="GD2:GG2"/>
    <mergeCell ref="GH2:GK2"/>
    <mergeCell ref="GN2:GQ2"/>
    <mergeCell ref="BX2:CA2"/>
    <mergeCell ref="DF2:DI2"/>
    <mergeCell ref="FT2:FW2"/>
    <mergeCell ref="ET2:EW2"/>
    <mergeCell ref="EZ2:FC2"/>
    <mergeCell ref="EF2:EI2"/>
    <mergeCell ref="IL2:IP2"/>
    <mergeCell ref="GX2:HA2"/>
    <mergeCell ref="HB2:HE2"/>
    <mergeCell ref="HH2:HK2"/>
    <mergeCell ref="FD2:FG2"/>
    <mergeCell ref="FJ2:FM2"/>
    <mergeCell ref="HV2:HY2"/>
    <mergeCell ref="FN2:FQ2"/>
    <mergeCell ref="BD2:BG2"/>
    <mergeCell ref="BH2:BK2"/>
    <mergeCell ref="BN2:BQ2"/>
    <mergeCell ref="BR2:BU2"/>
    <mergeCell ref="EP2:ES2"/>
    <mergeCell ref="DV2:DY2"/>
    <mergeCell ref="CV2:CY2"/>
    <mergeCell ref="DB2:DE2"/>
    <mergeCell ref="DL2:DO2"/>
    <mergeCell ref="CB2:CE2"/>
    <mergeCell ref="CL2:CO2"/>
    <mergeCell ref="CR2:CU2"/>
    <mergeCell ref="CH2:CK2"/>
  </mergeCells>
  <phoneticPr fontId="43" type="noConversion"/>
  <conditionalFormatting sqref="AV1:AV1048576">
    <cfRule type="containsText" dxfId="9" priority="12" stopIfTrue="1" operator="containsText" text="coriandre">
      <formula>NOT(ISERROR(SEARCH("coriandre",AV1)))</formula>
    </cfRule>
  </conditionalFormatting>
  <conditionalFormatting sqref="AQ1:XFD2 A3:XFD1048576">
    <cfRule type="containsText" dxfId="8" priority="11" stopIfTrue="1" operator="containsText" text="édulcorant">
      <formula>NOT(ISERROR(SEARCH("édulcorant",A1)))</formula>
    </cfRule>
  </conditionalFormatting>
  <conditionalFormatting sqref="BB1:II1048576">
    <cfRule type="containsText" dxfId="7" priority="8" stopIfTrue="1" operator="containsText" text="MNFC">
      <formula>NOT(ISERROR(SEARCH("MNFC",BB1)))</formula>
    </cfRule>
  </conditionalFormatting>
  <conditionalFormatting sqref="A1">
    <cfRule type="containsText" dxfId="6" priority="2" stopIfTrue="1" operator="containsText" text="édulcorant">
      <formula>NOT(ISERROR(SEARCH("édulcorant",A1)))</formula>
    </cfRule>
  </conditionalFormatting>
  <conditionalFormatting sqref="A2 G2 S2 M2 AK2 AE2 Y2">
    <cfRule type="containsText" dxfId="5" priority="1" stopIfTrue="1" operator="containsText" text="édulcorant">
      <formula>NOT(ISERROR(SEARCH("édulcorant",A2)))</formula>
    </cfRule>
  </conditionalFormatting>
  <conditionalFormatting sqref="AU15">
    <cfRule type="duplicateValues" dxfId="4" priority="1059"/>
  </conditionalFormatting>
  <conditionalFormatting sqref="AU1:AU1048576">
    <cfRule type="duplicateValues" dxfId="3" priority="1276" stopIfTrue="1"/>
  </conditionalFormatting>
  <conditionalFormatting sqref="AU1:AU3 AW1 AY1 BA1 BC1 BE1 BG1 BI1 BK1 BM1 BO1 BQ1 BS1 BU1 BW1 BY1 CA1 CC1 CE1 CG1 CI1 CK1 CM1 CO1 CQ1 CS1 CU1 CW1 CY1 DA1 DC1 DE1 DG1 DI1 DK1 DM1 DO1 DQ1 DS1 DU1 DW1 DY1 EA1 EC1 EE1 EG1 EI1 EK1 EM1 EO1 EQ1 ES1 EU1 EW1 EY1 FA1 FC1 FE1 FG1 FI1 FK1 FM1 FO1 FQ1 FS1 FU1 FW1 FY1 GA1 GC1 GE1 GG1 GI1 GK1 GM1 GO1 GQ1 GS1 GU1 GW1 GY1 HA1 HC1 HE1 HG1 HI1 HK1 HM1 HO1 HQ1 HS1 HU1 HW1 HY1 IA1 IC1 IE1 IG1 II1">
    <cfRule type="duplicateValues" dxfId="2" priority="1808"/>
  </conditionalFormatting>
  <conditionalFormatting sqref="AU16">
    <cfRule type="duplicateValues" dxfId="1" priority="1924"/>
  </conditionalFormatting>
  <conditionalFormatting sqref="AU4:AU14">
    <cfRule type="duplicateValues" dxfId="0" priority="2168"/>
  </conditionalFormatting>
  <pageMargins left="0.7" right="0.7" top="0.75" bottom="0.75" header="0.3" footer="0.3"/>
  <pageSetup paperSize="9"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47405-0E99-064C-98C7-69A901773E08}">
  <sheetPr>
    <tabColor rgb="FF00B050"/>
    <pageSetUpPr fitToPage="1"/>
  </sheetPr>
  <dimension ref="A1:N132"/>
  <sheetViews>
    <sheetView showGridLines="0" zoomScale="70" zoomScaleNormal="70" workbookViewId="0">
      <pane ySplit="8" topLeftCell="A9" activePane="bottomLeft" state="frozen"/>
      <selection sqref="A1:IV2"/>
      <selection pane="bottomLeft" activeCell="F91" sqref="F91"/>
    </sheetView>
  </sheetViews>
  <sheetFormatPr baseColWidth="10" defaultColWidth="10.83203125" defaultRowHeight="21"/>
  <cols>
    <col min="1" max="1" width="16" style="54" customWidth="1"/>
    <col min="2" max="2" width="51.33203125" style="204" customWidth="1"/>
    <col min="3" max="3" width="61" style="207" customWidth="1"/>
    <col min="4" max="4" width="21.1640625" style="44" customWidth="1"/>
    <col min="5" max="5" width="31.83203125" style="223" customWidth="1"/>
    <col min="6" max="6" width="16.33203125" style="173" customWidth="1"/>
    <col min="7" max="10" width="10.83203125" style="197"/>
    <col min="11" max="16384" width="10.83203125" style="78"/>
  </cols>
  <sheetData>
    <row r="1" spans="1:10" s="225" customFormat="1" ht="31">
      <c r="A1" s="339" t="s">
        <v>646</v>
      </c>
      <c r="B1" s="339"/>
      <c r="C1" s="339"/>
      <c r="D1" s="339"/>
      <c r="E1" s="339"/>
      <c r="F1" s="339"/>
      <c r="G1" s="224"/>
      <c r="H1" s="224"/>
      <c r="I1" s="224"/>
      <c r="J1" s="224"/>
    </row>
    <row r="2" spans="1:10" s="225" customFormat="1" ht="31">
      <c r="A2" s="339"/>
      <c r="B2" s="339"/>
      <c r="C2" s="339"/>
      <c r="D2" s="339"/>
      <c r="E2" s="339"/>
      <c r="F2" s="339"/>
      <c r="G2" s="224"/>
      <c r="H2" s="224"/>
      <c r="I2" s="224"/>
      <c r="J2" s="224"/>
    </row>
    <row r="3" spans="1:10" ht="14" customHeight="1">
      <c r="A3" s="198"/>
      <c r="B3" s="198"/>
      <c r="C3" s="198"/>
      <c r="D3" s="198"/>
      <c r="E3" s="198"/>
      <c r="F3" s="198"/>
    </row>
    <row r="4" spans="1:10">
      <c r="A4" s="198"/>
      <c r="B4" s="198"/>
      <c r="C4" s="78"/>
      <c r="D4" s="78"/>
      <c r="E4" s="198"/>
      <c r="F4" s="4" t="s">
        <v>647</v>
      </c>
      <c r="G4" s="195">
        <v>1600</v>
      </c>
      <c r="H4" s="195">
        <v>120</v>
      </c>
      <c r="I4" s="195">
        <v>70</v>
      </c>
      <c r="J4" s="195">
        <v>120</v>
      </c>
    </row>
    <row r="5" spans="1:10" ht="12" customHeight="1">
      <c r="A5" s="198"/>
      <c r="B5" s="198"/>
      <c r="C5" s="78"/>
      <c r="D5" s="78"/>
      <c r="E5" s="198"/>
      <c r="F5" s="198"/>
    </row>
    <row r="6" spans="1:10">
      <c r="A6" s="198"/>
      <c r="B6" s="198"/>
      <c r="C6" s="78"/>
      <c r="D6" s="78"/>
      <c r="E6" s="198"/>
      <c r="F6" s="194" t="s">
        <v>545</v>
      </c>
      <c r="G6" s="3">
        <f>G9+G33+G47+G71+G85+G109+G29+G31+G43+G45+G67+G69+G81+G83+G105+G107+G129+G130+G131</f>
        <v>1080.625</v>
      </c>
      <c r="H6" s="3">
        <f>H9+H33+H47+H71+H85+H109+H29+H31+H43+H45+H67+H69+H81+H83+H105+H107+H129+H130+H131</f>
        <v>67.3</v>
      </c>
      <c r="I6" s="3">
        <f>I9+I33+I47+I71+I85+I109+I29+I31+I43+I45+I67+I69+I81+I83+I105+I107+I129+I130+I131</f>
        <v>49.5075</v>
      </c>
      <c r="J6" s="3">
        <f>J9+J33+J47+J71+J85+J109+J29+J31+J43+J45+J67+J69+J81+J83+J105+J107+J129+J130+J131</f>
        <v>77.625</v>
      </c>
    </row>
    <row r="7" spans="1:10" ht="17" customHeight="1">
      <c r="A7" s="198"/>
      <c r="B7" s="198"/>
      <c r="C7" s="198"/>
      <c r="D7" s="78"/>
      <c r="E7" s="198"/>
      <c r="F7" s="198"/>
      <c r="G7" s="198"/>
      <c r="H7" s="198"/>
      <c r="I7" s="198"/>
      <c r="J7" s="198"/>
    </row>
    <row r="8" spans="1:10" s="196" customFormat="1" ht="58" customHeight="1">
      <c r="A8" s="1" t="s">
        <v>500</v>
      </c>
      <c r="B8" s="1" t="s">
        <v>0</v>
      </c>
      <c r="C8" s="1" t="s">
        <v>1</v>
      </c>
      <c r="D8" s="1" t="s">
        <v>648</v>
      </c>
      <c r="E8" s="1" t="s">
        <v>649</v>
      </c>
      <c r="F8" s="1" t="s">
        <v>7</v>
      </c>
      <c r="G8" s="1" t="s">
        <v>2</v>
      </c>
      <c r="H8" s="1" t="s">
        <v>3</v>
      </c>
      <c r="I8" s="1" t="s">
        <v>4</v>
      </c>
      <c r="J8" s="1" t="s">
        <v>5</v>
      </c>
    </row>
    <row r="9" spans="1:10" ht="22">
      <c r="A9" s="199" t="s">
        <v>558</v>
      </c>
      <c r="B9" s="199" t="s">
        <v>650</v>
      </c>
      <c r="C9" s="337" t="str">
        <f>IFERROR(VLOOKUP(B9,Recettes!AU:AV,2,0),"")</f>
        <v/>
      </c>
      <c r="D9" s="338" t="e">
        <f>VLOOKUP(B9,Recettes!AU:AW,3,0)</f>
        <v>#N/A</v>
      </c>
      <c r="E9" s="200" t="str">
        <f>IFERROR(VLOOKUP(B9,Recettes!$AU:$II,8,0),"")</f>
        <v/>
      </c>
      <c r="F9" s="201" t="e">
        <f>VLOOKUP(B9,Recettes!$AU:$II,9,0)</f>
        <v>#N/A</v>
      </c>
      <c r="G9" s="202">
        <f>IFERROR(VLOOKUP(B9,Recettes!$AU:$BA,4,0),0)</f>
        <v>0</v>
      </c>
      <c r="H9" s="202">
        <f>IFERROR(VLOOKUP(B9,Recettes!$AU:$BA,5,0),0)</f>
        <v>0</v>
      </c>
      <c r="I9" s="202">
        <f>IFERROR(VLOOKUP(B9,Recettes!$AU:$BA,6,0),0)</f>
        <v>0</v>
      </c>
      <c r="J9" s="202">
        <f>IFERROR(VLOOKUP(B9,Recettes!$AU:$BA,7,0),0)</f>
        <v>0</v>
      </c>
    </row>
    <row r="10" spans="1:10">
      <c r="A10" s="199" t="s">
        <v>558</v>
      </c>
      <c r="B10" s="203"/>
      <c r="C10" s="337"/>
      <c r="D10" s="338"/>
      <c r="E10" s="200" t="e">
        <f>VLOOKUP(B9,Recettes!$AU:$II,18,0)</f>
        <v>#N/A</v>
      </c>
      <c r="F10" s="201" t="e">
        <f>VLOOKUP(B9,Recettes!$AU:$II,19,0)</f>
        <v>#N/A</v>
      </c>
    </row>
    <row r="11" spans="1:10">
      <c r="A11" s="199" t="s">
        <v>558</v>
      </c>
      <c r="C11" s="337"/>
      <c r="D11" s="338"/>
      <c r="E11" s="200" t="e">
        <f>VLOOKUP(B9,Recettes!$AU:$II,28,0)</f>
        <v>#N/A</v>
      </c>
      <c r="F11" s="201" t="e">
        <f>VLOOKUP(B9,Recettes!$AU:$II,29,0)</f>
        <v>#N/A</v>
      </c>
    </row>
    <row r="12" spans="1:10">
      <c r="A12" s="199" t="s">
        <v>558</v>
      </c>
      <c r="C12" s="337"/>
      <c r="D12" s="338"/>
      <c r="E12" s="200" t="e">
        <f>VLOOKUP(B9,Recettes!$AU:$II,38,0)</f>
        <v>#N/A</v>
      </c>
      <c r="F12" s="201" t="e">
        <f>VLOOKUP(B9,Recettes!$AU:$II,39,0)</f>
        <v>#N/A</v>
      </c>
    </row>
    <row r="13" spans="1:10">
      <c r="A13" s="199" t="s">
        <v>558</v>
      </c>
      <c r="C13" s="337"/>
      <c r="D13" s="338"/>
      <c r="E13" s="200" t="e">
        <f>VLOOKUP(B9,Recettes!$AU:$II,48,0)</f>
        <v>#N/A</v>
      </c>
      <c r="F13" s="201" t="e">
        <f>VLOOKUP(B9,Recettes!$AU:$II,49,0)</f>
        <v>#N/A</v>
      </c>
    </row>
    <row r="14" spans="1:10">
      <c r="A14" s="199" t="s">
        <v>558</v>
      </c>
      <c r="C14" s="337"/>
      <c r="D14" s="338"/>
      <c r="E14" s="200" t="e">
        <f>VLOOKUP(B9,Recettes!$AU:$II,58,0)</f>
        <v>#N/A</v>
      </c>
      <c r="F14" s="201" t="e">
        <f>VLOOKUP(B9,Recettes!$AU:$II,59,0)</f>
        <v>#N/A</v>
      </c>
    </row>
    <row r="15" spans="1:10">
      <c r="A15" s="199" t="s">
        <v>558</v>
      </c>
      <c r="C15" s="337"/>
      <c r="D15" s="338"/>
      <c r="E15" s="205" t="e">
        <f>VLOOKUP(B9,Recettes!$AU:$II,68,0)</f>
        <v>#N/A</v>
      </c>
      <c r="F15" s="206" t="e">
        <f>VLOOKUP(B9,Recettes!$AU:$II,69,0)</f>
        <v>#N/A</v>
      </c>
    </row>
    <row r="16" spans="1:10">
      <c r="A16" s="199" t="s">
        <v>558</v>
      </c>
      <c r="C16" s="337"/>
      <c r="D16" s="338"/>
      <c r="E16" s="200" t="e">
        <f>VLOOKUP(B9,Recettes!$AU:$II,78,0)</f>
        <v>#N/A</v>
      </c>
      <c r="F16" s="201" t="e">
        <f>VLOOKUP(B9,Recettes!$AU:$II,79,0)</f>
        <v>#N/A</v>
      </c>
    </row>
    <row r="17" spans="1:10">
      <c r="A17" s="199" t="s">
        <v>558</v>
      </c>
      <c r="C17" s="337"/>
      <c r="D17" s="338"/>
      <c r="E17" s="200" t="e">
        <f>VLOOKUP(B9,Recettes!$AU:$II,88,0)</f>
        <v>#N/A</v>
      </c>
      <c r="F17" s="201" t="e">
        <f>VLOOKUP(B9,Recettes!$AU:$II,89,0)</f>
        <v>#N/A</v>
      </c>
    </row>
    <row r="18" spans="1:10">
      <c r="A18" s="199" t="s">
        <v>558</v>
      </c>
      <c r="C18" s="337"/>
      <c r="D18" s="338"/>
      <c r="E18" s="200" t="e">
        <f>VLOOKUP(B9,Recettes!$AU:$II,98,0)</f>
        <v>#N/A</v>
      </c>
      <c r="F18" s="201" t="e">
        <f>VLOOKUP(B9,Recettes!$AU:$II,99,0)</f>
        <v>#N/A</v>
      </c>
    </row>
    <row r="19" spans="1:10">
      <c r="A19" s="199" t="s">
        <v>558</v>
      </c>
      <c r="C19" s="337"/>
      <c r="D19" s="338"/>
      <c r="E19" s="200" t="e">
        <f>VLOOKUP(B9,Recettes!$AU:$II,108,0)</f>
        <v>#N/A</v>
      </c>
      <c r="F19" s="201" t="e">
        <f>VLOOKUP(B9,Recettes!$AU:$II,109,0)</f>
        <v>#N/A</v>
      </c>
    </row>
    <row r="20" spans="1:10">
      <c r="A20" s="199" t="s">
        <v>558</v>
      </c>
      <c r="C20" s="337"/>
      <c r="D20" s="338"/>
      <c r="E20" s="200" t="e">
        <f>VLOOKUP(B9,Recettes!$AU:$II,118,0)</f>
        <v>#N/A</v>
      </c>
      <c r="F20" s="201" t="e">
        <f>VLOOKUP(B9,Recettes!$AU:$II,119,0)</f>
        <v>#N/A</v>
      </c>
    </row>
    <row r="21" spans="1:10">
      <c r="A21" s="199" t="s">
        <v>558</v>
      </c>
      <c r="C21" s="337"/>
      <c r="D21" s="338"/>
      <c r="E21" s="200" t="e">
        <f>VLOOKUP(B9,Recettes!$AU:$II,128,0)</f>
        <v>#N/A</v>
      </c>
      <c r="F21" s="201" t="e">
        <f>VLOOKUP(B9,Recettes!$AU:$II,129,0)</f>
        <v>#N/A</v>
      </c>
    </row>
    <row r="22" spans="1:10">
      <c r="A22" s="199" t="s">
        <v>558</v>
      </c>
      <c r="C22" s="337"/>
      <c r="D22" s="338"/>
      <c r="E22" s="200" t="e">
        <f>VLOOKUP(B9,Recettes!$AU:$II,138,0)</f>
        <v>#N/A</v>
      </c>
      <c r="F22" s="201" t="e">
        <f>VLOOKUP(B9,Recettes!$AU:$II,139,0)</f>
        <v>#N/A</v>
      </c>
    </row>
    <row r="23" spans="1:10">
      <c r="A23" s="199" t="s">
        <v>558</v>
      </c>
      <c r="C23" s="337"/>
      <c r="D23" s="338"/>
      <c r="E23" s="200" t="e">
        <f>VLOOKUP(B9,Recettes!$AU:$II,148,0)</f>
        <v>#N/A</v>
      </c>
      <c r="F23" s="201" t="e">
        <f>VLOOKUP(B9,Recettes!$AU:$II,149,0)</f>
        <v>#N/A</v>
      </c>
    </row>
    <row r="24" spans="1:10">
      <c r="A24" s="199" t="s">
        <v>558</v>
      </c>
      <c r="C24" s="337"/>
      <c r="D24" s="338"/>
      <c r="E24" s="200" t="e">
        <f>VLOOKUP(B9,Recettes!$AU:$II,158,0)</f>
        <v>#N/A</v>
      </c>
      <c r="F24" s="201" t="e">
        <f>VLOOKUP(B9,Recettes!$AU:$II,159,0)</f>
        <v>#N/A</v>
      </c>
    </row>
    <row r="25" spans="1:10">
      <c r="A25" s="199" t="s">
        <v>558</v>
      </c>
      <c r="C25" s="337"/>
      <c r="D25" s="338"/>
      <c r="E25" s="200" t="e">
        <f>VLOOKUP(B9,Recettes!$AU:$II,168,0)</f>
        <v>#N/A</v>
      </c>
      <c r="F25" s="201" t="e">
        <f>VLOOKUP(B9,Recettes!$AU:$II,169,0)</f>
        <v>#N/A</v>
      </c>
    </row>
    <row r="26" spans="1:10">
      <c r="A26" s="199" t="s">
        <v>558</v>
      </c>
      <c r="C26" s="337"/>
      <c r="D26" s="338"/>
      <c r="E26" s="200" t="e">
        <f>VLOOKUP(B9,Recettes!$AU:$II,178,0)</f>
        <v>#N/A</v>
      </c>
      <c r="F26" s="201" t="e">
        <f>VLOOKUP(B9,Recettes!$AU:$II,179,0)</f>
        <v>#N/A</v>
      </c>
    </row>
    <row r="27" spans="1:10">
      <c r="A27" s="199" t="s">
        <v>558</v>
      </c>
      <c r="C27" s="337"/>
      <c r="D27" s="338"/>
      <c r="E27" s="200" t="e">
        <f>VLOOKUP(B9,Recettes!$AU:$II,188,0)</f>
        <v>#N/A</v>
      </c>
      <c r="F27" s="201" t="e">
        <f>VLOOKUP(B9,Recettes!$AU:$II,189,0)</f>
        <v>#N/A</v>
      </c>
    </row>
    <row r="28" spans="1:10">
      <c r="A28" s="199" t="s">
        <v>558</v>
      </c>
      <c r="D28" s="338"/>
      <c r="E28" s="200" t="e">
        <f>VLOOKUP(B9,Recettes!$AU:$II,198,0)</f>
        <v>#N/A</v>
      </c>
      <c r="F28" s="201" t="e">
        <f>VLOOKUP(B9,Recettes!$AU:$II,199,0)</f>
        <v>#N/A</v>
      </c>
    </row>
    <row r="29" spans="1:10" ht="22">
      <c r="A29" s="208" t="s">
        <v>651</v>
      </c>
      <c r="B29" s="209"/>
      <c r="C29" s="210"/>
      <c r="D29" s="211"/>
      <c r="E29" s="212" t="s">
        <v>258</v>
      </c>
      <c r="F29" s="213">
        <v>0</v>
      </c>
      <c r="G29" s="214">
        <f>IFERROR(#REF!*F29/100,0)</f>
        <v>0</v>
      </c>
      <c r="H29" s="214">
        <f>IFERROR(#REF!*F29/100,0)</f>
        <v>0</v>
      </c>
      <c r="I29" s="214">
        <f>IFERROR(#REF!*F29/100,0)</f>
        <v>0</v>
      </c>
      <c r="J29" s="214">
        <f>IFERROR(#REF!*F29/100,0)</f>
        <v>0</v>
      </c>
    </row>
    <row r="30" spans="1:10" ht="22">
      <c r="A30" s="208" t="s">
        <v>651</v>
      </c>
      <c r="B30" s="209"/>
      <c r="C30" s="210"/>
      <c r="D30" s="211"/>
      <c r="E30" s="212" t="s">
        <v>258</v>
      </c>
      <c r="F30" s="213">
        <v>0</v>
      </c>
      <c r="G30" s="214">
        <f>IFERROR(#REF!*F30/100,0)</f>
        <v>0</v>
      </c>
      <c r="H30" s="214">
        <f>IFERROR(#REF!*F30/100,0)</f>
        <v>0</v>
      </c>
      <c r="I30" s="214">
        <f>IFERROR(#REF!*F30/100,0)</f>
        <v>0</v>
      </c>
      <c r="J30" s="214">
        <f>IFERROR(#REF!*F30/100,0)</f>
        <v>0</v>
      </c>
    </row>
    <row r="31" spans="1:10" ht="22">
      <c r="A31" s="208" t="s">
        <v>651</v>
      </c>
      <c r="B31" s="209"/>
      <c r="C31" s="210"/>
      <c r="D31" s="211"/>
      <c r="E31" s="212" t="s">
        <v>258</v>
      </c>
      <c r="F31" s="213">
        <v>0</v>
      </c>
      <c r="G31" s="214">
        <f>IFERROR(#REF!*F31/100,0)</f>
        <v>0</v>
      </c>
      <c r="H31" s="214">
        <f>IFERROR(#REF!*F31/100,0)</f>
        <v>0</v>
      </c>
      <c r="I31" s="214">
        <f>IFERROR(#REF!*F31/100,0)</f>
        <v>0</v>
      </c>
      <c r="J31" s="214">
        <f>IFERROR(#REF!*F31/100,0)</f>
        <v>0</v>
      </c>
    </row>
    <row r="32" spans="1:10" s="222" customFormat="1">
      <c r="A32" s="215" t="s">
        <v>558</v>
      </c>
      <c r="B32" s="216"/>
      <c r="C32" s="217"/>
      <c r="D32" s="218"/>
      <c r="E32" s="219"/>
      <c r="F32" s="220"/>
      <c r="G32" s="221"/>
      <c r="H32" s="221"/>
      <c r="I32" s="221"/>
      <c r="J32" s="221"/>
    </row>
    <row r="33" spans="1:10" ht="19" customHeight="1">
      <c r="A33" s="199" t="s">
        <v>571</v>
      </c>
      <c r="B33" s="199" t="s">
        <v>620</v>
      </c>
      <c r="C33" s="338" t="str">
        <f>IFERROR(VLOOKUP(B33,Recettes!AU:AV,2,0),"")</f>
        <v>Versez tous les ingrédients dans un blender et mixez le tout jusqu’à l’obtention d’une texture crémeuse.
Régalez-vous de suite, ou alors conservez la glace au congélateur.</v>
      </c>
      <c r="D33" s="340">
        <f>VLOOKUP(B33,Recettes!AU:AW,3,0)</f>
        <v>0</v>
      </c>
      <c r="E33" s="200" t="str">
        <f>IFERROR(VLOOKUP(B33,Recettes!$AU:$II,8,0),"")</f>
        <v>Fraise</v>
      </c>
      <c r="F33" s="201">
        <f>VLOOKUP(B33,Recettes!$AU:$II,9,0)</f>
        <v>70</v>
      </c>
      <c r="G33" s="202">
        <f>IFERROR(VLOOKUP(B33,Recettes!$AU:$BA,4,0),0)</f>
        <v>73.45</v>
      </c>
      <c r="H33" s="202">
        <f>IFERROR(VLOOKUP(B33,Recettes!$AU:$BA,5,0),0)</f>
        <v>5.99</v>
      </c>
      <c r="I33" s="202">
        <f>IFERROR(VLOOKUP(B33,Recettes!$AU:$BA,6,0),0)</f>
        <v>1.6</v>
      </c>
      <c r="J33" s="202">
        <f>IFERROR(VLOOKUP(B33,Recettes!$AU:$BA,7,0),0)</f>
        <v>7.8500000000000005</v>
      </c>
    </row>
    <row r="34" spans="1:10" ht="22">
      <c r="A34" s="199" t="s">
        <v>571</v>
      </c>
      <c r="C34" s="338"/>
      <c r="D34" s="340"/>
      <c r="E34" s="200" t="str">
        <f>VLOOKUP(B33,Recettes!$AU:$II,18,0)</f>
        <v>Philadelphia Balance</v>
      </c>
      <c r="F34" s="201">
        <f>VLOOKUP(B33,Recettes!$AU:$II,19,0)</f>
        <v>50</v>
      </c>
    </row>
    <row r="35" spans="1:10" ht="22">
      <c r="A35" s="199" t="s">
        <v>571</v>
      </c>
      <c r="C35" s="338"/>
      <c r="D35" s="340"/>
      <c r="E35" s="200" t="str">
        <f>VLOOKUP(B33,Recettes!$AU:$II,28,0)</f>
        <v/>
      </c>
      <c r="F35" s="201">
        <f>VLOOKUP(B33,Recettes!$AU:$II,29,0)</f>
        <v>0</v>
      </c>
    </row>
    <row r="36" spans="1:10" ht="22">
      <c r="A36" s="199" t="s">
        <v>571</v>
      </c>
      <c r="C36" s="338"/>
      <c r="D36" s="340"/>
      <c r="E36" s="200" t="str">
        <f>VLOOKUP(B33,Recettes!$AU:$II,38,0)</f>
        <v/>
      </c>
      <c r="F36" s="201">
        <f>VLOOKUP(B33,Recettes!$AU:$II,39,0)</f>
        <v>0</v>
      </c>
    </row>
    <row r="37" spans="1:10" ht="22">
      <c r="A37" s="199" t="s">
        <v>571</v>
      </c>
      <c r="C37" s="338"/>
      <c r="D37" s="340"/>
      <c r="E37" s="200" t="str">
        <f>VLOOKUP(B33,Recettes!$AU:$II,48,0)</f>
        <v/>
      </c>
      <c r="F37" s="201">
        <f>VLOOKUP(B33,Recettes!$AU:$II,49,0)</f>
        <v>0</v>
      </c>
    </row>
    <row r="38" spans="1:10" ht="22">
      <c r="A38" s="199" t="s">
        <v>571</v>
      </c>
      <c r="C38" s="338"/>
      <c r="D38" s="340"/>
      <c r="E38" s="200" t="str">
        <f>VLOOKUP(B33,Recettes!$AU:$II,58,0)</f>
        <v/>
      </c>
      <c r="F38" s="201">
        <f>VLOOKUP(B33,Recettes!$AU:$II,59,0)</f>
        <v>0</v>
      </c>
    </row>
    <row r="39" spans="1:10" ht="22">
      <c r="A39" s="199" t="s">
        <v>571</v>
      </c>
      <c r="C39" s="338"/>
      <c r="D39" s="340"/>
      <c r="E39" s="205" t="str">
        <f>VLOOKUP(B33,Recettes!$AU:$II,68,0)</f>
        <v/>
      </c>
      <c r="F39" s="206">
        <f>VLOOKUP(B33,Recettes!$AU:$II,69,0)</f>
        <v>0</v>
      </c>
    </row>
    <row r="40" spans="1:10" ht="22">
      <c r="A40" s="199" t="s">
        <v>571</v>
      </c>
      <c r="C40" s="338"/>
      <c r="D40" s="340"/>
      <c r="E40" s="200" t="str">
        <f>VLOOKUP(B33,Recettes!$AU:$II,78,0)</f>
        <v/>
      </c>
      <c r="F40" s="201">
        <f>VLOOKUP(B33,Recettes!$AU:$II,79,0)</f>
        <v>0</v>
      </c>
    </row>
    <row r="41" spans="1:10" ht="22">
      <c r="A41" s="199" t="s">
        <v>571</v>
      </c>
      <c r="C41" s="338"/>
      <c r="D41" s="340"/>
      <c r="E41" s="200" t="str">
        <f>VLOOKUP(B33,Recettes!$AU:$II,88,0)</f>
        <v/>
      </c>
      <c r="F41" s="201">
        <f>VLOOKUP(B33,Recettes!$AU:$II,89,0)</f>
        <v>0</v>
      </c>
    </row>
    <row r="42" spans="1:10" ht="22">
      <c r="A42" s="199" t="s">
        <v>571</v>
      </c>
      <c r="E42" s="200" t="str">
        <f>VLOOKUP(B33,Recettes!$AU:$II,98,0)</f>
        <v/>
      </c>
      <c r="F42" s="201">
        <f>VLOOKUP(B33,Recettes!$AU:$II,99,0)</f>
        <v>0</v>
      </c>
    </row>
    <row r="43" spans="1:10">
      <c r="A43" s="208" t="s">
        <v>651</v>
      </c>
      <c r="B43" s="209"/>
      <c r="C43" s="210"/>
      <c r="D43" s="211"/>
      <c r="E43" s="212"/>
      <c r="F43" s="213">
        <v>0</v>
      </c>
      <c r="G43" s="214">
        <f>IFERROR(#REF!*F43/100,0)</f>
        <v>0</v>
      </c>
      <c r="H43" s="214">
        <f>IFERROR(#REF!*F43/100,0)</f>
        <v>0</v>
      </c>
      <c r="I43" s="214">
        <f>IFERROR(#REF!*F43/100,0)</f>
        <v>0</v>
      </c>
      <c r="J43" s="214">
        <f>IFERROR(#REF!*F43/100,0)</f>
        <v>0</v>
      </c>
    </row>
    <row r="44" spans="1:10">
      <c r="A44" s="208" t="s">
        <v>651</v>
      </c>
      <c r="B44" s="209"/>
      <c r="C44" s="210"/>
      <c r="D44" s="211"/>
      <c r="E44" s="212"/>
      <c r="F44" s="213">
        <v>0</v>
      </c>
      <c r="G44" s="214">
        <f>IFERROR(#REF!*F44/100,0)</f>
        <v>0</v>
      </c>
      <c r="H44" s="214">
        <f>IFERROR(#REF!*F44/100,0)</f>
        <v>0</v>
      </c>
      <c r="I44" s="214">
        <f>IFERROR(#REF!*F44/100,0)</f>
        <v>0</v>
      </c>
      <c r="J44" s="214">
        <f>IFERROR(#REF!*F44/100,0)</f>
        <v>0</v>
      </c>
    </row>
    <row r="45" spans="1:10" ht="22">
      <c r="A45" s="208" t="s">
        <v>651</v>
      </c>
      <c r="B45" s="209"/>
      <c r="C45" s="210"/>
      <c r="D45" s="211"/>
      <c r="E45" s="212" t="s">
        <v>258</v>
      </c>
      <c r="F45" s="213">
        <v>0</v>
      </c>
      <c r="G45" s="214">
        <f>IFERROR(#REF!*F45/100,0)</f>
        <v>0</v>
      </c>
      <c r="H45" s="214">
        <f>IFERROR(#REF!*F45/100,0)</f>
        <v>0</v>
      </c>
      <c r="I45" s="214">
        <f>IFERROR(#REF!*F45/100,0)</f>
        <v>0</v>
      </c>
      <c r="J45" s="214">
        <f>IFERROR(#REF!*F45/100,0)</f>
        <v>0</v>
      </c>
    </row>
    <row r="46" spans="1:10" s="222" customFormat="1">
      <c r="A46" s="215" t="s">
        <v>558</v>
      </c>
      <c r="B46" s="216"/>
      <c r="C46" s="217"/>
      <c r="D46" s="218"/>
      <c r="E46" s="219"/>
      <c r="F46" s="220"/>
      <c r="G46" s="221"/>
      <c r="H46" s="221"/>
      <c r="I46" s="221"/>
      <c r="J46" s="221"/>
    </row>
    <row r="47" spans="1:10" ht="22">
      <c r="A47" s="199" t="s">
        <v>500</v>
      </c>
      <c r="B47" s="199" t="s">
        <v>575</v>
      </c>
      <c r="C47" s="337" t="str">
        <f>IFERROR(VLOOKUP(B47,Recettes!AU:AV,2,0),"")</f>
        <v>Dans une poêle faîtes cuire vos crevettes avec un ﬁlet d’huile d’olive, les herbes de Provence et les petit pois.
Dans une casserole avec de l’eau faîtes bouillir votre riz complet
Ajoutez le riz dans la poêle avec les crevettes et versez les 3 c.à.s de sauce tomate maison*. Mélangez.</v>
      </c>
      <c r="D47" s="338" t="str">
        <f>VLOOKUP(B47,Recettes!AU:AW,3,0)</f>
        <v>* Voir recette spécifique</v>
      </c>
      <c r="E47" s="200" t="str">
        <f>IFERROR(VLOOKUP(B47,Recettes!$AU:$II,8,0),"")</f>
        <v>crevette</v>
      </c>
      <c r="F47" s="201">
        <f>VLOOKUP(B47,Recettes!$AU:$II,9,0)</f>
        <v>120</v>
      </c>
      <c r="G47" s="202">
        <f>IFERROR(VLOOKUP(B47,Recettes!$AU:$BA,4,0),0)</f>
        <v>307.02500000000003</v>
      </c>
      <c r="H47" s="202">
        <f>IFERROR(VLOOKUP(B47,Recettes!$AU:$BA,5,0),0)</f>
        <v>19.184999999999999</v>
      </c>
      <c r="I47" s="202">
        <f>IFERROR(VLOOKUP(B47,Recettes!$AU:$BA,6,0),0)</f>
        <v>8.3925000000000001</v>
      </c>
      <c r="J47" s="202">
        <f>IFERROR(VLOOKUP(B47,Recettes!$AU:$BA,7,0),0)</f>
        <v>36.28</v>
      </c>
    </row>
    <row r="48" spans="1:10" ht="22">
      <c r="A48" s="199" t="s">
        <v>500</v>
      </c>
      <c r="C48" s="337"/>
      <c r="D48" s="338"/>
      <c r="E48" s="200" t="str">
        <f>VLOOKUP(B47,Recettes!$AU:$II,18,0)</f>
        <v>riz</v>
      </c>
      <c r="F48" s="201">
        <f>VLOOKUP(B47,Recettes!$AU:$II,19,0)</f>
        <v>30</v>
      </c>
    </row>
    <row r="49" spans="1:6" ht="22">
      <c r="A49" s="199" t="s">
        <v>500</v>
      </c>
      <c r="C49" s="337"/>
      <c r="D49" s="338"/>
      <c r="E49" s="200" t="str">
        <f>VLOOKUP(B47,Recettes!$AU:$II,28,0)</f>
        <v>Petit-pois</v>
      </c>
      <c r="F49" s="201">
        <f>VLOOKUP(B47,Recettes!$AU:$II,29,0)</f>
        <v>50</v>
      </c>
    </row>
    <row r="50" spans="1:6" ht="22">
      <c r="A50" s="199" t="s">
        <v>500</v>
      </c>
      <c r="C50" s="337"/>
      <c r="D50" s="338"/>
      <c r="E50" s="200" t="str">
        <f>VLOOKUP(B47,Recettes!$AU:$II,38,0)</f>
        <v>huile d'olive</v>
      </c>
      <c r="F50" s="201">
        <f>VLOOKUP(B47,Recettes!$AU:$II,39,0)</f>
        <v>5</v>
      </c>
    </row>
    <row r="51" spans="1:6" ht="22">
      <c r="A51" s="199" t="s">
        <v>500</v>
      </c>
      <c r="C51" s="337"/>
      <c r="D51" s="338"/>
      <c r="E51" s="200" t="str">
        <f>VLOOKUP(B47,Recettes!$AU:$II,48,0)</f>
        <v xml:space="preserve">Herbes de Provence </v>
      </c>
      <c r="F51" s="201">
        <f>VLOOKUP(B47,Recettes!$AU:$II,49,0)</f>
        <v>0</v>
      </c>
    </row>
    <row r="52" spans="1:6" ht="44">
      <c r="A52" s="199" t="s">
        <v>500</v>
      </c>
      <c r="C52" s="337"/>
      <c r="D52" s="338"/>
      <c r="E52" s="200" t="str">
        <f>VLOOKUP(B47,Recettes!$AU:$II,58,0)</f>
        <v>Sauce tomate maison _ MNFC</v>
      </c>
      <c r="F52" s="201">
        <f>VLOOKUP(B47,Recettes!$AU:$II,59,0)</f>
        <v>50</v>
      </c>
    </row>
    <row r="53" spans="1:6">
      <c r="A53" s="199" t="s">
        <v>500</v>
      </c>
      <c r="C53" s="337"/>
      <c r="D53" s="338"/>
      <c r="E53" s="205">
        <f>VLOOKUP(B47,Recettes!$AU:$II,68,0)</f>
        <v>0</v>
      </c>
      <c r="F53" s="206">
        <f>VLOOKUP(B47,Recettes!$AU:$II,69,0)</f>
        <v>0</v>
      </c>
    </row>
    <row r="54" spans="1:6">
      <c r="A54" s="199" t="s">
        <v>500</v>
      </c>
      <c r="C54" s="337"/>
      <c r="D54" s="338"/>
      <c r="E54" s="200">
        <f>VLOOKUP(B47,Recettes!$AU:$II,78,0)</f>
        <v>0</v>
      </c>
      <c r="F54" s="201">
        <f>VLOOKUP(B47,Recettes!$AU:$II,79,0)</f>
        <v>0</v>
      </c>
    </row>
    <row r="55" spans="1:6">
      <c r="A55" s="199" t="s">
        <v>500</v>
      </c>
      <c r="C55" s="337"/>
      <c r="D55" s="338"/>
      <c r="E55" s="200">
        <f>VLOOKUP(B47,Recettes!$AU:$II,88,0)</f>
        <v>0</v>
      </c>
      <c r="F55" s="201">
        <f>VLOOKUP(B47,Recettes!$AU:$II,89,0)</f>
        <v>0</v>
      </c>
    </row>
    <row r="56" spans="1:6">
      <c r="A56" s="199" t="s">
        <v>500</v>
      </c>
      <c r="C56" s="337"/>
      <c r="D56" s="338"/>
      <c r="E56" s="200">
        <f>VLOOKUP(B47,Recettes!$AU:$II,98,0)</f>
        <v>0</v>
      </c>
      <c r="F56" s="201">
        <f>VLOOKUP(B47,Recettes!$AU:$II,99,0)</f>
        <v>0</v>
      </c>
    </row>
    <row r="57" spans="1:6">
      <c r="A57" s="199" t="s">
        <v>500</v>
      </c>
      <c r="C57" s="337"/>
      <c r="D57" s="338"/>
      <c r="E57" s="200">
        <f>VLOOKUP(B47,Recettes!$AU:$II,108,0)</f>
        <v>0</v>
      </c>
      <c r="F57" s="201">
        <f>VLOOKUP(B47,Recettes!$AU:$II,109,0)</f>
        <v>0</v>
      </c>
    </row>
    <row r="58" spans="1:6">
      <c r="A58" s="199" t="s">
        <v>500</v>
      </c>
      <c r="C58" s="337"/>
      <c r="D58" s="338"/>
      <c r="E58" s="200">
        <f>VLOOKUP(B47,Recettes!$AU:$II,118,0)</f>
        <v>0</v>
      </c>
      <c r="F58" s="201">
        <f>VLOOKUP(B47,Recettes!$AU:$II,119,0)</f>
        <v>0</v>
      </c>
    </row>
    <row r="59" spans="1:6">
      <c r="A59" s="199" t="s">
        <v>500</v>
      </c>
      <c r="C59" s="337"/>
      <c r="D59" s="338"/>
      <c r="E59" s="200">
        <f>VLOOKUP(B47,Recettes!$AU:$II,128,0)</f>
        <v>0</v>
      </c>
      <c r="F59" s="201">
        <f>VLOOKUP(B47,Recettes!$AU:$II,129,0)</f>
        <v>0</v>
      </c>
    </row>
    <row r="60" spans="1:6">
      <c r="A60" s="199" t="s">
        <v>500</v>
      </c>
      <c r="C60" s="337"/>
      <c r="D60" s="338"/>
      <c r="E60" s="200">
        <f>VLOOKUP(B47,Recettes!$AU:$II,138,0)</f>
        <v>0</v>
      </c>
      <c r="F60" s="201">
        <f>VLOOKUP(B47,Recettes!$AU:$II,139,0)</f>
        <v>0</v>
      </c>
    </row>
    <row r="61" spans="1:6">
      <c r="A61" s="199" t="s">
        <v>500</v>
      </c>
      <c r="C61" s="337"/>
      <c r="D61" s="338"/>
      <c r="E61" s="200">
        <f>VLOOKUP(B47,Recettes!$AU:$II,148,0)</f>
        <v>0</v>
      </c>
      <c r="F61" s="201">
        <f>VLOOKUP(B47,Recettes!$AU:$II,149,0)</f>
        <v>0</v>
      </c>
    </row>
    <row r="62" spans="1:6">
      <c r="A62" s="199" t="s">
        <v>500</v>
      </c>
      <c r="C62" s="337"/>
      <c r="D62" s="338"/>
      <c r="E62" s="200">
        <f>VLOOKUP(B47,Recettes!$AU:$II,158,0)</f>
        <v>0</v>
      </c>
      <c r="F62" s="201">
        <f>VLOOKUP(B47,Recettes!$AU:$II,159,0)</f>
        <v>0</v>
      </c>
    </row>
    <row r="63" spans="1:6">
      <c r="A63" s="199" t="s">
        <v>500</v>
      </c>
      <c r="C63" s="337"/>
      <c r="E63" s="200">
        <f>VLOOKUP(B47,Recettes!$AU:$II,168,0)</f>
        <v>0</v>
      </c>
      <c r="F63" s="201">
        <f>VLOOKUP(B47,Recettes!$AU:$II,169,0)</f>
        <v>0</v>
      </c>
    </row>
    <row r="64" spans="1:6">
      <c r="A64" s="199" t="s">
        <v>500</v>
      </c>
      <c r="C64" s="337"/>
      <c r="E64" s="200">
        <f>VLOOKUP(B47,Recettes!$AU:$II,178,0)</f>
        <v>0</v>
      </c>
      <c r="F64" s="201">
        <f>VLOOKUP(B47,Recettes!$AU:$II,179,0)</f>
        <v>0</v>
      </c>
    </row>
    <row r="65" spans="1:10">
      <c r="A65" s="199" t="s">
        <v>500</v>
      </c>
      <c r="C65" s="337"/>
      <c r="E65" s="200">
        <f>VLOOKUP(B47,Recettes!$AU:$II,188,0)</f>
        <v>0</v>
      </c>
      <c r="F65" s="201">
        <f>VLOOKUP(B47,Recettes!$AU:$II,189,0)</f>
        <v>0</v>
      </c>
    </row>
    <row r="66" spans="1:10">
      <c r="A66" s="199" t="s">
        <v>500</v>
      </c>
      <c r="E66" s="200" t="e">
        <f>VLOOKUP(B47,Recettes!$AU:$II,198,0)</f>
        <v>#REF!</v>
      </c>
      <c r="F66" s="201" t="e">
        <f>VLOOKUP(B47,Recettes!$AU:$II,199,0)</f>
        <v>#REF!</v>
      </c>
    </row>
    <row r="67" spans="1:10" ht="22">
      <c r="A67" s="208" t="s">
        <v>651</v>
      </c>
      <c r="B67" s="209"/>
      <c r="C67" s="210"/>
      <c r="D67" s="211"/>
      <c r="E67" s="212" t="s">
        <v>258</v>
      </c>
      <c r="F67" s="213">
        <v>0</v>
      </c>
      <c r="G67" s="214">
        <f>IFERROR(#REF!*F67/100,0)</f>
        <v>0</v>
      </c>
      <c r="H67" s="214">
        <f>IFERROR(#REF!*F67/100,0)</f>
        <v>0</v>
      </c>
      <c r="I67" s="214">
        <f>IFERROR(#REF!*F67/100,0)</f>
        <v>0</v>
      </c>
      <c r="J67" s="214">
        <f>IFERROR(#REF!*F67/100,0)</f>
        <v>0</v>
      </c>
    </row>
    <row r="68" spans="1:10" ht="22">
      <c r="A68" s="208" t="s">
        <v>651</v>
      </c>
      <c r="B68" s="209"/>
      <c r="C68" s="210"/>
      <c r="D68" s="211"/>
      <c r="E68" s="212" t="s">
        <v>258</v>
      </c>
      <c r="F68" s="213">
        <v>0</v>
      </c>
      <c r="G68" s="214">
        <f>IFERROR(#REF!*F68/100,0)</f>
        <v>0</v>
      </c>
      <c r="H68" s="214">
        <f>IFERROR(#REF!*F68/100,0)</f>
        <v>0</v>
      </c>
      <c r="I68" s="214">
        <f>IFERROR(#REF!*F68/100,0)</f>
        <v>0</v>
      </c>
      <c r="J68" s="214">
        <f>IFERROR(#REF!*F68/100,0)</f>
        <v>0</v>
      </c>
    </row>
    <row r="69" spans="1:10" ht="22">
      <c r="A69" s="208" t="s">
        <v>651</v>
      </c>
      <c r="B69" s="209"/>
      <c r="C69" s="210"/>
      <c r="D69" s="211"/>
      <c r="E69" s="212" t="s">
        <v>258</v>
      </c>
      <c r="F69" s="213">
        <v>0</v>
      </c>
      <c r="G69" s="214">
        <f>IFERROR(#REF!*F69/100,0)</f>
        <v>0</v>
      </c>
      <c r="H69" s="214">
        <f>IFERROR(#REF!*F69/100,0)</f>
        <v>0</v>
      </c>
      <c r="I69" s="214">
        <f>IFERROR(#REF!*F69/100,0)</f>
        <v>0</v>
      </c>
      <c r="J69" s="214">
        <f>IFERROR(#REF!*F69/100,0)</f>
        <v>0</v>
      </c>
    </row>
    <row r="70" spans="1:10" s="222" customFormat="1">
      <c r="A70" s="215" t="s">
        <v>558</v>
      </c>
      <c r="B70" s="216"/>
      <c r="C70" s="217"/>
      <c r="D70" s="218"/>
      <c r="E70" s="219"/>
      <c r="F70" s="220"/>
      <c r="G70" s="221"/>
      <c r="H70" s="221"/>
      <c r="I70" s="221"/>
      <c r="J70" s="221"/>
    </row>
    <row r="71" spans="1:10" ht="19" customHeight="1">
      <c r="A71" s="199" t="s">
        <v>571</v>
      </c>
      <c r="B71" s="199" t="s">
        <v>635</v>
      </c>
      <c r="C71" s="338" t="str">
        <f>IFERROR(VLOOKUP(B71,Recettes!AU:AV,2,0),"")</f>
        <v>Pas de recettes</v>
      </c>
      <c r="D71" s="340">
        <f>VLOOKUP(B71,Recettes!AU:AW,3,0)</f>
        <v>0</v>
      </c>
      <c r="E71" s="200" t="str">
        <f>IFERROR(VLOOKUP(B71,Recettes!$AU:$II,8,0),"")</f>
        <v>Séré Maigre</v>
      </c>
      <c r="F71" s="201">
        <f>VLOOKUP(B71,Recettes!$AU:$II,9,0)</f>
        <v>100</v>
      </c>
      <c r="G71" s="202">
        <f>IFERROR(VLOOKUP(B71,Recettes!$AU:$BA,4,0),0)</f>
        <v>104.7</v>
      </c>
      <c r="H71" s="202">
        <f>IFERROR(VLOOKUP(B71,Recettes!$AU:$BA,5,0),0)</f>
        <v>10.89</v>
      </c>
      <c r="I71" s="202">
        <f>IFERROR(VLOOKUP(B71,Recettes!$AU:$BA,6,0),0)</f>
        <v>4.4000000000000004</v>
      </c>
      <c r="J71" s="202">
        <f>IFERROR(VLOOKUP(B71,Recettes!$AU:$BA,7,0),0)</f>
        <v>5.8000000000000007</v>
      </c>
    </row>
    <row r="72" spans="1:10" ht="22">
      <c r="A72" s="199" t="s">
        <v>571</v>
      </c>
      <c r="C72" s="338"/>
      <c r="D72" s="340"/>
      <c r="E72" s="200" t="str">
        <f>VLOOKUP(B71,Recettes!$AU:$II,18,0)</f>
        <v>Noix De Coco</v>
      </c>
      <c r="F72" s="201">
        <f>VLOOKUP(B71,Recettes!$AU:$II,19,0)</f>
        <v>10</v>
      </c>
    </row>
    <row r="73" spans="1:10" ht="22">
      <c r="A73" s="199" t="s">
        <v>571</v>
      </c>
      <c r="C73" s="338"/>
      <c r="D73" s="340"/>
      <c r="E73" s="200" t="str">
        <f>VLOOKUP(B71,Recettes!$AU:$II,28,0)</f>
        <v/>
      </c>
      <c r="F73" s="201">
        <f>VLOOKUP(B71,Recettes!$AU:$II,29,0)</f>
        <v>0</v>
      </c>
    </row>
    <row r="74" spans="1:10" ht="22">
      <c r="A74" s="199" t="s">
        <v>571</v>
      </c>
      <c r="C74" s="338"/>
      <c r="D74" s="340"/>
      <c r="E74" s="200" t="str">
        <f>VLOOKUP(B71,Recettes!$AU:$II,38,0)</f>
        <v/>
      </c>
      <c r="F74" s="201">
        <f>VLOOKUP(B71,Recettes!$AU:$II,39,0)</f>
        <v>0</v>
      </c>
    </row>
    <row r="75" spans="1:10" ht="22">
      <c r="A75" s="199" t="s">
        <v>571</v>
      </c>
      <c r="C75" s="338"/>
      <c r="D75" s="340"/>
      <c r="E75" s="200" t="str">
        <f>VLOOKUP(B71,Recettes!$AU:$II,48,0)</f>
        <v/>
      </c>
      <c r="F75" s="201">
        <f>VLOOKUP(B71,Recettes!$AU:$II,49,0)</f>
        <v>0</v>
      </c>
    </row>
    <row r="76" spans="1:10" ht="22">
      <c r="A76" s="199" t="s">
        <v>571</v>
      </c>
      <c r="C76" s="338"/>
      <c r="D76" s="340"/>
      <c r="E76" s="200" t="str">
        <f>VLOOKUP(B71,Recettes!$AU:$II,58,0)</f>
        <v/>
      </c>
      <c r="F76" s="201">
        <f>VLOOKUP(B71,Recettes!$AU:$II,59,0)</f>
        <v>0</v>
      </c>
    </row>
    <row r="77" spans="1:10" ht="22">
      <c r="A77" s="199" t="s">
        <v>571</v>
      </c>
      <c r="C77" s="338"/>
      <c r="D77" s="340"/>
      <c r="E77" s="205" t="str">
        <f>VLOOKUP(B71,Recettes!$AU:$II,68,0)</f>
        <v/>
      </c>
      <c r="F77" s="206">
        <f>VLOOKUP(B71,Recettes!$AU:$II,69,0)</f>
        <v>0</v>
      </c>
    </row>
    <row r="78" spans="1:10" ht="22">
      <c r="A78" s="199" t="s">
        <v>571</v>
      </c>
      <c r="C78" s="338"/>
      <c r="D78" s="340"/>
      <c r="E78" s="200" t="str">
        <f>VLOOKUP(B71,Recettes!$AU:$II,78,0)</f>
        <v/>
      </c>
      <c r="F78" s="201">
        <f>VLOOKUP(B71,Recettes!$AU:$II,79,0)</f>
        <v>0</v>
      </c>
    </row>
    <row r="79" spans="1:10" ht="22">
      <c r="A79" s="199" t="s">
        <v>571</v>
      </c>
      <c r="C79" s="338"/>
      <c r="D79" s="340"/>
      <c r="E79" s="200" t="str">
        <f>VLOOKUP(B71,Recettes!$AU:$II,88,0)</f>
        <v/>
      </c>
      <c r="F79" s="201">
        <f>VLOOKUP(B71,Recettes!$AU:$II,89,0)</f>
        <v>0</v>
      </c>
    </row>
    <row r="80" spans="1:10" ht="22">
      <c r="A80" s="199" t="s">
        <v>571</v>
      </c>
      <c r="C80" s="338"/>
      <c r="D80" s="340"/>
      <c r="E80" s="200" t="str">
        <f>VLOOKUP(B71,Recettes!$AU:$II,98,0)</f>
        <v/>
      </c>
      <c r="F80" s="201">
        <f>VLOOKUP(B71,Recettes!$AU:$II,99,0)</f>
        <v>0</v>
      </c>
    </row>
    <row r="81" spans="1:10">
      <c r="A81" s="208" t="s">
        <v>651</v>
      </c>
      <c r="B81" s="209"/>
      <c r="C81" s="210"/>
      <c r="D81" s="211"/>
      <c r="E81" s="212"/>
      <c r="F81" s="213"/>
      <c r="G81" s="214">
        <f>IFERROR(#REF!*F81/100,0)</f>
        <v>0</v>
      </c>
      <c r="H81" s="214">
        <f>IFERROR(#REF!*F81/100,0)</f>
        <v>0</v>
      </c>
      <c r="I81" s="214">
        <f>IFERROR(#REF!*F81/100,0)</f>
        <v>0</v>
      </c>
      <c r="J81" s="214">
        <f>IFERROR(#REF!*F81/100,0)</f>
        <v>0</v>
      </c>
    </row>
    <row r="82" spans="1:10">
      <c r="A82" s="208" t="s">
        <v>651</v>
      </c>
      <c r="B82" s="209"/>
      <c r="C82" s="210"/>
      <c r="D82" s="211"/>
      <c r="E82" s="212"/>
      <c r="F82" s="213"/>
      <c r="G82" s="214">
        <f>IFERROR(#REF!*F82/100,0)</f>
        <v>0</v>
      </c>
      <c r="H82" s="214">
        <f>IFERROR(#REF!*F82/100,0)</f>
        <v>0</v>
      </c>
      <c r="I82" s="214">
        <f>IFERROR(#REF!*F82/100,0)</f>
        <v>0</v>
      </c>
      <c r="J82" s="214">
        <f>IFERROR(#REF!*F82/100,0)</f>
        <v>0</v>
      </c>
    </row>
    <row r="83" spans="1:10" ht="22">
      <c r="A83" s="208" t="s">
        <v>651</v>
      </c>
      <c r="B83" s="209"/>
      <c r="C83" s="210"/>
      <c r="D83" s="211"/>
      <c r="E83" s="212" t="s">
        <v>258</v>
      </c>
      <c r="F83" s="213">
        <v>0</v>
      </c>
      <c r="G83" s="214">
        <f>IFERROR(#REF!*F83/100,0)</f>
        <v>0</v>
      </c>
      <c r="H83" s="214">
        <f>IFERROR(#REF!*F83/100,0)</f>
        <v>0</v>
      </c>
      <c r="I83" s="214">
        <f>IFERROR(#REF!*F83/100,0)</f>
        <v>0</v>
      </c>
      <c r="J83" s="214">
        <f>IFERROR(#REF!*F83/100,0)</f>
        <v>0</v>
      </c>
    </row>
    <row r="84" spans="1:10" s="222" customFormat="1">
      <c r="A84" s="215" t="s">
        <v>558</v>
      </c>
      <c r="B84" s="216"/>
      <c r="C84" s="217"/>
      <c r="D84" s="218"/>
      <c r="E84" s="219"/>
      <c r="F84" s="220"/>
      <c r="G84" s="221"/>
      <c r="H84" s="221"/>
      <c r="I84" s="221"/>
      <c r="J84" s="221"/>
    </row>
    <row r="85" spans="1:10" ht="22">
      <c r="A85" s="199" t="s">
        <v>500</v>
      </c>
      <c r="B85" s="199" t="s">
        <v>548</v>
      </c>
      <c r="C85" s="337" t="str">
        <f>IFERROR(VLOOKUP(B85,Recettes!AU:AV,2,0),"")</f>
        <v>Pas de recettes</v>
      </c>
      <c r="D85" s="338">
        <f>VLOOKUP(B85,Recettes!AU:AW,3,0)</f>
        <v>0</v>
      </c>
      <c r="E85" s="200" t="str">
        <f>IFERROR(VLOOKUP(B85,Recettes!$AU:$II,8,0),"")</f>
        <v>Tomate</v>
      </c>
      <c r="F85" s="201">
        <f>VLOOKUP(B85,Recettes!$AU:$II,9,0)</f>
        <v>50</v>
      </c>
      <c r="G85" s="202">
        <f>IFERROR(VLOOKUP(B85,Recettes!$AU:$BA,4,0),0)</f>
        <v>595.45000000000005</v>
      </c>
      <c r="H85" s="202">
        <f>IFERROR(VLOOKUP(B85,Recettes!$AU:$BA,5,0),0)</f>
        <v>31.235000000000003</v>
      </c>
      <c r="I85" s="202">
        <f>IFERROR(VLOOKUP(B85,Recettes!$AU:$BA,6,0),0)</f>
        <v>35.115000000000002</v>
      </c>
      <c r="J85" s="202">
        <f>IFERROR(VLOOKUP(B85,Recettes!$AU:$BA,7,0),0)</f>
        <v>27.695</v>
      </c>
    </row>
    <row r="86" spans="1:10" ht="22">
      <c r="A86" s="199" t="s">
        <v>500</v>
      </c>
      <c r="C86" s="337"/>
      <c r="D86" s="338"/>
      <c r="E86" s="200" t="str">
        <f>VLOOKUP(B85,Recettes!$AU:$II,18,0)</f>
        <v>Concombre</v>
      </c>
      <c r="F86" s="201">
        <f>VLOOKUP(B85,Recettes!$AU:$II,19,0)</f>
        <v>50</v>
      </c>
    </row>
    <row r="87" spans="1:10" ht="22">
      <c r="A87" s="199" t="s">
        <v>500</v>
      </c>
      <c r="C87" s="337"/>
      <c r="D87" s="338"/>
      <c r="E87" s="200" t="str">
        <f>VLOOKUP(B85,Recettes!$AU:$II,28,0)</f>
        <v>Carotte</v>
      </c>
      <c r="F87" s="201">
        <f>VLOOKUP(B85,Recettes!$AU:$II,29,0)</f>
        <v>50</v>
      </c>
    </row>
    <row r="88" spans="1:10" ht="22">
      <c r="A88" s="199" t="s">
        <v>500</v>
      </c>
      <c r="C88" s="337"/>
      <c r="D88" s="338"/>
      <c r="E88" s="200" t="str">
        <f>VLOOKUP(B85,Recettes!$AU:$II,38,0)</f>
        <v>Viande Des Grisons</v>
      </c>
      <c r="F88" s="201">
        <f>VLOOKUP(B85,Recettes!$AU:$II,39,0)</f>
        <v>25</v>
      </c>
    </row>
    <row r="89" spans="1:10" ht="22">
      <c r="A89" s="199" t="s">
        <v>500</v>
      </c>
      <c r="C89" s="337"/>
      <c r="D89" s="338"/>
      <c r="E89" s="200" t="str">
        <f>VLOOKUP(B85,Recettes!$AU:$II,48,0)</f>
        <v>Olives Noires</v>
      </c>
      <c r="F89" s="201">
        <f>VLOOKUP(B85,Recettes!$AU:$II,49,0)</f>
        <v>20</v>
      </c>
    </row>
    <row r="90" spans="1:10" ht="22">
      <c r="A90" s="199" t="s">
        <v>500</v>
      </c>
      <c r="C90" s="337"/>
      <c r="D90" s="338"/>
      <c r="E90" s="200" t="str">
        <f>VLOOKUP(B85,Recettes!$AU:$II,58,0)</f>
        <v>Pain Aux Noix</v>
      </c>
      <c r="F90" s="201">
        <f>VLOOKUP(B85,Recettes!$AU:$II,59,0)</f>
        <v>50</v>
      </c>
    </row>
    <row r="91" spans="1:10" ht="22">
      <c r="A91" s="199" t="s">
        <v>500</v>
      </c>
      <c r="C91" s="337"/>
      <c r="D91" s="338"/>
      <c r="E91" s="205" t="str">
        <f>VLOOKUP(B85,Recettes!$AU:$II,68,0)</f>
        <v>Mayonnaise Light</v>
      </c>
      <c r="F91" s="206">
        <f>VLOOKUP(B85,Recettes!$AU:$II,69,0)</f>
        <v>10</v>
      </c>
    </row>
    <row r="92" spans="1:10" ht="22">
      <c r="A92" s="199" t="s">
        <v>500</v>
      </c>
      <c r="C92" s="337"/>
      <c r="D92" s="338"/>
      <c r="E92" s="200" t="str">
        <f>VLOOKUP(B85,Recettes!$AU:$II,78,0)</f>
        <v>Gruyère</v>
      </c>
      <c r="F92" s="201">
        <f>VLOOKUP(B85,Recettes!$AU:$II,79,0)</f>
        <v>25</v>
      </c>
    </row>
    <row r="93" spans="1:10" ht="22">
      <c r="A93" s="199" t="s">
        <v>500</v>
      </c>
      <c r="C93" s="337"/>
      <c r="D93" s="338"/>
      <c r="E93" s="200" t="str">
        <f>VLOOKUP(B85,Recettes!$AU:$II,88,0)</f>
        <v>Mozzarella</v>
      </c>
      <c r="F93" s="201">
        <f>VLOOKUP(B85,Recettes!$AU:$II,89,0)</f>
        <v>25</v>
      </c>
    </row>
    <row r="94" spans="1:10" ht="22">
      <c r="A94" s="199" t="s">
        <v>500</v>
      </c>
      <c r="C94" s="337"/>
      <c r="D94" s="338"/>
      <c r="E94" s="200" t="str">
        <f>VLOOKUP(B85,Recettes!$AU:$II,98,0)</f>
        <v>Noix De Cajou</v>
      </c>
      <c r="F94" s="201">
        <f>VLOOKUP(B85,Recettes!$AU:$II,99,0)</f>
        <v>20</v>
      </c>
    </row>
    <row r="95" spans="1:10" ht="22">
      <c r="A95" s="199" t="s">
        <v>500</v>
      </c>
      <c r="C95" s="337"/>
      <c r="D95" s="338"/>
      <c r="E95" s="200" t="str">
        <f>VLOOKUP(B85,Recettes!$AU:$II,108,0)</f>
        <v/>
      </c>
      <c r="F95" s="201">
        <f>VLOOKUP(B85,Recettes!$AU:$II,109,0)</f>
        <v>0</v>
      </c>
    </row>
    <row r="96" spans="1:10" ht="22">
      <c r="A96" s="199" t="s">
        <v>500</v>
      </c>
      <c r="C96" s="337"/>
      <c r="D96" s="338"/>
      <c r="E96" s="200" t="str">
        <f>VLOOKUP(B85,Recettes!$AU:$II,118,0)</f>
        <v/>
      </c>
      <c r="F96" s="201">
        <f>VLOOKUP(B85,Recettes!$AU:$II,119,0)</f>
        <v>0</v>
      </c>
    </row>
    <row r="97" spans="1:10" ht="22">
      <c r="A97" s="199" t="s">
        <v>500</v>
      </c>
      <c r="C97" s="337"/>
      <c r="D97" s="338"/>
      <c r="E97" s="200" t="str">
        <f>VLOOKUP(B85,Recettes!$AU:$II,128,0)</f>
        <v/>
      </c>
      <c r="F97" s="201">
        <f>VLOOKUP(B85,Recettes!$AU:$II,129,0)</f>
        <v>0</v>
      </c>
    </row>
    <row r="98" spans="1:10" ht="22">
      <c r="A98" s="199" t="s">
        <v>500</v>
      </c>
      <c r="C98" s="337"/>
      <c r="D98" s="338"/>
      <c r="E98" s="200" t="str">
        <f>VLOOKUP(B85,Recettes!$AU:$II,138,0)</f>
        <v/>
      </c>
      <c r="F98" s="201">
        <f>VLOOKUP(B85,Recettes!$AU:$II,139,0)</f>
        <v>0</v>
      </c>
    </row>
    <row r="99" spans="1:10" ht="22">
      <c r="A99" s="199" t="s">
        <v>500</v>
      </c>
      <c r="C99" s="337"/>
      <c r="D99" s="338"/>
      <c r="E99" s="200" t="str">
        <f>VLOOKUP(B85,Recettes!$AU:$II,148,0)</f>
        <v/>
      </c>
      <c r="F99" s="201">
        <f>VLOOKUP(B85,Recettes!$AU:$II,149,0)</f>
        <v>0</v>
      </c>
    </row>
    <row r="100" spans="1:10" ht="22">
      <c r="A100" s="199" t="s">
        <v>500</v>
      </c>
      <c r="C100" s="337"/>
      <c r="D100" s="338"/>
      <c r="E100" s="200" t="str">
        <f>VLOOKUP(B85,Recettes!$AU:$II,158,0)</f>
        <v/>
      </c>
      <c r="F100" s="201">
        <f>VLOOKUP(B85,Recettes!$AU:$II,159,0)</f>
        <v>0</v>
      </c>
    </row>
    <row r="101" spans="1:10">
      <c r="A101" s="199" t="s">
        <v>500</v>
      </c>
      <c r="C101" s="337"/>
      <c r="D101" s="338"/>
      <c r="E101" s="200">
        <f>VLOOKUP(B85,Recettes!$AU:$II,168,0)</f>
        <v>0</v>
      </c>
      <c r="F101" s="201">
        <f>VLOOKUP(B85,Recettes!$AU:$II,169,0)</f>
        <v>0</v>
      </c>
    </row>
    <row r="102" spans="1:10">
      <c r="A102" s="199" t="s">
        <v>500</v>
      </c>
      <c r="C102" s="337"/>
      <c r="D102" s="338"/>
      <c r="E102" s="200">
        <f>VLOOKUP(B85,Recettes!$AU:$II,178,0)</f>
        <v>0</v>
      </c>
      <c r="F102" s="201">
        <f>VLOOKUP(B85,Recettes!$AU:$II,179,0)</f>
        <v>0</v>
      </c>
    </row>
    <row r="103" spans="1:10">
      <c r="A103" s="199" t="s">
        <v>500</v>
      </c>
      <c r="C103" s="337"/>
      <c r="E103" s="200">
        <f>VLOOKUP(B85,Recettes!$AU:$II,188,0)</f>
        <v>0</v>
      </c>
      <c r="F103" s="201">
        <f>VLOOKUP(B85,Recettes!$AU:$II,189,0)</f>
        <v>0</v>
      </c>
    </row>
    <row r="104" spans="1:10">
      <c r="A104" s="199" t="s">
        <v>500</v>
      </c>
      <c r="E104" s="200" t="e">
        <f>VLOOKUP(B85,Recettes!$AU:$II,198,0)</f>
        <v>#REF!</v>
      </c>
      <c r="F104" s="201" t="e">
        <f>VLOOKUP(B85,Recettes!$AU:$II,199,0)</f>
        <v>#REF!</v>
      </c>
    </row>
    <row r="105" spans="1:10">
      <c r="A105" s="208" t="s">
        <v>651</v>
      </c>
      <c r="B105" s="209"/>
      <c r="C105" s="210"/>
      <c r="D105" s="211"/>
      <c r="E105" s="212"/>
      <c r="F105" s="213"/>
      <c r="G105" s="214">
        <f>IFERROR(#REF!*F105/100,0)</f>
        <v>0</v>
      </c>
      <c r="H105" s="214">
        <f>IFERROR(#REF!*F105/100,0)</f>
        <v>0</v>
      </c>
      <c r="I105" s="214">
        <f>IFERROR(#REF!*F105/100,0)</f>
        <v>0</v>
      </c>
      <c r="J105" s="214">
        <f>IFERROR(#REF!*F105/100,0)</f>
        <v>0</v>
      </c>
    </row>
    <row r="106" spans="1:10">
      <c r="A106" s="208" t="s">
        <v>651</v>
      </c>
      <c r="B106" s="209"/>
      <c r="C106" s="210"/>
      <c r="D106" s="211"/>
      <c r="E106" s="212"/>
      <c r="F106" s="213"/>
      <c r="G106" s="214">
        <f>IFERROR(#REF!*F106/100,0)</f>
        <v>0</v>
      </c>
      <c r="H106" s="214">
        <f>IFERROR(#REF!*F106/100,0)</f>
        <v>0</v>
      </c>
      <c r="I106" s="214">
        <f>IFERROR(#REF!*F106/100,0)</f>
        <v>0</v>
      </c>
      <c r="J106" s="214">
        <f>IFERROR(#REF!*F106/100,0)</f>
        <v>0</v>
      </c>
    </row>
    <row r="107" spans="1:10" ht="22">
      <c r="A107" s="208" t="s">
        <v>651</v>
      </c>
      <c r="B107" s="209"/>
      <c r="C107" s="210"/>
      <c r="D107" s="211"/>
      <c r="E107" s="212" t="s">
        <v>258</v>
      </c>
      <c r="F107" s="213">
        <v>0</v>
      </c>
      <c r="G107" s="214">
        <f>IFERROR(#REF!*F107/100,0)</f>
        <v>0</v>
      </c>
      <c r="H107" s="214">
        <f>IFERROR(#REF!*F107/100,0)</f>
        <v>0</v>
      </c>
      <c r="I107" s="214">
        <f>IFERROR(#REF!*F107/100,0)</f>
        <v>0</v>
      </c>
      <c r="J107" s="214">
        <f>IFERROR(#REF!*F107/100,0)</f>
        <v>0</v>
      </c>
    </row>
    <row r="108" spans="1:10" s="222" customFormat="1">
      <c r="A108" s="215" t="s">
        <v>558</v>
      </c>
      <c r="B108" s="216"/>
      <c r="C108" s="217"/>
      <c r="D108" s="218"/>
      <c r="E108" s="219"/>
      <c r="F108" s="220"/>
      <c r="G108" s="221"/>
      <c r="H108" s="221"/>
      <c r="I108" s="221"/>
      <c r="J108" s="221"/>
    </row>
    <row r="109" spans="1:10" ht="22">
      <c r="A109" s="199" t="s">
        <v>571</v>
      </c>
      <c r="B109" s="199"/>
      <c r="C109" s="337" t="str">
        <f>IFERROR(VLOOKUP(B109,Recettes!AU:AV,2,0),"")</f>
        <v/>
      </c>
      <c r="D109" s="341" t="e">
        <f>VLOOKUP(B109,Recettes!AU:AW,3,0)</f>
        <v>#N/A</v>
      </c>
      <c r="E109" s="200" t="str">
        <f>IFERROR(VLOOKUP(B109,Recettes!$AU:$II,8,0),"")</f>
        <v/>
      </c>
      <c r="F109" s="201" t="e">
        <f>VLOOKUP(B109,Recettes!$AU:$II,9,0)</f>
        <v>#N/A</v>
      </c>
      <c r="G109" s="202">
        <f>IFERROR(VLOOKUP(B109,Recettes!$AU:$BA,4,0),0)</f>
        <v>0</v>
      </c>
      <c r="H109" s="202">
        <f>IFERROR(VLOOKUP(B109,Recettes!$AU:$BA,5,0),0)</f>
        <v>0</v>
      </c>
      <c r="I109" s="202">
        <f>IFERROR(VLOOKUP(B109,Recettes!$AU:$BA,6,0),0)</f>
        <v>0</v>
      </c>
      <c r="J109" s="202">
        <f>IFERROR(VLOOKUP(B109,Recettes!$AU:$BA,7,0),0)</f>
        <v>0</v>
      </c>
    </row>
    <row r="110" spans="1:10">
      <c r="A110" s="199" t="s">
        <v>571</v>
      </c>
      <c r="C110" s="337"/>
      <c r="D110" s="341"/>
      <c r="E110" s="200" t="e">
        <f>VLOOKUP(B109,Recettes!$AU:$II,18,0)</f>
        <v>#N/A</v>
      </c>
      <c r="F110" s="201" t="e">
        <f>VLOOKUP(B109,Recettes!$AU:$II,19,0)</f>
        <v>#N/A</v>
      </c>
    </row>
    <row r="111" spans="1:10">
      <c r="A111" s="199" t="s">
        <v>571</v>
      </c>
      <c r="C111" s="337"/>
      <c r="D111" s="341"/>
      <c r="E111" s="200" t="e">
        <f>VLOOKUP(B109,Recettes!$AU:$II,28,0)</f>
        <v>#N/A</v>
      </c>
      <c r="F111" s="201" t="e">
        <f>VLOOKUP(B109,Recettes!$AU:$II,29,0)</f>
        <v>#N/A</v>
      </c>
    </row>
    <row r="112" spans="1:10">
      <c r="A112" s="199" t="s">
        <v>571</v>
      </c>
      <c r="C112" s="337"/>
      <c r="D112" s="341"/>
      <c r="E112" s="200" t="e">
        <f>VLOOKUP(B109,Recettes!$AU:$II,38,0)</f>
        <v>#N/A</v>
      </c>
      <c r="F112" s="201" t="e">
        <f>VLOOKUP(B109,Recettes!$AU:$II,39,0)</f>
        <v>#N/A</v>
      </c>
    </row>
    <row r="113" spans="1:6">
      <c r="A113" s="199" t="s">
        <v>571</v>
      </c>
      <c r="C113" s="337"/>
      <c r="D113" s="341"/>
      <c r="E113" s="200" t="e">
        <f>VLOOKUP(B109,Recettes!$AU:$II,48,0)</f>
        <v>#N/A</v>
      </c>
      <c r="F113" s="201" t="e">
        <f>VLOOKUP(B109,Recettes!$AU:$II,49,0)</f>
        <v>#N/A</v>
      </c>
    </row>
    <row r="114" spans="1:6">
      <c r="A114" s="199" t="s">
        <v>571</v>
      </c>
      <c r="C114" s="337"/>
      <c r="D114" s="341"/>
      <c r="E114" s="200" t="e">
        <f>VLOOKUP(B109,Recettes!$AU:$II,58,0)</f>
        <v>#N/A</v>
      </c>
      <c r="F114" s="201" t="e">
        <f>VLOOKUP(B109,Recettes!$AU:$II,59,0)</f>
        <v>#N/A</v>
      </c>
    </row>
    <row r="115" spans="1:6">
      <c r="A115" s="199" t="s">
        <v>571</v>
      </c>
      <c r="C115" s="337"/>
      <c r="D115" s="341"/>
      <c r="E115" s="205" t="e">
        <f>VLOOKUP(B109,Recettes!$AU:$II,68,0)</f>
        <v>#N/A</v>
      </c>
      <c r="F115" s="206" t="e">
        <f>VLOOKUP(B109,Recettes!$AU:$II,69,0)</f>
        <v>#N/A</v>
      </c>
    </row>
    <row r="116" spans="1:6">
      <c r="A116" s="199" t="s">
        <v>571</v>
      </c>
      <c r="C116" s="337"/>
      <c r="D116" s="341"/>
      <c r="E116" s="200" t="e">
        <f>VLOOKUP(B109,Recettes!$AU:$II,78,0)</f>
        <v>#N/A</v>
      </c>
      <c r="F116" s="201" t="e">
        <f>VLOOKUP(B109,Recettes!$AU:$II,79,0)</f>
        <v>#N/A</v>
      </c>
    </row>
    <row r="117" spans="1:6">
      <c r="A117" s="199" t="s">
        <v>571</v>
      </c>
      <c r="C117" s="337"/>
      <c r="D117" s="341"/>
      <c r="E117" s="200" t="e">
        <f>VLOOKUP(B109,Recettes!$AU:$II,88,0)</f>
        <v>#N/A</v>
      </c>
      <c r="F117" s="201" t="e">
        <f>VLOOKUP(B109,Recettes!$AU:$II,89,0)</f>
        <v>#N/A</v>
      </c>
    </row>
    <row r="118" spans="1:6">
      <c r="A118" s="199" t="s">
        <v>571</v>
      </c>
      <c r="C118" s="337"/>
      <c r="D118" s="341"/>
      <c r="E118" s="200" t="e">
        <f>VLOOKUP(B109,Recettes!$AU:$II,98,0)</f>
        <v>#N/A</v>
      </c>
      <c r="F118" s="201" t="e">
        <f>VLOOKUP(B109,Recettes!$AU:$II,99,0)</f>
        <v>#N/A</v>
      </c>
    </row>
    <row r="119" spans="1:6">
      <c r="A119" s="199" t="s">
        <v>571</v>
      </c>
      <c r="C119" s="337"/>
      <c r="D119" s="341"/>
      <c r="E119" s="200" t="e">
        <f>VLOOKUP(B109,Recettes!$AU:$II,108,0)</f>
        <v>#N/A</v>
      </c>
      <c r="F119" s="201" t="e">
        <f>VLOOKUP(B109,Recettes!$AU:$II,109,0)</f>
        <v>#N/A</v>
      </c>
    </row>
    <row r="120" spans="1:6">
      <c r="A120" s="199" t="s">
        <v>571</v>
      </c>
      <c r="C120" s="337"/>
      <c r="D120" s="341"/>
      <c r="E120" s="200" t="e">
        <f>VLOOKUP(B109,Recettes!$AU:$II,118,0)</f>
        <v>#N/A</v>
      </c>
      <c r="F120" s="201" t="e">
        <f>VLOOKUP(B109,Recettes!$AU:$II,119,0)</f>
        <v>#N/A</v>
      </c>
    </row>
    <row r="121" spans="1:6">
      <c r="A121" s="199" t="s">
        <v>571</v>
      </c>
      <c r="C121" s="337"/>
      <c r="D121" s="341"/>
      <c r="E121" s="200" t="e">
        <f>VLOOKUP(B109,Recettes!$AU:$II,128,0)</f>
        <v>#N/A</v>
      </c>
      <c r="F121" s="201" t="e">
        <f>VLOOKUP(B109,Recettes!$AU:$II,129,0)</f>
        <v>#N/A</v>
      </c>
    </row>
    <row r="122" spans="1:6">
      <c r="A122" s="199" t="s">
        <v>571</v>
      </c>
      <c r="C122" s="337"/>
      <c r="D122" s="341"/>
      <c r="E122" s="200" t="e">
        <f>VLOOKUP(B109,Recettes!$AU:$II,138,0)</f>
        <v>#N/A</v>
      </c>
      <c r="F122" s="201" t="e">
        <f>VLOOKUP(B109,Recettes!$AU:$II,139,0)</f>
        <v>#N/A</v>
      </c>
    </row>
    <row r="123" spans="1:6">
      <c r="A123" s="199" t="s">
        <v>571</v>
      </c>
      <c r="C123" s="337"/>
      <c r="D123" s="341"/>
      <c r="E123" s="200" t="e">
        <f>VLOOKUP(B109,Recettes!$AU:$II,148,0)</f>
        <v>#N/A</v>
      </c>
      <c r="F123" s="201" t="e">
        <f>VLOOKUP(B109,Recettes!$AU:$II,149,0)</f>
        <v>#N/A</v>
      </c>
    </row>
    <row r="124" spans="1:6">
      <c r="A124" s="199" t="s">
        <v>571</v>
      </c>
      <c r="C124" s="337"/>
      <c r="D124" s="341"/>
      <c r="E124" s="200" t="e">
        <f>VLOOKUP(B109,Recettes!$AU:$II,158,0)</f>
        <v>#N/A</v>
      </c>
      <c r="F124" s="201" t="e">
        <f>VLOOKUP(B109,Recettes!$AU:$II,159,0)</f>
        <v>#N/A</v>
      </c>
    </row>
    <row r="125" spans="1:6">
      <c r="A125" s="199" t="s">
        <v>571</v>
      </c>
      <c r="C125" s="337"/>
      <c r="D125" s="341"/>
      <c r="E125" s="200" t="e">
        <f>VLOOKUP(B109,Recettes!$AU:$II,168,0)</f>
        <v>#N/A</v>
      </c>
      <c r="F125" s="201" t="e">
        <f>VLOOKUP(B109,Recettes!$AU:$II,169,0)</f>
        <v>#N/A</v>
      </c>
    </row>
    <row r="126" spans="1:6">
      <c r="A126" s="199" t="s">
        <v>571</v>
      </c>
      <c r="C126" s="337"/>
      <c r="E126" s="200" t="e">
        <f>VLOOKUP(B109,Recettes!$AU:$II,178,0)</f>
        <v>#N/A</v>
      </c>
      <c r="F126" s="201" t="e">
        <f>VLOOKUP(B109,Recettes!$AU:$II,179,0)</f>
        <v>#N/A</v>
      </c>
    </row>
    <row r="127" spans="1:6">
      <c r="A127" s="199" t="s">
        <v>571</v>
      </c>
      <c r="C127" s="337"/>
      <c r="E127" s="200" t="e">
        <f>VLOOKUP(B109,Recettes!$AU:$II,188,0)</f>
        <v>#N/A</v>
      </c>
      <c r="F127" s="201" t="e">
        <f>VLOOKUP(B109,Recettes!$AU:$II,189,0)</f>
        <v>#N/A</v>
      </c>
    </row>
    <row r="128" spans="1:6">
      <c r="A128" s="199" t="s">
        <v>571</v>
      </c>
      <c r="E128" s="200" t="e">
        <f>VLOOKUP(B109,Recettes!$AU:$II,198,0)</f>
        <v>#N/A</v>
      </c>
      <c r="F128" s="201" t="e">
        <f>VLOOKUP(B109,Recettes!$AU:$II,199,0)</f>
        <v>#N/A</v>
      </c>
    </row>
    <row r="129" spans="1:10">
      <c r="A129" s="208" t="s">
        <v>651</v>
      </c>
      <c r="B129" s="209"/>
      <c r="C129" s="210"/>
      <c r="D129" s="211"/>
      <c r="E129" s="212"/>
      <c r="F129" s="213"/>
      <c r="G129" s="214">
        <f>IFERROR(#REF!*F129/100,0)</f>
        <v>0</v>
      </c>
      <c r="H129" s="214">
        <f>IFERROR(#REF!*F129/100,0)</f>
        <v>0</v>
      </c>
      <c r="I129" s="214">
        <f>IFERROR(#REF!*F129/100,0)</f>
        <v>0</v>
      </c>
      <c r="J129" s="214">
        <f>IFERROR(#REF!*F129/100,0)</f>
        <v>0</v>
      </c>
    </row>
    <row r="130" spans="1:10" ht="22">
      <c r="A130" s="208" t="s">
        <v>651</v>
      </c>
      <c r="B130" s="209"/>
      <c r="C130" s="210"/>
      <c r="D130" s="211"/>
      <c r="E130" s="212" t="s">
        <v>258</v>
      </c>
      <c r="F130" s="213">
        <v>0</v>
      </c>
      <c r="G130" s="214">
        <f>IFERROR(#REF!*F130/100,0)</f>
        <v>0</v>
      </c>
      <c r="H130" s="214">
        <f>IFERROR(#REF!*F130/100,0)</f>
        <v>0</v>
      </c>
      <c r="I130" s="214">
        <f>IFERROR(#REF!*F130/100,0)</f>
        <v>0</v>
      </c>
      <c r="J130" s="214">
        <f>IFERROR(#REF!*F130/100,0)</f>
        <v>0</v>
      </c>
    </row>
    <row r="131" spans="1:10">
      <c r="A131" s="208" t="s">
        <v>651</v>
      </c>
      <c r="B131" s="209"/>
      <c r="C131" s="210"/>
      <c r="D131" s="211"/>
      <c r="E131" s="212"/>
      <c r="F131" s="213"/>
      <c r="G131" s="214">
        <f>IFERROR(#REF!*F131/100,0)</f>
        <v>0</v>
      </c>
      <c r="H131" s="214">
        <f>IFERROR(#REF!*F131/100,0)</f>
        <v>0</v>
      </c>
      <c r="I131" s="214">
        <f>IFERROR(#REF!*F131/100,0)</f>
        <v>0</v>
      </c>
      <c r="J131" s="214">
        <f>IFERROR(#REF!*F131/100,0)</f>
        <v>0</v>
      </c>
    </row>
    <row r="132" spans="1:10" s="222" customFormat="1">
      <c r="A132" s="215"/>
      <c r="B132" s="216"/>
      <c r="C132" s="217"/>
      <c r="D132" s="218"/>
      <c r="E132" s="219"/>
      <c r="F132" s="220"/>
      <c r="G132" s="221"/>
      <c r="H132" s="221"/>
      <c r="I132" s="221"/>
      <c r="J132" s="221"/>
    </row>
  </sheetData>
  <autoFilter ref="A8:F8" xr:uid="{00000000-0009-0000-0000-000006000000}"/>
  <mergeCells count="13">
    <mergeCell ref="C71:C80"/>
    <mergeCell ref="D71:D80"/>
    <mergeCell ref="C85:C103"/>
    <mergeCell ref="D85:D102"/>
    <mergeCell ref="C109:C127"/>
    <mergeCell ref="D109:D125"/>
    <mergeCell ref="C47:C65"/>
    <mergeCell ref="D47:D62"/>
    <mergeCell ref="A1:F2"/>
    <mergeCell ref="C9:C27"/>
    <mergeCell ref="D9:D28"/>
    <mergeCell ref="C33:C41"/>
    <mergeCell ref="D33:D41"/>
  </mergeCells>
  <pageMargins left="0.25" right="0.25" top="0.75" bottom="0.75" header="0.3" footer="0.3"/>
  <pageSetup paperSize="9" scale="39" orientation="portrait" horizontalDpi="0" verticalDpi="0"/>
  <extLst>
    <ext xmlns:x14="http://schemas.microsoft.com/office/spreadsheetml/2009/9/main" uri="{CCE6A557-97BC-4b89-ADB6-D9C93CAAB3DF}">
      <x14:dataValidations xmlns:xm="http://schemas.microsoft.com/office/excel/2006/main" count="1">
        <x14:dataValidation type="list" allowBlank="1" showInputMessage="1" showErrorMessage="1" xr:uid="{239D4CB8-1356-0D45-AB11-CFF29B44502D}">
          <x14:formula1>
            <xm:f>Recettes!$AU:$AU</xm:f>
          </x14:formula1>
          <xm:sqref>B9 B85 B71 B47 B33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CF1C0A-31B8-8B44-90C9-0D35BF9DCD48}">
  <dimension ref="A1:N132"/>
  <sheetViews>
    <sheetView topLeftCell="A2" workbookViewId="0">
      <selection activeCell="H48" sqref="H48"/>
    </sheetView>
  </sheetViews>
  <sheetFormatPr baseColWidth="10" defaultColWidth="10.83203125" defaultRowHeight="21"/>
  <cols>
    <col min="1" max="1" width="18.6640625" style="204" customWidth="1"/>
    <col min="2" max="2" width="51.33203125" style="204" customWidth="1"/>
    <col min="3" max="3" width="61" style="207" customWidth="1"/>
    <col min="4" max="4" width="21.1640625" style="307" customWidth="1"/>
    <col min="5" max="5" width="31.83203125" style="223" customWidth="1"/>
    <col min="6" max="6" width="16.33203125" style="173" customWidth="1"/>
    <col min="7" max="10" width="10.83203125" style="294"/>
    <col min="11" max="16384" width="10.83203125" style="78"/>
  </cols>
  <sheetData>
    <row r="1" spans="1:10" s="225" customFormat="1" ht="31">
      <c r="A1" s="343" t="s">
        <v>652</v>
      </c>
      <c r="B1" s="343"/>
      <c r="C1" s="343"/>
      <c r="D1" s="343"/>
      <c r="E1" s="343"/>
      <c r="F1" s="343"/>
      <c r="G1" s="292"/>
      <c r="H1" s="292"/>
      <c r="I1" s="292"/>
      <c r="J1" s="292"/>
    </row>
    <row r="2" spans="1:10" s="225" customFormat="1" ht="31">
      <c r="A2" s="343"/>
      <c r="B2" s="343"/>
      <c r="C2" s="343"/>
      <c r="D2" s="343"/>
      <c r="E2" s="343"/>
      <c r="F2" s="343"/>
      <c r="G2" s="292"/>
      <c r="H2" s="292"/>
      <c r="I2" s="292"/>
      <c r="J2" s="292"/>
    </row>
    <row r="3" spans="1:10" ht="14" customHeight="1">
      <c r="A3" s="293"/>
      <c r="B3" s="293"/>
      <c r="C3" s="293"/>
      <c r="D3" s="293"/>
      <c r="E3" s="293"/>
      <c r="F3" s="293"/>
    </row>
    <row r="4" spans="1:10" ht="22">
      <c r="A4" s="293"/>
      <c r="B4" s="293"/>
      <c r="C4" s="196"/>
      <c r="D4" s="196"/>
      <c r="E4" s="293"/>
      <c r="F4" s="295" t="s">
        <v>647</v>
      </c>
      <c r="G4" s="296">
        <v>1600</v>
      </c>
      <c r="H4" s="296">
        <v>120</v>
      </c>
      <c r="I4" s="296">
        <v>70</v>
      </c>
      <c r="J4" s="296">
        <v>120</v>
      </c>
    </row>
    <row r="5" spans="1:10" ht="12" customHeight="1">
      <c r="A5" s="293"/>
      <c r="B5" s="293"/>
      <c r="C5" s="196"/>
      <c r="D5" s="196"/>
      <c r="E5" s="293"/>
      <c r="F5" s="293"/>
    </row>
    <row r="6" spans="1:10" ht="22">
      <c r="A6" s="293"/>
      <c r="B6" s="293"/>
      <c r="C6" s="196"/>
      <c r="D6" s="196"/>
      <c r="E6" s="293"/>
      <c r="F6" s="297" t="s">
        <v>545</v>
      </c>
      <c r="G6" s="298">
        <f>G9+G33+G47+G71+G85+G109+G29+G31+G43+G45+G67+G69+G81+G83+G105+G107+G129+G130+G131+G44</f>
        <v>1532.1</v>
      </c>
      <c r="H6" s="298">
        <f>H9+H33+H47+H71+H85+H109+H29+H31+H43+H45+H67+H69+H81+H83+H105+H107+H129+H130+H131+H44</f>
        <v>101.09</v>
      </c>
      <c r="I6" s="298">
        <f t="shared" ref="I6:J6" si="0">I9+I33+I47+I71+I85+I109+I29+I31+I43+I45+I67+I69+I81+I83+I105+I107+I129+I130+I131+I44</f>
        <v>73.73</v>
      </c>
      <c r="J6" s="298">
        <f t="shared" si="0"/>
        <v>112.78500000000001</v>
      </c>
    </row>
    <row r="7" spans="1:10" ht="17" customHeight="1">
      <c r="A7" s="293"/>
      <c r="B7" s="293"/>
      <c r="C7" s="293"/>
      <c r="D7" s="196"/>
      <c r="E7" s="293"/>
      <c r="F7" s="293"/>
      <c r="G7" s="293"/>
      <c r="H7" s="293"/>
      <c r="I7" s="293"/>
      <c r="J7" s="293"/>
    </row>
    <row r="8" spans="1:10" s="196" customFormat="1" ht="58" customHeight="1">
      <c r="A8" s="299" t="s">
        <v>500</v>
      </c>
      <c r="B8" s="299" t="s">
        <v>0</v>
      </c>
      <c r="C8" s="299" t="s">
        <v>1</v>
      </c>
      <c r="D8" s="299" t="s">
        <v>648</v>
      </c>
      <c r="E8" s="299" t="s">
        <v>649</v>
      </c>
      <c r="F8" s="299" t="s">
        <v>7</v>
      </c>
      <c r="G8" s="299" t="s">
        <v>2</v>
      </c>
      <c r="H8" s="299" t="s">
        <v>3</v>
      </c>
      <c r="I8" s="299" t="s">
        <v>4</v>
      </c>
      <c r="J8" s="299" t="s">
        <v>5</v>
      </c>
    </row>
    <row r="9" spans="1:10" ht="22">
      <c r="A9" s="203" t="s">
        <v>558</v>
      </c>
      <c r="B9" s="203" t="s">
        <v>653</v>
      </c>
      <c r="C9" s="337" t="str">
        <f>IFERROR(VLOOKUP(B9,[1]Recettes!E:F,2,0),"")</f>
        <v>Dans un bol mélangez tous les ingrédients sauf le chocolat.
Enfoncez le chocolat au centre du bol à l'intérieur de la mixture. Mettez au micro ondes 3 minutes à puissance maximale. Retournez votre bol dans une assiette.</v>
      </c>
      <c r="D9" s="342">
        <f>VLOOKUP(B9,[1]Recettes!E:G,3,0)</f>
        <v>0</v>
      </c>
      <c r="E9" s="200" t="str">
        <f>IFERROR(VLOOKUP(B9,[1]Recettes!$E:$GU,8,0),"")</f>
        <v>Avoine flocons</v>
      </c>
      <c r="F9" s="201">
        <v>30</v>
      </c>
      <c r="G9" s="300">
        <f>IFERROR(VLOOKUP(B9,[1]Recettes!$E:$K,4,0),0)</f>
        <v>485.9</v>
      </c>
      <c r="H9" s="300">
        <f>IFERROR(VLOOKUP(B9,[1]Recettes!$E:$K,5,0),0)</f>
        <v>20.865000000000002</v>
      </c>
      <c r="I9" s="300">
        <f>IFERROR(VLOOKUP(B9,[1]Recettes!$E:$K,6,0),0)</f>
        <v>19.615000000000002</v>
      </c>
      <c r="J9" s="300">
        <f>IFERROR(VLOOKUP(B9,[1]Recettes!$E:$K,7,0),0)</f>
        <v>52.854999999999997</v>
      </c>
    </row>
    <row r="10" spans="1:10" ht="22">
      <c r="A10" s="203" t="s">
        <v>558</v>
      </c>
      <c r="B10" s="203"/>
      <c r="C10" s="337"/>
      <c r="D10" s="342"/>
      <c r="E10" s="200" t="str">
        <f>VLOOKUP(B9,[1]Recettes!$E:$GU,18,0)</f>
        <v>Œuf</v>
      </c>
      <c r="F10" s="201">
        <f>VLOOKUP(B9,[1]Recettes!$E:$GU,19,0)</f>
        <v>100</v>
      </c>
    </row>
    <row r="11" spans="1:10" ht="22">
      <c r="A11" s="203" t="s">
        <v>558</v>
      </c>
      <c r="C11" s="337"/>
      <c r="D11" s="342"/>
      <c r="E11" s="200" t="str">
        <f>VLOOKUP(B9,[1]Recettes!$E:$GU,28,0)</f>
        <v>banane</v>
      </c>
      <c r="F11" s="201">
        <f>VLOOKUP(B9,[1]Recettes!$E:$GU,29,0)</f>
        <v>100</v>
      </c>
    </row>
    <row r="12" spans="1:10" ht="22">
      <c r="A12" s="203" t="s">
        <v>558</v>
      </c>
      <c r="C12" s="337"/>
      <c r="D12" s="342"/>
      <c r="E12" s="200" t="str">
        <f>VLOOKUP(B9,[1]Recettes!$E:$GU,38,0)</f>
        <v>Lait Protéiné</v>
      </c>
      <c r="F12" s="201">
        <f>VLOOKUP(B9,[1]Recettes!$E:$GU,39,0)</f>
        <v>30</v>
      </c>
    </row>
    <row r="13" spans="1:10" ht="22">
      <c r="A13" s="203" t="s">
        <v>558</v>
      </c>
      <c r="C13" s="337"/>
      <c r="D13" s="342"/>
      <c r="E13" s="200" t="str">
        <f>VLOOKUP(B9,[1]Recettes!$E:$GU,48,0)</f>
        <v>levure chimique</v>
      </c>
      <c r="F13" s="201">
        <f>VLOOKUP(B9,[1]Recettes!$E:$GU,49,0)</f>
        <v>5</v>
      </c>
    </row>
    <row r="14" spans="1:10" ht="22">
      <c r="A14" s="203" t="s">
        <v>558</v>
      </c>
      <c r="C14" s="337"/>
      <c r="D14" s="342"/>
      <c r="E14" s="200" t="str">
        <f>VLOOKUP(B9,[1]Recettes!$E:$GU,58,0)</f>
        <v>chocolat noir</v>
      </c>
      <c r="F14" s="201">
        <f>VLOOKUP(B9,[1]Recettes!$E:$GU,59,0)</f>
        <v>20</v>
      </c>
    </row>
    <row r="15" spans="1:10" ht="22" hidden="1">
      <c r="A15" s="203" t="s">
        <v>558</v>
      </c>
      <c r="C15" s="337"/>
      <c r="D15" s="342"/>
      <c r="E15" s="223">
        <f>VLOOKUP(B9,[1]Recettes!$E:$GU,68,0)</f>
        <v>0</v>
      </c>
      <c r="F15" s="173">
        <f>VLOOKUP(B9,[1]Recettes!$E:$GU,69,0)</f>
        <v>0</v>
      </c>
    </row>
    <row r="16" spans="1:10" ht="22" hidden="1">
      <c r="A16" s="203" t="s">
        <v>558</v>
      </c>
      <c r="C16" s="337"/>
      <c r="D16" s="342"/>
      <c r="E16" s="200">
        <f>VLOOKUP(B9,[1]Recettes!$E:$GU,78,0)</f>
        <v>0</v>
      </c>
      <c r="F16" s="201">
        <f>VLOOKUP(B9,[1]Recettes!$E:$GU,79,0)</f>
        <v>0</v>
      </c>
    </row>
    <row r="17" spans="1:10" ht="22" hidden="1">
      <c r="A17" s="203" t="s">
        <v>558</v>
      </c>
      <c r="C17" s="337"/>
      <c r="D17" s="342"/>
      <c r="E17" s="200">
        <f>VLOOKUP(B9,[1]Recettes!$E:$GU,88,0)</f>
        <v>0</v>
      </c>
      <c r="F17" s="201">
        <f>VLOOKUP(B9,[1]Recettes!$E:$GU,89,0)</f>
        <v>0</v>
      </c>
    </row>
    <row r="18" spans="1:10" ht="22" hidden="1">
      <c r="A18" s="203" t="s">
        <v>558</v>
      </c>
      <c r="C18" s="337"/>
      <c r="D18" s="342"/>
      <c r="E18" s="200">
        <f>VLOOKUP(B9,[1]Recettes!$E:$GU,98,0)</f>
        <v>0</v>
      </c>
      <c r="F18" s="201">
        <f>VLOOKUP(B9,[1]Recettes!$E:$GU,99,0)</f>
        <v>0</v>
      </c>
    </row>
    <row r="19" spans="1:10" ht="22" hidden="1">
      <c r="A19" s="203" t="s">
        <v>558</v>
      </c>
      <c r="C19" s="337"/>
      <c r="D19" s="342"/>
      <c r="E19" s="200">
        <f>VLOOKUP(B9,[1]Recettes!$E:$GU,108,0)</f>
        <v>0</v>
      </c>
      <c r="F19" s="201">
        <f>VLOOKUP(B9,[1]Recettes!$E:$GU,109,0)</f>
        <v>0</v>
      </c>
    </row>
    <row r="20" spans="1:10" ht="22" hidden="1">
      <c r="A20" s="203" t="s">
        <v>558</v>
      </c>
      <c r="C20" s="337"/>
      <c r="D20" s="342"/>
      <c r="E20" s="200">
        <f>VLOOKUP(B9,[1]Recettes!$E:$GU,118,0)</f>
        <v>0</v>
      </c>
      <c r="F20" s="201">
        <f>VLOOKUP(B9,[1]Recettes!$E:$GU,119,0)</f>
        <v>0</v>
      </c>
    </row>
    <row r="21" spans="1:10" ht="22" hidden="1">
      <c r="A21" s="203" t="s">
        <v>558</v>
      </c>
      <c r="C21" s="337"/>
      <c r="D21" s="342"/>
      <c r="E21" s="200">
        <f>VLOOKUP(B9,[1]Recettes!$E:$GU,128,0)</f>
        <v>0</v>
      </c>
      <c r="F21" s="201">
        <f>VLOOKUP(B9,[1]Recettes!$E:$GU,129,0)</f>
        <v>0</v>
      </c>
    </row>
    <row r="22" spans="1:10" ht="22" hidden="1">
      <c r="A22" s="203" t="s">
        <v>558</v>
      </c>
      <c r="C22" s="337"/>
      <c r="D22" s="342"/>
      <c r="E22" s="200">
        <f>VLOOKUP(B9,[1]Recettes!$E:$GU,138,0)</f>
        <v>0</v>
      </c>
      <c r="F22" s="201">
        <f>VLOOKUP(B9,[1]Recettes!$E:$GU,139,0)</f>
        <v>0</v>
      </c>
    </row>
    <row r="23" spans="1:10" ht="22" hidden="1">
      <c r="A23" s="203" t="s">
        <v>558</v>
      </c>
      <c r="C23" s="337"/>
      <c r="D23" s="342"/>
      <c r="E23" s="200">
        <f>VLOOKUP(B9,[1]Recettes!$E:$GU,148,0)</f>
        <v>0</v>
      </c>
      <c r="F23" s="201">
        <f>VLOOKUP(B9,[1]Recettes!$E:$GU,149,0)</f>
        <v>0</v>
      </c>
    </row>
    <row r="24" spans="1:10" ht="22" hidden="1">
      <c r="A24" s="203" t="s">
        <v>558</v>
      </c>
      <c r="C24" s="337"/>
      <c r="D24" s="342"/>
      <c r="E24" s="200">
        <f>VLOOKUP(B9,[1]Recettes!$E:$GU,158,0)</f>
        <v>0</v>
      </c>
      <c r="F24" s="201">
        <f>VLOOKUP(B9,[1]Recettes!$E:$GU,159,0)</f>
        <v>0</v>
      </c>
    </row>
    <row r="25" spans="1:10" ht="22" hidden="1">
      <c r="A25" s="203" t="s">
        <v>558</v>
      </c>
      <c r="C25" s="337"/>
      <c r="D25" s="342"/>
      <c r="E25" s="200">
        <f>VLOOKUP(B9,[1]Recettes!$E:$GU,168,0)</f>
        <v>0</v>
      </c>
      <c r="F25" s="201">
        <f>VLOOKUP(B9,[1]Recettes!$E:$GU,169,0)</f>
        <v>0</v>
      </c>
    </row>
    <row r="26" spans="1:10" ht="22" hidden="1">
      <c r="A26" s="203" t="s">
        <v>558</v>
      </c>
      <c r="C26" s="337"/>
      <c r="D26" s="342"/>
      <c r="E26" s="200">
        <f>VLOOKUP(B9,[1]Recettes!$E:$GU,178,0)</f>
        <v>0</v>
      </c>
      <c r="F26" s="201">
        <f>VLOOKUP(B9,[1]Recettes!$E:$GU,179,0)</f>
        <v>0</v>
      </c>
    </row>
    <row r="27" spans="1:10" ht="22" hidden="1">
      <c r="A27" s="203" t="s">
        <v>558</v>
      </c>
      <c r="C27" s="337"/>
      <c r="D27" s="342"/>
      <c r="E27" s="200">
        <f>VLOOKUP(B9,[1]Recettes!$E:$GU,188,0)</f>
        <v>0</v>
      </c>
      <c r="F27" s="201">
        <f>VLOOKUP(B9,[1]Recettes!$E:$GU,189,0)</f>
        <v>0</v>
      </c>
    </row>
    <row r="28" spans="1:10" ht="22" hidden="1">
      <c r="A28" s="203" t="s">
        <v>558</v>
      </c>
      <c r="D28" s="342"/>
      <c r="E28" s="200">
        <f>VLOOKUP(B9,[1]Recettes!$E:$GU,198,0)</f>
        <v>0</v>
      </c>
      <c r="F28" s="201" t="str">
        <f>VLOOKUP(B9,[1]Recettes!$E:$GU,199,0)</f>
        <v>Bowl Cake</v>
      </c>
    </row>
    <row r="29" spans="1:10" ht="44">
      <c r="A29" s="301" t="s">
        <v>651</v>
      </c>
      <c r="B29" s="209"/>
      <c r="C29" s="210"/>
      <c r="D29" s="302"/>
      <c r="E29" s="212" t="s">
        <v>654</v>
      </c>
      <c r="F29" s="213">
        <v>10</v>
      </c>
      <c r="G29" s="303">
        <f>IFERROR(#REF!*F29/100,0)</f>
        <v>0</v>
      </c>
      <c r="H29" s="303">
        <f>IFERROR(#REF!*F29/100,0)</f>
        <v>0</v>
      </c>
      <c r="I29" s="303">
        <f>IFERROR(#REF!*F29/100,0)</f>
        <v>0</v>
      </c>
      <c r="J29" s="303">
        <f>IFERROR(#REF!*F29/100,0)</f>
        <v>0</v>
      </c>
    </row>
    <row r="30" spans="1:10" ht="21" hidden="1" customHeight="1">
      <c r="A30" s="301" t="s">
        <v>651</v>
      </c>
      <c r="B30" s="209"/>
      <c r="C30" s="210"/>
      <c r="D30" s="302"/>
      <c r="E30" s="212" t="s">
        <v>258</v>
      </c>
      <c r="F30" s="213">
        <v>0</v>
      </c>
      <c r="G30" s="303">
        <f>IFERROR(#REF!*F30/100,0)</f>
        <v>0</v>
      </c>
      <c r="H30" s="303">
        <f>IFERROR(#REF!*F30/100,0)</f>
        <v>0</v>
      </c>
      <c r="I30" s="303">
        <f>IFERROR(#REF!*F30/100,0)</f>
        <v>0</v>
      </c>
      <c r="J30" s="303">
        <f>IFERROR(#REF!*F30/100,0)</f>
        <v>0</v>
      </c>
    </row>
    <row r="31" spans="1:10" ht="22" hidden="1">
      <c r="A31" s="301" t="s">
        <v>651</v>
      </c>
      <c r="B31" s="209"/>
      <c r="C31" s="210"/>
      <c r="D31" s="302"/>
      <c r="E31" s="212" t="s">
        <v>258</v>
      </c>
      <c r="F31" s="213">
        <v>0</v>
      </c>
      <c r="G31" s="303">
        <f>IFERROR(#REF!*F31/100,0)</f>
        <v>0</v>
      </c>
      <c r="H31" s="303">
        <f>IFERROR(#REF!*F31/100,0)</f>
        <v>0</v>
      </c>
      <c r="I31" s="303">
        <f>IFERROR(#REF!*F31/100,0)</f>
        <v>0</v>
      </c>
      <c r="J31" s="303">
        <f>IFERROR(#REF!*F31/100,0)</f>
        <v>0</v>
      </c>
    </row>
    <row r="32" spans="1:10" s="222" customFormat="1" ht="22">
      <c r="A32" s="216" t="s">
        <v>558</v>
      </c>
      <c r="B32" s="216"/>
      <c r="C32" s="217"/>
      <c r="D32" s="304"/>
      <c r="E32" s="219"/>
      <c r="F32" s="220"/>
      <c r="G32" s="305"/>
      <c r="H32" s="305"/>
      <c r="I32" s="305"/>
      <c r="J32" s="305"/>
    </row>
    <row r="33" spans="1:10" ht="19" hidden="1" customHeight="1">
      <c r="A33" s="203" t="s">
        <v>571</v>
      </c>
      <c r="B33" s="203"/>
      <c r="C33" s="338" t="str">
        <f>IFERROR(VLOOKUP(B33,[1]Recettes!E:F,2,0),"")</f>
        <v/>
      </c>
      <c r="D33" s="342" t="e">
        <f>VLOOKUP(B33,[1]Recettes!E:G,3,0)</f>
        <v>#N/A</v>
      </c>
      <c r="E33" s="200" t="str">
        <f>IFERROR(VLOOKUP(B33,[1]Recettes!$E:$GU,8,0),"")</f>
        <v/>
      </c>
      <c r="F33" s="201" t="e">
        <f>VLOOKUP(B33,[1]Recettes!$E:$GU,9,0)</f>
        <v>#N/A</v>
      </c>
      <c r="G33" s="300">
        <f>IFERROR(VLOOKUP(B33,[1]Recettes!$E:$K,4,0),0)</f>
        <v>0</v>
      </c>
      <c r="H33" s="300">
        <f>IFERROR(VLOOKUP(B33,[1]Recettes!$E:$K,5,0),0)</f>
        <v>0</v>
      </c>
      <c r="I33" s="300">
        <f>IFERROR(VLOOKUP(B33,[1]Recettes!$E:$K,6,0),0)</f>
        <v>0</v>
      </c>
      <c r="J33" s="300">
        <f>IFERROR(VLOOKUP(B33,[1]Recettes!$E:$K,7,0),0)</f>
        <v>0</v>
      </c>
    </row>
    <row r="34" spans="1:10" ht="22" hidden="1">
      <c r="A34" s="203" t="s">
        <v>571</v>
      </c>
      <c r="C34" s="338"/>
      <c r="D34" s="342"/>
      <c r="E34" s="200" t="str">
        <f>IFERROR(VLOOKUP(B34,[1]Recettes!$E:$GU,8,0),"")</f>
        <v/>
      </c>
      <c r="F34" s="201" t="e">
        <f>VLOOKUP(B33,[1]Recettes!$E:$GU,19,0)</f>
        <v>#N/A</v>
      </c>
    </row>
    <row r="35" spans="1:10" ht="22" hidden="1">
      <c r="A35" s="203" t="s">
        <v>571</v>
      </c>
      <c r="C35" s="338"/>
      <c r="D35" s="342"/>
      <c r="E35" s="200" t="e">
        <f>VLOOKUP(B33,[1]Recettes!$E:$GU,28,0)</f>
        <v>#N/A</v>
      </c>
      <c r="F35" s="201" t="e">
        <f>VLOOKUP(B33,[1]Recettes!$E:$GU,29,0)</f>
        <v>#N/A</v>
      </c>
    </row>
    <row r="36" spans="1:10" ht="22" hidden="1">
      <c r="A36" s="203" t="s">
        <v>571</v>
      </c>
      <c r="C36" s="338"/>
      <c r="D36" s="342"/>
      <c r="E36" s="200" t="e">
        <f>VLOOKUP(B33,[1]Recettes!$E:$GU,38,0)</f>
        <v>#N/A</v>
      </c>
      <c r="F36" s="201" t="e">
        <f>VLOOKUP(B33,[1]Recettes!$E:$GU,39,0)</f>
        <v>#N/A</v>
      </c>
    </row>
    <row r="37" spans="1:10" ht="22" hidden="1">
      <c r="A37" s="203" t="s">
        <v>571</v>
      </c>
      <c r="C37" s="338"/>
      <c r="D37" s="342"/>
      <c r="E37" s="200" t="e">
        <f>VLOOKUP(B33,[1]Recettes!$E:$GU,48,0)</f>
        <v>#N/A</v>
      </c>
      <c r="F37" s="201" t="e">
        <f>VLOOKUP(B33,[1]Recettes!$E:$GU,49,0)</f>
        <v>#N/A</v>
      </c>
    </row>
    <row r="38" spans="1:10" ht="22" hidden="1">
      <c r="A38" s="203" t="s">
        <v>571</v>
      </c>
      <c r="C38" s="338"/>
      <c r="D38" s="342"/>
      <c r="E38" s="200" t="e">
        <f>VLOOKUP(B33,[1]Recettes!$E:$GU,58,0)</f>
        <v>#N/A</v>
      </c>
      <c r="F38" s="201" t="e">
        <f>VLOOKUP(B33,[1]Recettes!$E:$GU,59,0)</f>
        <v>#N/A</v>
      </c>
    </row>
    <row r="39" spans="1:10" ht="22" hidden="1">
      <c r="A39" s="203" t="s">
        <v>571</v>
      </c>
      <c r="C39" s="338"/>
      <c r="D39" s="342"/>
      <c r="E39" s="223" t="e">
        <f>VLOOKUP(B33,[1]Recettes!$E:$GU,68,0)</f>
        <v>#N/A</v>
      </c>
      <c r="F39" s="173" t="e">
        <f>VLOOKUP(B33,[1]Recettes!$E:$GU,69,0)</f>
        <v>#N/A</v>
      </c>
    </row>
    <row r="40" spans="1:10" ht="22" hidden="1">
      <c r="A40" s="203" t="s">
        <v>571</v>
      </c>
      <c r="C40" s="338"/>
      <c r="D40" s="342"/>
      <c r="E40" s="200" t="e">
        <f>VLOOKUP(B33,[1]Recettes!$E:$GU,78,0)</f>
        <v>#N/A</v>
      </c>
      <c r="F40" s="201" t="e">
        <f>VLOOKUP(B33,[1]Recettes!$E:$GU,79,0)</f>
        <v>#N/A</v>
      </c>
    </row>
    <row r="41" spans="1:10" ht="22" hidden="1">
      <c r="A41" s="203" t="s">
        <v>571</v>
      </c>
      <c r="C41" s="338"/>
      <c r="D41" s="342"/>
      <c r="E41" s="200" t="e">
        <f>VLOOKUP(B33,[1]Recettes!$E:$GU,88,0)</f>
        <v>#N/A</v>
      </c>
      <c r="F41" s="201" t="e">
        <f>VLOOKUP(B33,[1]Recettes!$E:$GU,89,0)</f>
        <v>#N/A</v>
      </c>
    </row>
    <row r="42" spans="1:10" ht="22" hidden="1">
      <c r="A42" s="203" t="s">
        <v>571</v>
      </c>
      <c r="D42" s="306"/>
      <c r="E42" s="200" t="e">
        <f>VLOOKUP(B33,[1]Recettes!$E:$GU,98,0)</f>
        <v>#N/A</v>
      </c>
      <c r="F42" s="201" t="e">
        <f>VLOOKUP(B33,[1]Recettes!$E:$GU,99,0)</f>
        <v>#N/A</v>
      </c>
    </row>
    <row r="43" spans="1:10" ht="44">
      <c r="A43" s="301" t="s">
        <v>651</v>
      </c>
      <c r="B43" s="209"/>
      <c r="C43" s="210"/>
      <c r="D43" s="302"/>
      <c r="E43" s="212" t="s">
        <v>654</v>
      </c>
      <c r="F43" s="213">
        <v>10</v>
      </c>
      <c r="G43" s="303">
        <f>IFERROR(#REF!*F43/100,0)</f>
        <v>0</v>
      </c>
      <c r="H43" s="303">
        <f>IFERROR(#REF!*F43/100,0)</f>
        <v>0</v>
      </c>
      <c r="I43" s="303">
        <f>IFERROR(#REF!*F43/100,0)</f>
        <v>0</v>
      </c>
      <c r="J43" s="303">
        <f>IFERROR(#REF!*F43/100,0)</f>
        <v>0</v>
      </c>
    </row>
    <row r="44" spans="1:10" ht="22">
      <c r="A44" s="301" t="s">
        <v>651</v>
      </c>
      <c r="B44" s="209"/>
      <c r="C44" s="210"/>
      <c r="D44" s="302"/>
      <c r="E44" s="212" t="s">
        <v>184</v>
      </c>
      <c r="F44" s="213">
        <v>100</v>
      </c>
      <c r="G44" s="303">
        <f>IFERROR(#REF!*F44/100,0)</f>
        <v>0</v>
      </c>
      <c r="H44" s="303">
        <f>IFERROR(#REF!*F44/100,0)</f>
        <v>0</v>
      </c>
      <c r="I44" s="303">
        <f>IFERROR(#REF!*F44/100,0)</f>
        <v>0</v>
      </c>
      <c r="J44" s="303">
        <f>IFERROR(#REF!*F44/100,0)</f>
        <v>0</v>
      </c>
    </row>
    <row r="45" spans="1:10" ht="22" hidden="1">
      <c r="A45" s="301" t="s">
        <v>651</v>
      </c>
      <c r="B45" s="209"/>
      <c r="C45" s="210"/>
      <c r="D45" s="302"/>
      <c r="E45" s="212" t="s">
        <v>258</v>
      </c>
      <c r="F45" s="213">
        <v>0</v>
      </c>
      <c r="G45" s="303">
        <f>IFERROR(#REF!*F45/100,0)</f>
        <v>0</v>
      </c>
      <c r="H45" s="303">
        <f>IFERROR(#REF!*F45/100,0)</f>
        <v>0</v>
      </c>
      <c r="I45" s="303">
        <f>IFERROR(#REF!*F45/100,0)</f>
        <v>0</v>
      </c>
      <c r="J45" s="303">
        <f>IFERROR(#REF!*F45/100,0)</f>
        <v>0</v>
      </c>
    </row>
    <row r="46" spans="1:10" s="222" customFormat="1" ht="22">
      <c r="A46" s="216" t="s">
        <v>558</v>
      </c>
      <c r="B46" s="216"/>
      <c r="C46" s="217"/>
      <c r="D46" s="304"/>
      <c r="E46" s="219"/>
      <c r="F46" s="220"/>
      <c r="G46" s="305"/>
      <c r="H46" s="305"/>
      <c r="I46" s="305"/>
      <c r="J46" s="305"/>
    </row>
    <row r="47" spans="1:10" ht="22">
      <c r="A47" s="203" t="s">
        <v>500</v>
      </c>
      <c r="B47" s="203" t="s">
        <v>599</v>
      </c>
      <c r="C47" s="337" t="str">
        <f>IFERROR(VLOOKUP(B47,[1]Recettes!E:F,2,0),"")</f>
        <v xml:space="preserve">Écraser l'avocat à la fourchette, mélanger avec la crème, jus de citron vert et ciboulette, saler. 
Bien faire chauffer l’huile dans une poêle antiadhésive. Saisir l’émincé env. 3 min, retirer, saler, poivrer. 
Bien faire chauffer l'huile dans la même poêle. Faire sauter env. 5 min en remuant l'oignon et tous les ingrédients, épis de maïs compris, assaisonner. Ajouter la tomate avec l'émincé, le temps de bien faire chauffer. 
Préparer les tortillas au four selon le mode d'emploi sur l'emballage. Garnir de crème d’avocat, légumes, émincé, enrouler, servir avec les quartiers de citron vert. </v>
      </c>
      <c r="D47" s="342">
        <f>VLOOKUP(B47,[1]Recettes!E:G,3,0)</f>
        <v>0</v>
      </c>
      <c r="E47" s="200" t="str">
        <f>IFERROR(VLOOKUP(B47,[1]Recettes!$E:$GU,8,0),"")</f>
        <v>Avocat</v>
      </c>
      <c r="F47" s="201">
        <f>VLOOKUP(B47,[1]Recettes!$E:$GU,9,0)</f>
        <v>60</v>
      </c>
      <c r="G47" s="300">
        <f>IFERROR(VLOOKUP(B47,[1]Recettes!$E:$K,4,0),0)</f>
        <v>542.70000000000005</v>
      </c>
      <c r="H47" s="300">
        <f>IFERROR(VLOOKUP(B47,[1]Recettes!$E:$K,5,0),0)</f>
        <v>45.730000000000004</v>
      </c>
      <c r="I47" s="300">
        <f>IFERROR(VLOOKUP(B47,[1]Recettes!$E:$K,6,0),0)</f>
        <v>24.1</v>
      </c>
      <c r="J47" s="300">
        <f>IFERROR(VLOOKUP(B47,[1]Recettes!$E:$K,7,0),0)</f>
        <v>39.480000000000004</v>
      </c>
    </row>
    <row r="48" spans="1:10" ht="22">
      <c r="A48" s="203" t="s">
        <v>500</v>
      </c>
      <c r="C48" s="337"/>
      <c r="D48" s="342"/>
      <c r="E48" s="200" t="str">
        <f>VLOOKUP(B47,[1]Recettes!$E:$GU,18,0)</f>
        <v>Crème Rama 7%</v>
      </c>
      <c r="F48" s="201">
        <f>VLOOKUP(B47,[1]Recettes!$E:$GU,19,0)</f>
        <v>20</v>
      </c>
    </row>
    <row r="49" spans="1:6" ht="22">
      <c r="A49" s="203" t="s">
        <v>500</v>
      </c>
      <c r="C49" s="337"/>
      <c r="D49" s="342"/>
      <c r="E49" s="200" t="str">
        <f>VLOOKUP(B47,[1]Recettes!$E:$GU,28,0)</f>
        <v xml:space="preserve">Jus De Citron Vert </v>
      </c>
      <c r="F49" s="201">
        <f>VLOOKUP(B47,[1]Recettes!$E:$GU,29,0)</f>
        <v>10</v>
      </c>
    </row>
    <row r="50" spans="1:6" ht="22">
      <c r="A50" s="203" t="s">
        <v>500</v>
      </c>
      <c r="C50" s="337"/>
      <c r="D50" s="342"/>
      <c r="E50" s="200" t="str">
        <f>VLOOKUP(B47,[1]Recettes!$E:$GU,38,0)</f>
        <v>Ciboulette</v>
      </c>
      <c r="F50" s="201">
        <f>VLOOKUP(B47,[1]Recettes!$E:$GU,39,0)</f>
        <v>0</v>
      </c>
    </row>
    <row r="51" spans="1:6" ht="22">
      <c r="A51" s="203" t="s">
        <v>500</v>
      </c>
      <c r="C51" s="337"/>
      <c r="D51" s="342"/>
      <c r="E51" s="200" t="str">
        <f>VLOOKUP(B47,[1]Recettes!$E:$GU,48,0)</f>
        <v xml:space="preserve">Sel </v>
      </c>
      <c r="F51" s="201">
        <f>VLOOKUP(B47,[1]Recettes!$E:$GU,49,0)</f>
        <v>0</v>
      </c>
    </row>
    <row r="52" spans="1:6" ht="22">
      <c r="A52" s="203" t="s">
        <v>500</v>
      </c>
      <c r="C52" s="337"/>
      <c r="D52" s="342"/>
      <c r="E52" s="200" t="str">
        <f>VLOOKUP(B47,[1]Recettes!$E:$GU,58,0)</f>
        <v>Huile D'Olive</v>
      </c>
      <c r="F52" s="201">
        <f>VLOOKUP(B47,[1]Recettes!$E:$GU,59,0)</f>
        <v>5</v>
      </c>
    </row>
    <row r="53" spans="1:6" ht="22">
      <c r="A53" s="203" t="s">
        <v>500</v>
      </c>
      <c r="C53" s="337"/>
      <c r="D53" s="342"/>
      <c r="E53" s="223" t="str">
        <f>VLOOKUP(B47,[1]Recettes!$E:$GU,68,0)</f>
        <v xml:space="preserve">Veau Filet </v>
      </c>
      <c r="F53" s="173">
        <f>VLOOKUP(B47,[1]Recettes!$E:$GU,69,0)</f>
        <v>100</v>
      </c>
    </row>
    <row r="54" spans="1:6" ht="40" customHeight="1">
      <c r="A54" s="203" t="s">
        <v>500</v>
      </c>
      <c r="C54" s="337"/>
      <c r="D54" s="342"/>
      <c r="E54" s="200" t="str">
        <f>VLOOKUP(B47,[1]Recettes!$E:$GU,78,0)</f>
        <v/>
      </c>
      <c r="F54" s="201">
        <f>VLOOKUP(B47,[1]Recettes!$E:$GU,79,0)</f>
        <v>0</v>
      </c>
    </row>
    <row r="55" spans="1:6" ht="22">
      <c r="A55" s="203" t="s">
        <v>500</v>
      </c>
      <c r="C55" s="337"/>
      <c r="D55" s="342"/>
      <c r="E55" s="200" t="str">
        <f>VLOOKUP(B47,[1]Recettes!$E:$GU,88,0)</f>
        <v xml:space="preserve">Poivre </v>
      </c>
      <c r="F55" s="201">
        <f>VLOOKUP(B47,[1]Recettes!$E:$GU,89,0)</f>
        <v>0</v>
      </c>
    </row>
    <row r="56" spans="1:6" ht="22">
      <c r="A56" s="203" t="s">
        <v>500</v>
      </c>
      <c r="C56" s="337"/>
      <c r="D56" s="342"/>
      <c r="E56" s="200" t="str">
        <f>VLOOKUP(B47,[1]Recettes!$E:$GU,98,0)</f>
        <v>Huile D'Olive</v>
      </c>
      <c r="F56" s="201">
        <f>VLOOKUP(B47,[1]Recettes!$E:$GU,99,0)</f>
        <v>5</v>
      </c>
    </row>
    <row r="57" spans="1:6" ht="22">
      <c r="A57" s="203" t="s">
        <v>500</v>
      </c>
      <c r="C57" s="337"/>
      <c r="D57" s="342"/>
      <c r="E57" s="200" t="str">
        <f>VLOOKUP(B47,[1]Recettes!$E:$GU,108,0)</f>
        <v>Oignon</v>
      </c>
      <c r="F57" s="201">
        <f>VLOOKUP(B47,[1]Recettes!$E:$GU,109,0)</f>
        <v>0</v>
      </c>
    </row>
    <row r="58" spans="1:6" ht="22">
      <c r="A58" s="203" t="s">
        <v>500</v>
      </c>
      <c r="C58" s="337"/>
      <c r="D58" s="342"/>
      <c r="E58" s="200" t="str">
        <f>VLOOKUP(B47,[1]Recettes!$E:$GU,118,0)</f>
        <v>Courgette</v>
      </c>
      <c r="F58" s="201">
        <f>VLOOKUP(B47,[1]Recettes!$E:$GU,119,0)</f>
        <v>150</v>
      </c>
    </row>
    <row r="59" spans="1:6" ht="22">
      <c r="A59" s="203" t="s">
        <v>500</v>
      </c>
      <c r="C59" s="337"/>
      <c r="D59" s="342"/>
      <c r="E59" s="200" t="str">
        <f>VLOOKUP(B47,[1]Recettes!$E:$GU,128,0)</f>
        <v>Poivron Rouge</v>
      </c>
      <c r="F59" s="201">
        <f>VLOOKUP(B47,[1]Recettes!$E:$GU,129,0)</f>
        <v>150</v>
      </c>
    </row>
    <row r="60" spans="1:6" ht="22">
      <c r="A60" s="203" t="s">
        <v>500</v>
      </c>
      <c r="C60" s="337"/>
      <c r="D60" s="342"/>
      <c r="E60" s="200" t="str">
        <f>VLOOKUP(B47,[1]Recettes!$E:$GU,138,0)</f>
        <v>Maïs Doux</v>
      </c>
      <c r="F60" s="201">
        <f>VLOOKUP(B47,[1]Recettes!$E:$GU,139,0)</f>
        <v>50</v>
      </c>
    </row>
    <row r="61" spans="1:6" ht="22">
      <c r="A61" s="203" t="s">
        <v>500</v>
      </c>
      <c r="C61" s="337"/>
      <c r="D61" s="342"/>
      <c r="E61" s="200" t="str">
        <f>VLOOKUP(B47,[1]Recettes!$E:$GU,148,0)</f>
        <v>Paprika</v>
      </c>
      <c r="F61" s="201">
        <f>VLOOKUP(B47,[1]Recettes!$E:$GU,149,0)</f>
        <v>0</v>
      </c>
    </row>
    <row r="62" spans="1:6" ht="22">
      <c r="A62" s="203" t="s">
        <v>500</v>
      </c>
      <c r="C62" s="337"/>
      <c r="D62" s="342"/>
      <c r="E62" s="200" t="str">
        <f>VLOOKUP(B47,[1]Recettes!$E:$GU,158,0)</f>
        <v>Tomate</v>
      </c>
      <c r="F62" s="201">
        <f>VLOOKUP(B47,[1]Recettes!$E:$GU,159,0)</f>
        <v>50</v>
      </c>
    </row>
    <row r="63" spans="1:6" ht="22">
      <c r="A63" s="203" t="s">
        <v>500</v>
      </c>
      <c r="C63" s="337"/>
      <c r="D63" s="306"/>
      <c r="E63" s="200" t="str">
        <f>VLOOKUP(B47,[1]Recettes!$E:$GU,168,0)</f>
        <v>Tortillas old el paso</v>
      </c>
      <c r="F63" s="201">
        <f>VLOOKUP(B47,[1]Recettes!$E:$GU,169,0)</f>
        <v>80</v>
      </c>
    </row>
    <row r="64" spans="1:6" ht="22">
      <c r="A64" s="203" t="s">
        <v>500</v>
      </c>
      <c r="C64" s="337"/>
      <c r="D64" s="306"/>
      <c r="E64" s="200" t="str">
        <f>VLOOKUP(B47,[1]Recettes!$E:$GU,178,0)</f>
        <v>1 citron vert</v>
      </c>
      <c r="F64" s="201">
        <f>VLOOKUP(B47,[1]Recettes!$E:$GU,179,0)</f>
        <v>0</v>
      </c>
    </row>
    <row r="65" spans="1:10" ht="22" hidden="1">
      <c r="A65" s="203" t="s">
        <v>500</v>
      </c>
      <c r="C65" s="337"/>
      <c r="D65" s="306"/>
      <c r="E65" s="200">
        <f>VLOOKUP(B47,[1]Recettes!$E:$GU,188,0)</f>
        <v>0</v>
      </c>
      <c r="F65" s="201">
        <f>VLOOKUP(B47,[1]Recettes!$E:$GU,189,0)</f>
        <v>0</v>
      </c>
    </row>
    <row r="66" spans="1:10" ht="44" hidden="1">
      <c r="A66" s="203" t="s">
        <v>500</v>
      </c>
      <c r="D66" s="306"/>
      <c r="E66" s="200">
        <f>VLOOKUP(B47,[1]Recettes!$E:$GU,198,0)</f>
        <v>0</v>
      </c>
      <c r="F66" s="201" t="str">
        <f>VLOOKUP(B47,[1]Recettes!$E:$GU,199,0)</f>
        <v xml:space="preserve">Fajitas «Fitness» </v>
      </c>
    </row>
    <row r="67" spans="1:10" ht="22" hidden="1">
      <c r="A67" s="301" t="s">
        <v>651</v>
      </c>
      <c r="B67" s="209"/>
      <c r="C67" s="210"/>
      <c r="D67" s="302"/>
      <c r="E67" s="212"/>
      <c r="F67" s="213">
        <v>0</v>
      </c>
      <c r="G67" s="303">
        <f>IFERROR(#REF!*F67/100,0)</f>
        <v>0</v>
      </c>
      <c r="H67" s="303">
        <f>IFERROR(#REF!*F67/100,0)</f>
        <v>0</v>
      </c>
      <c r="I67" s="303">
        <f>IFERROR(#REF!*F67/100,0)</f>
        <v>0</v>
      </c>
      <c r="J67" s="303">
        <f>IFERROR(#REF!*F67/100,0)</f>
        <v>0</v>
      </c>
    </row>
    <row r="68" spans="1:10" ht="22" hidden="1">
      <c r="A68" s="301" t="s">
        <v>651</v>
      </c>
      <c r="B68" s="209"/>
      <c r="C68" s="210"/>
      <c r="D68" s="302"/>
      <c r="E68" s="212" t="s">
        <v>258</v>
      </c>
      <c r="F68" s="213">
        <v>0</v>
      </c>
      <c r="G68" s="303">
        <f>IFERROR(#REF!*F68/100,0)</f>
        <v>0</v>
      </c>
      <c r="H68" s="303">
        <f>IFERROR(#REF!*F68/100,0)</f>
        <v>0</v>
      </c>
      <c r="I68" s="303">
        <f>IFERROR(#REF!*F68/100,0)</f>
        <v>0</v>
      </c>
      <c r="J68" s="303">
        <f>IFERROR(#REF!*F68/100,0)</f>
        <v>0</v>
      </c>
    </row>
    <row r="69" spans="1:10" ht="22" hidden="1">
      <c r="A69" s="301" t="s">
        <v>651</v>
      </c>
      <c r="B69" s="209"/>
      <c r="C69" s="210"/>
      <c r="D69" s="302"/>
      <c r="E69" s="212" t="s">
        <v>258</v>
      </c>
      <c r="F69" s="213">
        <v>0</v>
      </c>
      <c r="G69" s="303">
        <f>IFERROR(#REF!*F69/100,0)</f>
        <v>0</v>
      </c>
      <c r="H69" s="303">
        <f>IFERROR(#REF!*F69/100,0)</f>
        <v>0</v>
      </c>
      <c r="I69" s="303">
        <f>IFERROR(#REF!*F69/100,0)</f>
        <v>0</v>
      </c>
      <c r="J69" s="303">
        <f>IFERROR(#REF!*F69/100,0)</f>
        <v>0</v>
      </c>
    </row>
    <row r="70" spans="1:10" s="222" customFormat="1" ht="22">
      <c r="A70" s="216" t="s">
        <v>558</v>
      </c>
      <c r="B70" s="216"/>
      <c r="C70" s="217"/>
      <c r="D70" s="304"/>
      <c r="E70" s="219"/>
      <c r="F70" s="220"/>
      <c r="G70" s="305"/>
      <c r="H70" s="305"/>
      <c r="I70" s="305"/>
      <c r="J70" s="305"/>
    </row>
    <row r="71" spans="1:10" ht="19" customHeight="1">
      <c r="A71" s="203" t="s">
        <v>571</v>
      </c>
      <c r="B71" s="203" t="s">
        <v>655</v>
      </c>
      <c r="C71" s="338" t="str">
        <f>IFERROR(VLOOKUP(B71,[1]Recettes!E:F,2,0),"")</f>
        <v>Pas de recettes</v>
      </c>
      <c r="D71" s="342">
        <f>VLOOKUP(B71,[1]Recettes!E:G,3,0)</f>
        <v>0</v>
      </c>
      <c r="E71" s="200" t="str">
        <f>IFERROR(VLOOKUP(B71,[1]Recettes!$E:$GU,8,0),"")</f>
        <v>Séré Maigre</v>
      </c>
      <c r="F71" s="201">
        <f>VLOOKUP(B71,[1]Recettes!$E:$GU,9,0)</f>
        <v>100</v>
      </c>
      <c r="G71" s="300">
        <f>IFERROR(VLOOKUP(B71,[1]Recettes!$E:$K,4,0),0)</f>
        <v>104.7</v>
      </c>
      <c r="H71" s="300">
        <f>IFERROR(VLOOKUP(B71,[1]Recettes!$E:$K,5,0),0)</f>
        <v>10.89</v>
      </c>
      <c r="I71" s="300">
        <f>IFERROR(VLOOKUP(B71,[1]Recettes!$E:$K,6,0),0)</f>
        <v>4.4000000000000004</v>
      </c>
      <c r="J71" s="300">
        <f>IFERROR(VLOOKUP(B71,[1]Recettes!$E:$K,7,0),0)</f>
        <v>5.8000000000000007</v>
      </c>
    </row>
    <row r="72" spans="1:10" ht="22" hidden="1">
      <c r="A72" s="203" t="s">
        <v>571</v>
      </c>
      <c r="C72" s="338"/>
      <c r="D72" s="342"/>
      <c r="E72" s="200" t="str">
        <f>VLOOKUP(B71,[1]Recettes!$E:$GU,18,0)</f>
        <v>Noix De Coco</v>
      </c>
      <c r="F72" s="201">
        <f>VLOOKUP(B71,[1]Recettes!$E:$GU,19,0)</f>
        <v>10</v>
      </c>
    </row>
    <row r="73" spans="1:10" ht="22" hidden="1">
      <c r="A73" s="203" t="s">
        <v>571</v>
      </c>
      <c r="C73" s="338"/>
      <c r="D73" s="342"/>
      <c r="E73" s="200" t="str">
        <f>VLOOKUP(B71,[1]Recettes!$E:$GU,28,0)</f>
        <v/>
      </c>
      <c r="F73" s="201">
        <f>VLOOKUP(B71,[1]Recettes!$E:$GU,29,0)</f>
        <v>0</v>
      </c>
    </row>
    <row r="74" spans="1:10" ht="22" hidden="1">
      <c r="A74" s="203" t="s">
        <v>571</v>
      </c>
      <c r="C74" s="338"/>
      <c r="D74" s="342"/>
      <c r="E74" s="200" t="str">
        <f>VLOOKUP(B71,[1]Recettes!$E:$GU,38,0)</f>
        <v/>
      </c>
      <c r="F74" s="201">
        <f>VLOOKUP(B71,[1]Recettes!$E:$GU,39,0)</f>
        <v>0</v>
      </c>
    </row>
    <row r="75" spans="1:10" ht="22" hidden="1">
      <c r="A75" s="203" t="s">
        <v>571</v>
      </c>
      <c r="C75" s="338"/>
      <c r="D75" s="342"/>
      <c r="E75" s="200" t="str">
        <f>VLOOKUP(B71,[1]Recettes!$E:$GU,48,0)</f>
        <v/>
      </c>
      <c r="F75" s="201">
        <f>VLOOKUP(B71,[1]Recettes!$E:$GU,49,0)</f>
        <v>0</v>
      </c>
    </row>
    <row r="76" spans="1:10" ht="22" hidden="1">
      <c r="A76" s="203" t="s">
        <v>571</v>
      </c>
      <c r="C76" s="338"/>
      <c r="D76" s="342"/>
      <c r="E76" s="200" t="str">
        <f>VLOOKUP(B71,[1]Recettes!$E:$GU,58,0)</f>
        <v/>
      </c>
      <c r="F76" s="201">
        <f>VLOOKUP(B71,[1]Recettes!$E:$GU,59,0)</f>
        <v>0</v>
      </c>
    </row>
    <row r="77" spans="1:10" ht="22" hidden="1">
      <c r="A77" s="203" t="s">
        <v>571</v>
      </c>
      <c r="C77" s="338"/>
      <c r="D77" s="342"/>
      <c r="E77" s="223" t="str">
        <f>VLOOKUP(B71,[1]Recettes!$E:$GU,68,0)</f>
        <v/>
      </c>
      <c r="F77" s="173">
        <f>VLOOKUP(B71,[1]Recettes!$E:$GU,69,0)</f>
        <v>0</v>
      </c>
    </row>
    <row r="78" spans="1:10" ht="22" hidden="1">
      <c r="A78" s="203" t="s">
        <v>571</v>
      </c>
      <c r="C78" s="338"/>
      <c r="D78" s="342"/>
      <c r="E78" s="200" t="str">
        <f>VLOOKUP(B71,[1]Recettes!$E:$GU,78,0)</f>
        <v/>
      </c>
      <c r="F78" s="201">
        <f>VLOOKUP(B71,[1]Recettes!$E:$GU,79,0)</f>
        <v>0</v>
      </c>
    </row>
    <row r="79" spans="1:10" ht="22" hidden="1">
      <c r="A79" s="203" t="s">
        <v>571</v>
      </c>
      <c r="C79" s="338"/>
      <c r="D79" s="342"/>
      <c r="E79" s="200" t="str">
        <f>VLOOKUP(B71,[1]Recettes!$E:$GU,88,0)</f>
        <v/>
      </c>
      <c r="F79" s="201">
        <f>VLOOKUP(B71,[1]Recettes!$E:$GU,89,0)</f>
        <v>0</v>
      </c>
    </row>
    <row r="80" spans="1:10" ht="22" hidden="1">
      <c r="A80" s="203" t="s">
        <v>571</v>
      </c>
      <c r="C80" s="338"/>
      <c r="D80" s="342"/>
      <c r="E80" s="200" t="str">
        <f>VLOOKUP(B71,[1]Recettes!$E:$GU,98,0)</f>
        <v/>
      </c>
      <c r="F80" s="201">
        <f>VLOOKUP(B71,[1]Recettes!$E:$GU,99,0)</f>
        <v>0</v>
      </c>
    </row>
    <row r="81" spans="1:10" ht="22" hidden="1">
      <c r="A81" s="301" t="s">
        <v>651</v>
      </c>
      <c r="B81" s="209"/>
      <c r="C81" s="210"/>
      <c r="D81" s="302"/>
      <c r="E81" s="212"/>
      <c r="F81" s="213"/>
      <c r="G81" s="303">
        <f>IFERROR(#REF!*F81/100,0)</f>
        <v>0</v>
      </c>
      <c r="H81" s="303">
        <f>IFERROR(#REF!*F81/100,0)</f>
        <v>0</v>
      </c>
      <c r="I81" s="303">
        <f>IFERROR(#REF!*F81/100,0)</f>
        <v>0</v>
      </c>
      <c r="J81" s="303">
        <f>IFERROR(#REF!*F81/100,0)</f>
        <v>0</v>
      </c>
    </row>
    <row r="82" spans="1:10" ht="22" hidden="1">
      <c r="A82" s="301" t="s">
        <v>651</v>
      </c>
      <c r="B82" s="209"/>
      <c r="C82" s="210"/>
      <c r="D82" s="302"/>
      <c r="E82" s="212"/>
      <c r="F82" s="213"/>
      <c r="G82" s="303">
        <f>IFERROR(#REF!*F82/100,0)</f>
        <v>0</v>
      </c>
      <c r="H82" s="303">
        <f>IFERROR(#REF!*F82/100,0)</f>
        <v>0</v>
      </c>
      <c r="I82" s="303">
        <f>IFERROR(#REF!*F82/100,0)</f>
        <v>0</v>
      </c>
      <c r="J82" s="303">
        <f>IFERROR(#REF!*F82/100,0)</f>
        <v>0</v>
      </c>
    </row>
    <row r="83" spans="1:10" ht="22" hidden="1">
      <c r="A83" s="301" t="s">
        <v>651</v>
      </c>
      <c r="B83" s="209"/>
      <c r="C83" s="210"/>
      <c r="D83" s="302"/>
      <c r="E83" s="212" t="s">
        <v>258</v>
      </c>
      <c r="F83" s="213">
        <v>0</v>
      </c>
      <c r="G83" s="303">
        <f>IFERROR(#REF!*F83/100,0)</f>
        <v>0</v>
      </c>
      <c r="H83" s="303">
        <f>IFERROR(#REF!*F83/100,0)</f>
        <v>0</v>
      </c>
      <c r="I83" s="303">
        <f>IFERROR(#REF!*F83/100,0)</f>
        <v>0</v>
      </c>
      <c r="J83" s="303">
        <f>IFERROR(#REF!*F83/100,0)</f>
        <v>0</v>
      </c>
    </row>
    <row r="84" spans="1:10" s="222" customFormat="1" ht="22">
      <c r="A84" s="216" t="s">
        <v>558</v>
      </c>
      <c r="B84" s="216"/>
      <c r="C84" s="217"/>
      <c r="D84" s="304"/>
      <c r="E84" s="219"/>
      <c r="F84" s="220"/>
      <c r="G84" s="305"/>
      <c r="H84" s="305"/>
      <c r="I84" s="305"/>
      <c r="J84" s="305"/>
    </row>
    <row r="85" spans="1:10" ht="22">
      <c r="A85" s="203" t="s">
        <v>500</v>
      </c>
      <c r="B85" s="203" t="s">
        <v>640</v>
      </c>
      <c r="C85" s="337" t="str">
        <f>IFERROR(VLOOKUP(B85,[1]Recettes!E:F,2,0),"")</f>
        <v>Dans une poêle avec l’huile d’olive faîtes revenir vos poivrons et oignons.
Dans un saladier battez vos œufs, ajoutez la moitié de fromage
Versez le contenu du saladier sur les légumes dans la poêle et laissez cuire 3/4 minutes et retournez la. 
Ajoutez le reste de gruyère.
Accompagnez la d’une salade verte avec un ﬁlet d’huile d’olive, vinaigre balsamique.</v>
      </c>
      <c r="D85" s="342">
        <f>VLOOKUP(B85,[1]Recettes!E:G,3,0)</f>
        <v>0</v>
      </c>
      <c r="E85" s="200" t="str">
        <f>IFERROR(VLOOKUP(B85,[1]Recettes!$E:$GU,8,0),"")</f>
        <v>œuf</v>
      </c>
      <c r="F85" s="201">
        <f>VLOOKUP(B85,[1]Recettes!$E:$GU,9,0)</f>
        <v>100</v>
      </c>
      <c r="G85" s="300">
        <f>IFERROR(VLOOKUP(B85,[1]Recettes!$E:$K,4,0),0)</f>
        <v>398.79999999999995</v>
      </c>
      <c r="H85" s="300">
        <f>IFERROR(VLOOKUP(B85,[1]Recettes!$E:$K,5,0),0)</f>
        <v>23.605</v>
      </c>
      <c r="I85" s="300">
        <f>IFERROR(VLOOKUP(B85,[1]Recettes!$E:$K,6,0),0)</f>
        <v>25.614999999999998</v>
      </c>
      <c r="J85" s="300">
        <f>IFERROR(VLOOKUP(B85,[1]Recettes!$E:$K,7,0),0)</f>
        <v>14.65</v>
      </c>
    </row>
    <row r="86" spans="1:10" ht="22">
      <c r="A86" s="203" t="s">
        <v>500</v>
      </c>
      <c r="C86" s="337"/>
      <c r="D86" s="342"/>
      <c r="E86" s="200" t="str">
        <f>VLOOKUP(B85,[1]Recettes!$E:$GU,18,0)</f>
        <v>Gruyère</v>
      </c>
      <c r="F86" s="201">
        <f>VLOOKUP(B85,[1]Recettes!$E:$GU,19,0)</f>
        <v>30</v>
      </c>
    </row>
    <row r="87" spans="1:10" ht="22">
      <c r="A87" s="203" t="s">
        <v>500</v>
      </c>
      <c r="C87" s="337"/>
      <c r="D87" s="342"/>
      <c r="E87" s="200" t="str">
        <f>VLOOKUP(B85,[1]Recettes!$E:$GU,28,0)</f>
        <v>oignon</v>
      </c>
      <c r="F87" s="201">
        <f>VLOOKUP(B85,[1]Recettes!$E:$GU,29,0)</f>
        <v>35</v>
      </c>
    </row>
    <row r="88" spans="1:10" ht="22">
      <c r="A88" s="203" t="s">
        <v>500</v>
      </c>
      <c r="C88" s="337"/>
      <c r="D88" s="342"/>
      <c r="E88" s="200" t="str">
        <f>VLOOKUP(B85,[1]Recettes!$E:$GU,38,0)</f>
        <v>poivron rouge</v>
      </c>
      <c r="F88" s="201">
        <f>VLOOKUP(B85,[1]Recettes!$E:$GU,39,0)</f>
        <v>150</v>
      </c>
    </row>
    <row r="89" spans="1:10" ht="22">
      <c r="A89" s="203" t="s">
        <v>500</v>
      </c>
      <c r="C89" s="337"/>
      <c r="D89" s="342"/>
      <c r="E89" s="200" t="str">
        <f>VLOOKUP(B85,[1]Recettes!$E:$GU,48,0)</f>
        <v>poivron vert</v>
      </c>
      <c r="F89" s="201">
        <f>VLOOKUP(B85,[1]Recettes!$E:$GU,49,0)</f>
        <v>100</v>
      </c>
    </row>
    <row r="90" spans="1:10" ht="22">
      <c r="A90" s="203" t="s">
        <v>500</v>
      </c>
      <c r="C90" s="337"/>
      <c r="D90" s="342"/>
      <c r="E90" s="200" t="str">
        <f>VLOOKUP(B85,[1]Recettes!$E:$GU,58,0)</f>
        <v>Salade verte</v>
      </c>
      <c r="F90" s="201">
        <f>VLOOKUP(B85,[1]Recettes!$E:$GU,59,0)</f>
        <v>50</v>
      </c>
    </row>
    <row r="91" spans="1:10" ht="22">
      <c r="A91" s="203" t="s">
        <v>500</v>
      </c>
      <c r="C91" s="337"/>
      <c r="D91" s="342"/>
      <c r="E91" s="223" t="str">
        <f>VLOOKUP(B85,[1]Recettes!$E:$GU,68,0)</f>
        <v>huile d’olive</v>
      </c>
      <c r="F91" s="173">
        <f>VLOOKUP(B85,[1]Recettes!$E:$GU,69,0)</f>
        <v>5</v>
      </c>
    </row>
    <row r="92" spans="1:10" ht="22" hidden="1">
      <c r="A92" s="203" t="s">
        <v>500</v>
      </c>
      <c r="C92" s="337"/>
      <c r="D92" s="342"/>
      <c r="E92" s="200">
        <f>VLOOKUP(B85,[1]Recettes!$E:$GU,78,0)</f>
        <v>0</v>
      </c>
      <c r="F92" s="201">
        <f>VLOOKUP(B85,[1]Recettes!$E:$GU,79,0)</f>
        <v>0</v>
      </c>
    </row>
    <row r="93" spans="1:10" ht="22" hidden="1">
      <c r="A93" s="203" t="s">
        <v>500</v>
      </c>
      <c r="C93" s="337"/>
      <c r="D93" s="342"/>
      <c r="E93" s="200">
        <f>VLOOKUP(B85,[1]Recettes!$E:$GU,88,0)</f>
        <v>0</v>
      </c>
      <c r="F93" s="201">
        <f>VLOOKUP(B85,[1]Recettes!$E:$GU,89,0)</f>
        <v>0</v>
      </c>
    </row>
    <row r="94" spans="1:10" ht="22" hidden="1">
      <c r="A94" s="203" t="s">
        <v>500</v>
      </c>
      <c r="C94" s="337"/>
      <c r="D94" s="342"/>
      <c r="E94" s="200">
        <f>VLOOKUP(B85,[1]Recettes!$E:$GU,98,0)</f>
        <v>0</v>
      </c>
      <c r="F94" s="201">
        <f>VLOOKUP(B85,[1]Recettes!$E:$GU,99,0)</f>
        <v>0</v>
      </c>
    </row>
    <row r="95" spans="1:10" ht="22" hidden="1">
      <c r="A95" s="203" t="s">
        <v>500</v>
      </c>
      <c r="C95" s="337"/>
      <c r="D95" s="342"/>
      <c r="E95" s="200">
        <f>VLOOKUP(B85,[1]Recettes!$E:$GU,108,0)</f>
        <v>0</v>
      </c>
      <c r="F95" s="201">
        <f>VLOOKUP(B85,[1]Recettes!$E:$GU,109,0)</f>
        <v>0</v>
      </c>
    </row>
    <row r="96" spans="1:10" ht="22" hidden="1">
      <c r="A96" s="203" t="s">
        <v>500</v>
      </c>
      <c r="C96" s="337"/>
      <c r="D96" s="342"/>
      <c r="E96" s="200">
        <f>VLOOKUP(B85,[1]Recettes!$E:$GU,118,0)</f>
        <v>0</v>
      </c>
      <c r="F96" s="201">
        <f>VLOOKUP(B85,[1]Recettes!$E:$GU,119,0)</f>
        <v>0</v>
      </c>
    </row>
    <row r="97" spans="1:10" ht="22" hidden="1">
      <c r="A97" s="203" t="s">
        <v>500</v>
      </c>
      <c r="C97" s="337"/>
      <c r="D97" s="342"/>
      <c r="E97" s="200">
        <f>VLOOKUP(B85,[1]Recettes!$E:$GU,128,0)</f>
        <v>0</v>
      </c>
      <c r="F97" s="201">
        <f>VLOOKUP(B85,[1]Recettes!$E:$GU,129,0)</f>
        <v>0</v>
      </c>
    </row>
    <row r="98" spans="1:10" ht="22" hidden="1">
      <c r="A98" s="203" t="s">
        <v>500</v>
      </c>
      <c r="C98" s="337"/>
      <c r="D98" s="342"/>
      <c r="E98" s="200">
        <f>VLOOKUP(B85,[1]Recettes!$E:$GU,138,0)</f>
        <v>0</v>
      </c>
      <c r="F98" s="201">
        <f>VLOOKUP(B85,[1]Recettes!$E:$GU,139,0)</f>
        <v>0</v>
      </c>
    </row>
    <row r="99" spans="1:10" ht="22" hidden="1">
      <c r="A99" s="203" t="s">
        <v>500</v>
      </c>
      <c r="C99" s="337"/>
      <c r="D99" s="342"/>
      <c r="E99" s="200">
        <f>VLOOKUP(B85,[1]Recettes!$E:$GU,148,0)</f>
        <v>0</v>
      </c>
      <c r="F99" s="201">
        <f>VLOOKUP(B85,[1]Recettes!$E:$GU,149,0)</f>
        <v>0</v>
      </c>
    </row>
    <row r="100" spans="1:10" ht="22" hidden="1">
      <c r="A100" s="203" t="s">
        <v>500</v>
      </c>
      <c r="C100" s="337"/>
      <c r="D100" s="342"/>
      <c r="E100" s="200">
        <f>VLOOKUP(B85,[1]Recettes!$E:$GU,158,0)</f>
        <v>0</v>
      </c>
      <c r="F100" s="201">
        <f>VLOOKUP(B85,[1]Recettes!$E:$GU,159,0)</f>
        <v>0</v>
      </c>
    </row>
    <row r="101" spans="1:10" ht="22" hidden="1">
      <c r="A101" s="203" t="s">
        <v>500</v>
      </c>
      <c r="C101" s="337"/>
      <c r="D101" s="342"/>
      <c r="E101" s="200">
        <f>VLOOKUP(B85,[1]Recettes!$E:$GU,168,0)</f>
        <v>0</v>
      </c>
      <c r="F101" s="201">
        <f>VLOOKUP(B85,[1]Recettes!$E:$GU,169,0)</f>
        <v>0</v>
      </c>
    </row>
    <row r="102" spans="1:10" ht="22" hidden="1">
      <c r="A102" s="203" t="s">
        <v>500</v>
      </c>
      <c r="C102" s="337"/>
      <c r="D102" s="342"/>
      <c r="E102" s="200">
        <f>VLOOKUP(B85,[1]Recettes!$E:$GU,178,0)</f>
        <v>0</v>
      </c>
      <c r="F102" s="201">
        <f>VLOOKUP(B85,[1]Recettes!$E:$GU,179,0)</f>
        <v>0</v>
      </c>
    </row>
    <row r="103" spans="1:10" ht="22" hidden="1">
      <c r="A103" s="203" t="s">
        <v>500</v>
      </c>
      <c r="C103" s="337"/>
      <c r="E103" s="200">
        <f>VLOOKUP(B85,[1]Recettes!$E:$GU,188,0)</f>
        <v>0</v>
      </c>
      <c r="F103" s="201">
        <f>VLOOKUP(B85,[1]Recettes!$E:$GU,189,0)</f>
        <v>0</v>
      </c>
    </row>
    <row r="104" spans="1:10" ht="44" hidden="1">
      <c r="A104" s="203" t="s">
        <v>500</v>
      </c>
      <c r="E104" s="200">
        <f>VLOOKUP(B85,[1]Recettes!$E:$GU,198,0)</f>
        <v>0</v>
      </c>
      <c r="F104" s="201" t="str">
        <f>VLOOKUP(B85,[1]Recettes!$E:$GU,199,0)</f>
        <v>Tortilla De Poivrons</v>
      </c>
    </row>
    <row r="105" spans="1:10" ht="22" hidden="1">
      <c r="A105" s="301" t="s">
        <v>651</v>
      </c>
      <c r="B105" s="209"/>
      <c r="C105" s="210"/>
      <c r="D105" s="308"/>
      <c r="E105" s="212"/>
      <c r="F105" s="213">
        <v>0</v>
      </c>
      <c r="G105" s="303">
        <f>IFERROR(#REF!*F105/100,0)</f>
        <v>0</v>
      </c>
      <c r="H105" s="303">
        <f>IFERROR(#REF!*F105/100,0)</f>
        <v>0</v>
      </c>
      <c r="I105" s="303">
        <f>IFERROR(#REF!*F105/100,0)</f>
        <v>0</v>
      </c>
      <c r="J105" s="303">
        <f>IFERROR(#REF!*F105/100,0)</f>
        <v>0</v>
      </c>
    </row>
    <row r="106" spans="1:10" ht="22" hidden="1">
      <c r="A106" s="301" t="s">
        <v>651</v>
      </c>
      <c r="B106" s="209"/>
      <c r="C106" s="210"/>
      <c r="D106" s="308"/>
      <c r="E106" s="212"/>
      <c r="F106" s="213"/>
      <c r="G106" s="303">
        <f>IFERROR(#REF!*F106/100,0)</f>
        <v>0</v>
      </c>
      <c r="H106" s="303">
        <f>IFERROR(#REF!*F106/100,0)</f>
        <v>0</v>
      </c>
      <c r="I106" s="303">
        <f>IFERROR(#REF!*F106/100,0)</f>
        <v>0</v>
      </c>
      <c r="J106" s="303">
        <f>IFERROR(#REF!*F106/100,0)</f>
        <v>0</v>
      </c>
    </row>
    <row r="107" spans="1:10" ht="16" hidden="1" customHeight="1">
      <c r="A107" s="301" t="s">
        <v>651</v>
      </c>
      <c r="B107" s="209"/>
      <c r="C107" s="210"/>
      <c r="D107" s="308"/>
      <c r="E107" s="212" t="s">
        <v>258</v>
      </c>
      <c r="F107" s="213">
        <v>0</v>
      </c>
      <c r="G107" s="303">
        <f>IFERROR(#REF!*F107/100,0)</f>
        <v>0</v>
      </c>
      <c r="H107" s="303">
        <f>IFERROR(#REF!*F107/100,0)</f>
        <v>0</v>
      </c>
      <c r="I107" s="303">
        <f>IFERROR(#REF!*F107/100,0)</f>
        <v>0</v>
      </c>
      <c r="J107" s="303">
        <f>IFERROR(#REF!*F107/100,0)</f>
        <v>0</v>
      </c>
    </row>
    <row r="108" spans="1:10" s="222" customFormat="1" ht="22">
      <c r="A108" s="216" t="s">
        <v>558</v>
      </c>
      <c r="B108" s="216"/>
      <c r="C108" s="217"/>
      <c r="D108" s="309"/>
      <c r="E108" s="219"/>
      <c r="F108" s="220"/>
      <c r="G108" s="305"/>
      <c r="H108" s="305"/>
      <c r="I108" s="305"/>
      <c r="J108" s="305"/>
    </row>
    <row r="109" spans="1:10" ht="22" hidden="1">
      <c r="A109" s="203" t="s">
        <v>571</v>
      </c>
      <c r="B109" s="203"/>
      <c r="C109" s="337" t="str">
        <f>IFERROR(VLOOKUP(B109,[1]Recettes!E:F,2,0),"")</f>
        <v/>
      </c>
      <c r="D109" s="344" t="e">
        <f>VLOOKUP(B109,[1]Recettes!E:G,3,0)</f>
        <v>#N/A</v>
      </c>
      <c r="E109" s="200" t="str">
        <f>IFERROR(VLOOKUP(B109,[1]Recettes!$E:$GU,8,0),"")</f>
        <v/>
      </c>
      <c r="F109" s="201" t="e">
        <f>VLOOKUP(B109,[1]Recettes!$E:$GU,9,0)</f>
        <v>#N/A</v>
      </c>
      <c r="G109" s="300">
        <f>IFERROR(VLOOKUP(B109,[1]Recettes!$E:$K,4,0),0)</f>
        <v>0</v>
      </c>
      <c r="H109" s="300">
        <f>IFERROR(VLOOKUP(B109,[1]Recettes!$E:$K,5,0),0)</f>
        <v>0</v>
      </c>
      <c r="I109" s="300">
        <f>IFERROR(VLOOKUP(B109,[1]Recettes!$E:$K,6,0),0)</f>
        <v>0</v>
      </c>
      <c r="J109" s="300">
        <f>IFERROR(VLOOKUP(B109,[1]Recettes!$E:$K,7,0),0)</f>
        <v>0</v>
      </c>
    </row>
    <row r="110" spans="1:10" ht="22" hidden="1">
      <c r="A110" s="203" t="s">
        <v>571</v>
      </c>
      <c r="C110" s="337"/>
      <c r="D110" s="344"/>
      <c r="E110" s="200" t="e">
        <f>VLOOKUP(B109,[1]Recettes!$E:$GU,18,0)</f>
        <v>#N/A</v>
      </c>
      <c r="F110" s="201" t="e">
        <f>VLOOKUP(B109,[1]Recettes!$E:$GU,19,0)</f>
        <v>#N/A</v>
      </c>
    </row>
    <row r="111" spans="1:10" ht="22" hidden="1">
      <c r="A111" s="203" t="s">
        <v>571</v>
      </c>
      <c r="C111" s="337"/>
      <c r="D111" s="344"/>
      <c r="E111" s="200" t="e">
        <f>VLOOKUP(B109,[1]Recettes!$E:$GU,28,0)</f>
        <v>#N/A</v>
      </c>
      <c r="F111" s="201" t="e">
        <f>VLOOKUP(B109,[1]Recettes!$E:$GU,29,0)</f>
        <v>#N/A</v>
      </c>
    </row>
    <row r="112" spans="1:10" ht="22" hidden="1">
      <c r="A112" s="203" t="s">
        <v>571</v>
      </c>
      <c r="C112" s="337"/>
      <c r="D112" s="344"/>
      <c r="E112" s="200" t="e">
        <f>VLOOKUP(B109,[1]Recettes!$E:$GU,38,0)</f>
        <v>#N/A</v>
      </c>
      <c r="F112" s="201" t="e">
        <f>VLOOKUP(B109,[1]Recettes!$E:$GU,39,0)</f>
        <v>#N/A</v>
      </c>
    </row>
    <row r="113" spans="1:6" ht="22" hidden="1">
      <c r="A113" s="203" t="s">
        <v>571</v>
      </c>
      <c r="C113" s="337"/>
      <c r="D113" s="344"/>
      <c r="E113" s="200" t="e">
        <f>VLOOKUP(B109,[1]Recettes!$E:$GU,48,0)</f>
        <v>#N/A</v>
      </c>
      <c r="F113" s="201" t="e">
        <f>VLOOKUP(B109,[1]Recettes!$E:$GU,49,0)</f>
        <v>#N/A</v>
      </c>
    </row>
    <row r="114" spans="1:6" ht="22" hidden="1">
      <c r="A114" s="203" t="s">
        <v>571</v>
      </c>
      <c r="C114" s="337"/>
      <c r="D114" s="344"/>
      <c r="E114" s="200" t="e">
        <f>VLOOKUP(B109,[1]Recettes!$E:$GU,58,0)</f>
        <v>#N/A</v>
      </c>
      <c r="F114" s="201" t="e">
        <f>VLOOKUP(B109,[1]Recettes!$E:$GU,59,0)</f>
        <v>#N/A</v>
      </c>
    </row>
    <row r="115" spans="1:6" ht="22" hidden="1">
      <c r="A115" s="203" t="s">
        <v>571</v>
      </c>
      <c r="C115" s="337"/>
      <c r="D115" s="344"/>
      <c r="E115" s="223" t="e">
        <f>VLOOKUP(B109,[1]Recettes!$E:$GU,68,0)</f>
        <v>#N/A</v>
      </c>
      <c r="F115" s="173" t="e">
        <f>VLOOKUP(B109,[1]Recettes!$E:$GU,69,0)</f>
        <v>#N/A</v>
      </c>
    </row>
    <row r="116" spans="1:6" ht="22" hidden="1">
      <c r="A116" s="203" t="s">
        <v>571</v>
      </c>
      <c r="C116" s="337"/>
      <c r="D116" s="344"/>
      <c r="E116" s="200" t="e">
        <f>VLOOKUP(B109,[1]Recettes!$E:$GU,78,0)</f>
        <v>#N/A</v>
      </c>
      <c r="F116" s="201" t="e">
        <f>VLOOKUP(B109,[1]Recettes!$E:$GU,79,0)</f>
        <v>#N/A</v>
      </c>
    </row>
    <row r="117" spans="1:6" ht="22" hidden="1">
      <c r="A117" s="203" t="s">
        <v>571</v>
      </c>
      <c r="C117" s="337"/>
      <c r="D117" s="344"/>
      <c r="E117" s="200" t="e">
        <f>VLOOKUP(B109,[1]Recettes!$E:$GU,88,0)</f>
        <v>#N/A</v>
      </c>
      <c r="F117" s="201" t="e">
        <f>VLOOKUP(B109,[1]Recettes!$E:$GU,89,0)</f>
        <v>#N/A</v>
      </c>
    </row>
    <row r="118" spans="1:6" ht="22" hidden="1">
      <c r="A118" s="203" t="s">
        <v>571</v>
      </c>
      <c r="C118" s="337"/>
      <c r="D118" s="344"/>
      <c r="E118" s="200" t="e">
        <f>VLOOKUP(B109,[1]Recettes!$E:$GU,98,0)</f>
        <v>#N/A</v>
      </c>
      <c r="F118" s="201" t="e">
        <f>VLOOKUP(B109,[1]Recettes!$E:$GU,99,0)</f>
        <v>#N/A</v>
      </c>
    </row>
    <row r="119" spans="1:6" ht="22" hidden="1">
      <c r="A119" s="203" t="s">
        <v>571</v>
      </c>
      <c r="C119" s="337"/>
      <c r="D119" s="344"/>
      <c r="E119" s="200" t="e">
        <f>VLOOKUP(B109,[1]Recettes!$E:$GU,108,0)</f>
        <v>#N/A</v>
      </c>
      <c r="F119" s="201" t="e">
        <f>VLOOKUP(B109,[1]Recettes!$E:$GU,109,0)</f>
        <v>#N/A</v>
      </c>
    </row>
    <row r="120" spans="1:6" ht="22" hidden="1">
      <c r="A120" s="203" t="s">
        <v>571</v>
      </c>
      <c r="C120" s="337"/>
      <c r="D120" s="344"/>
      <c r="E120" s="200" t="e">
        <f>VLOOKUP(B109,[1]Recettes!$E:$GU,118,0)</f>
        <v>#N/A</v>
      </c>
      <c r="F120" s="201" t="e">
        <f>VLOOKUP(B109,[1]Recettes!$E:$GU,119,0)</f>
        <v>#N/A</v>
      </c>
    </row>
    <row r="121" spans="1:6" ht="22" hidden="1">
      <c r="A121" s="203" t="s">
        <v>571</v>
      </c>
      <c r="C121" s="337"/>
      <c r="D121" s="344"/>
      <c r="E121" s="200" t="e">
        <f>VLOOKUP(B109,[1]Recettes!$E:$GU,128,0)</f>
        <v>#N/A</v>
      </c>
      <c r="F121" s="201" t="e">
        <f>VLOOKUP(B109,[1]Recettes!$E:$GU,129,0)</f>
        <v>#N/A</v>
      </c>
    </row>
    <row r="122" spans="1:6" ht="22" hidden="1">
      <c r="A122" s="203" t="s">
        <v>571</v>
      </c>
      <c r="C122" s="337"/>
      <c r="D122" s="344"/>
      <c r="E122" s="200" t="e">
        <f>VLOOKUP(B109,[1]Recettes!$E:$GU,138,0)</f>
        <v>#N/A</v>
      </c>
      <c r="F122" s="201" t="e">
        <f>VLOOKUP(B109,[1]Recettes!$E:$GU,139,0)</f>
        <v>#N/A</v>
      </c>
    </row>
    <row r="123" spans="1:6" ht="22" hidden="1">
      <c r="A123" s="203" t="s">
        <v>571</v>
      </c>
      <c r="C123" s="337"/>
      <c r="D123" s="344"/>
      <c r="E123" s="200" t="e">
        <f>VLOOKUP(B109,[1]Recettes!$E:$GU,148,0)</f>
        <v>#N/A</v>
      </c>
      <c r="F123" s="201" t="e">
        <f>VLOOKUP(B109,[1]Recettes!$E:$GU,149,0)</f>
        <v>#N/A</v>
      </c>
    </row>
    <row r="124" spans="1:6" ht="22" hidden="1">
      <c r="A124" s="203" t="s">
        <v>571</v>
      </c>
      <c r="C124" s="337"/>
      <c r="D124" s="344"/>
      <c r="E124" s="200" t="e">
        <f>VLOOKUP(B109,[1]Recettes!$E:$GU,158,0)</f>
        <v>#N/A</v>
      </c>
      <c r="F124" s="201" t="e">
        <f>VLOOKUP(B109,[1]Recettes!$E:$GU,159,0)</f>
        <v>#N/A</v>
      </c>
    </row>
    <row r="125" spans="1:6" ht="22" hidden="1">
      <c r="A125" s="203" t="s">
        <v>571</v>
      </c>
      <c r="C125" s="337"/>
      <c r="D125" s="344"/>
      <c r="E125" s="200" t="e">
        <f>VLOOKUP(B109,[1]Recettes!$E:$GU,168,0)</f>
        <v>#N/A</v>
      </c>
      <c r="F125" s="201" t="e">
        <f>VLOOKUP(B109,[1]Recettes!$E:$GU,169,0)</f>
        <v>#N/A</v>
      </c>
    </row>
    <row r="126" spans="1:6" ht="22" hidden="1">
      <c r="A126" s="203" t="s">
        <v>571</v>
      </c>
      <c r="C126" s="337"/>
      <c r="E126" s="200" t="e">
        <f>VLOOKUP(B109,[1]Recettes!$E:$GU,178,0)</f>
        <v>#N/A</v>
      </c>
      <c r="F126" s="201" t="e">
        <f>VLOOKUP(B109,[1]Recettes!$E:$GU,179,0)</f>
        <v>#N/A</v>
      </c>
    </row>
    <row r="127" spans="1:6" ht="22" hidden="1">
      <c r="A127" s="203" t="s">
        <v>571</v>
      </c>
      <c r="C127" s="337"/>
      <c r="E127" s="200" t="e">
        <f>VLOOKUP(B109,[1]Recettes!$E:$GU,188,0)</f>
        <v>#N/A</v>
      </c>
      <c r="F127" s="201" t="e">
        <f>VLOOKUP(B109,[1]Recettes!$E:$GU,189,0)</f>
        <v>#N/A</v>
      </c>
    </row>
    <row r="128" spans="1:6" ht="22" hidden="1">
      <c r="A128" s="203" t="s">
        <v>571</v>
      </c>
      <c r="E128" s="200" t="e">
        <f>VLOOKUP(B109,[1]Recettes!$E:$GU,198,0)</f>
        <v>#N/A</v>
      </c>
      <c r="F128" s="201" t="e">
        <f>VLOOKUP(B109,[1]Recettes!$E:$GU,199,0)</f>
        <v>#N/A</v>
      </c>
    </row>
    <row r="129" spans="1:10" ht="22" hidden="1">
      <c r="A129" s="301" t="s">
        <v>651</v>
      </c>
      <c r="B129" s="209"/>
      <c r="C129" s="210"/>
      <c r="D129" s="308"/>
      <c r="E129" s="212"/>
      <c r="F129" s="213"/>
      <c r="G129" s="303">
        <f>IFERROR(#REF!*F129/100,0)</f>
        <v>0</v>
      </c>
      <c r="H129" s="303">
        <f>IFERROR(#REF!*F129/100,0)</f>
        <v>0</v>
      </c>
      <c r="I129" s="303">
        <f>IFERROR(#REF!*F129/100,0)</f>
        <v>0</v>
      </c>
      <c r="J129" s="303">
        <f>IFERROR(#REF!*F129/100,0)</f>
        <v>0</v>
      </c>
    </row>
    <row r="130" spans="1:10" ht="22" hidden="1">
      <c r="A130" s="301" t="s">
        <v>651</v>
      </c>
      <c r="B130" s="209"/>
      <c r="C130" s="210"/>
      <c r="D130" s="308"/>
      <c r="E130" s="212" t="s">
        <v>258</v>
      </c>
      <c r="F130" s="213">
        <v>0</v>
      </c>
      <c r="G130" s="303">
        <f>IFERROR(#REF!*F130/100,0)</f>
        <v>0</v>
      </c>
      <c r="H130" s="303">
        <f>IFERROR(#REF!*F130/100,0)</f>
        <v>0</v>
      </c>
      <c r="I130" s="303">
        <f>IFERROR(#REF!*F130/100,0)</f>
        <v>0</v>
      </c>
      <c r="J130" s="303">
        <f>IFERROR(#REF!*F130/100,0)</f>
        <v>0</v>
      </c>
    </row>
    <row r="131" spans="1:10" ht="15" hidden="1" customHeight="1">
      <c r="A131" s="301" t="s">
        <v>651</v>
      </c>
      <c r="B131" s="209"/>
      <c r="C131" s="210"/>
      <c r="D131" s="308"/>
      <c r="E131" s="212"/>
      <c r="F131" s="213"/>
      <c r="G131" s="303">
        <f>IFERROR(#REF!*F131/100,0)</f>
        <v>0</v>
      </c>
      <c r="H131" s="303">
        <f>IFERROR(#REF!*F131/100,0)</f>
        <v>0</v>
      </c>
      <c r="I131" s="303">
        <f>IFERROR(#REF!*F131/100,0)</f>
        <v>0</v>
      </c>
      <c r="J131" s="303">
        <f>IFERROR(#REF!*F131/100,0)</f>
        <v>0</v>
      </c>
    </row>
    <row r="132" spans="1:10" s="222" customFormat="1" hidden="1">
      <c r="A132" s="216"/>
      <c r="B132" s="216"/>
      <c r="C132" s="217"/>
      <c r="D132" s="309"/>
      <c r="E132" s="219"/>
      <c r="F132" s="220"/>
      <c r="G132" s="305"/>
      <c r="H132" s="305"/>
      <c r="I132" s="305"/>
      <c r="J132" s="305"/>
    </row>
  </sheetData>
  <mergeCells count="13">
    <mergeCell ref="C71:C80"/>
    <mergeCell ref="D71:D80"/>
    <mergeCell ref="C85:C103"/>
    <mergeCell ref="D85:D102"/>
    <mergeCell ref="C109:C127"/>
    <mergeCell ref="D109:D125"/>
    <mergeCell ref="C47:C65"/>
    <mergeCell ref="D47:D62"/>
    <mergeCell ref="A1:F2"/>
    <mergeCell ref="C9:C27"/>
    <mergeCell ref="D9:D28"/>
    <mergeCell ref="C33:C41"/>
    <mergeCell ref="D33:D41"/>
  </mergeCell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promptTitle="Repas" xr:uid="{F0EE905F-91F5-D54F-937F-5A929CC98F3C}">
          <x14:formula1>
            <xm:f>'/Users/dido974apple/OneDrive/2019_MNFC_Recettes/[2020.01_MNFC_Ebook_base_claudine.xlsx]Recettes'!#REF!</xm:f>
          </x14:formula1>
          <xm:sqref>B9 B33 B47 B71 B85 B109</xm:sqref>
        </x14:dataValidation>
        <x14:dataValidation type="list" allowBlank="1" showInputMessage="1" showErrorMessage="1" promptTitle="Repas" xr:uid="{A55ACF89-BDF9-B840-A5CA-256B2319B5A5}">
          <x14:formula1>
            <xm:f>'/Users/dido974apple/OneDrive/2019_MNFC_Recettes/[2020.01_MNFC_Ebook_base_claudine.xlsx]Data 2'!#REF!</xm:f>
          </x14:formula1>
          <xm:sqref>A9:A131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94ACC3-7923-544B-96A0-DBB4AF11D3A8}">
  <dimension ref="A1:N132"/>
  <sheetViews>
    <sheetView tabSelected="1" workbookViewId="0">
      <selection activeCell="K71" sqref="K71"/>
    </sheetView>
  </sheetViews>
  <sheetFormatPr baseColWidth="10" defaultColWidth="10.83203125" defaultRowHeight="21"/>
  <cols>
    <col min="1" max="1" width="19" style="204" customWidth="1"/>
    <col min="2" max="2" width="51.33203125" style="204" customWidth="1"/>
    <col min="3" max="3" width="61" style="207" customWidth="1"/>
    <col min="4" max="4" width="21.1640625" style="307" customWidth="1"/>
    <col min="5" max="5" width="31.83203125" style="223" customWidth="1"/>
    <col min="6" max="6" width="16.33203125" style="173" customWidth="1"/>
    <col min="7" max="10" width="10.83203125" style="294"/>
    <col min="11" max="16384" width="10.83203125" style="78"/>
  </cols>
  <sheetData>
    <row r="1" spans="1:10" s="225" customFormat="1" ht="31">
      <c r="A1" s="343" t="s">
        <v>656</v>
      </c>
      <c r="B1" s="343"/>
      <c r="C1" s="343"/>
      <c r="D1" s="343"/>
      <c r="E1" s="343"/>
      <c r="F1" s="343"/>
      <c r="G1" s="292"/>
      <c r="H1" s="292"/>
      <c r="I1" s="292"/>
      <c r="J1" s="292"/>
    </row>
    <row r="2" spans="1:10" s="225" customFormat="1" ht="31">
      <c r="A2" s="343"/>
      <c r="B2" s="343"/>
      <c r="C2" s="343"/>
      <c r="D2" s="343"/>
      <c r="E2" s="343"/>
      <c r="F2" s="343"/>
      <c r="G2" s="292"/>
      <c r="H2" s="292"/>
      <c r="I2" s="292"/>
      <c r="J2" s="292"/>
    </row>
    <row r="3" spans="1:10" ht="14" customHeight="1">
      <c r="A3" s="293"/>
      <c r="B3" s="293"/>
      <c r="C3" s="293"/>
      <c r="D3" s="293"/>
      <c r="E3" s="293"/>
      <c r="F3" s="293"/>
    </row>
    <row r="4" spans="1:10" ht="22">
      <c r="A4" s="293"/>
      <c r="B4" s="293"/>
      <c r="C4" s="196"/>
      <c r="D4" s="196"/>
      <c r="E4" s="293"/>
      <c r="F4" s="295" t="s">
        <v>647</v>
      </c>
      <c r="G4" s="296">
        <v>1600</v>
      </c>
      <c r="H4" s="296">
        <v>120</v>
      </c>
      <c r="I4" s="296">
        <v>70</v>
      </c>
      <c r="J4" s="296">
        <v>120</v>
      </c>
    </row>
    <row r="5" spans="1:10" ht="12" customHeight="1">
      <c r="A5" s="293"/>
      <c r="B5" s="293"/>
      <c r="C5" s="196"/>
      <c r="D5" s="196"/>
      <c r="E5" s="293"/>
      <c r="F5" s="293"/>
    </row>
    <row r="6" spans="1:10" ht="22">
      <c r="A6" s="293"/>
      <c r="B6" s="293"/>
      <c r="C6" s="196"/>
      <c r="D6" s="196"/>
      <c r="E6" s="293"/>
      <c r="F6" s="297" t="s">
        <v>545</v>
      </c>
      <c r="G6" s="298">
        <f>G9+G33+G47+G71+G85+G109+G29+G31+G43+G45+G67+G69+G81+G83+G105+G107+G129+G130+G131+G44+G106</f>
        <v>1485.95</v>
      </c>
      <c r="H6" s="298">
        <f t="shared" ref="H6:J6" si="0">H9+H33+H47+H71+H85+H109+H29+H31+H43+H45+H67+H69+H81+H83+H105+H107+H129+H130+H131+H44+H106</f>
        <v>114.55999999999999</v>
      </c>
      <c r="I6" s="298">
        <f t="shared" si="0"/>
        <v>49.120000000000005</v>
      </c>
      <c r="J6" s="298">
        <f t="shared" si="0"/>
        <v>136.1</v>
      </c>
    </row>
    <row r="7" spans="1:10" ht="17" customHeight="1">
      <c r="A7" s="293"/>
      <c r="B7" s="293"/>
      <c r="C7" s="293"/>
      <c r="D7" s="196"/>
      <c r="E7" s="293"/>
      <c r="F7" s="293"/>
      <c r="G7" s="293"/>
      <c r="H7" s="293"/>
      <c r="I7" s="293"/>
      <c r="J7" s="293"/>
    </row>
    <row r="8" spans="1:10" s="196" customFormat="1" ht="58" customHeight="1">
      <c r="A8" s="299" t="s">
        <v>500</v>
      </c>
      <c r="B8" s="299" t="s">
        <v>0</v>
      </c>
      <c r="C8" s="299" t="s">
        <v>1</v>
      </c>
      <c r="D8" s="299" t="s">
        <v>648</v>
      </c>
      <c r="E8" s="299" t="s">
        <v>649</v>
      </c>
      <c r="F8" s="299" t="s">
        <v>7</v>
      </c>
      <c r="G8" s="299" t="s">
        <v>2</v>
      </c>
      <c r="H8" s="299" t="s">
        <v>3</v>
      </c>
      <c r="I8" s="299" t="s">
        <v>4</v>
      </c>
      <c r="J8" s="299" t="s">
        <v>5</v>
      </c>
    </row>
    <row r="9" spans="1:10" ht="22">
      <c r="A9" s="203" t="s">
        <v>558</v>
      </c>
      <c r="B9" s="203" t="s">
        <v>653</v>
      </c>
      <c r="C9" s="337" t="str">
        <f>IFERROR(VLOOKUP(B9,[1]Recettes!E:F,2,0),"")</f>
        <v>Dans un bol mélangez tous les ingrédients sauf le chocolat.
Enfoncez le chocolat au centre du bol à l'intérieur de la mixture. Mettez au micro ondes 3 minutes à puissance maximale. Retournez votre bol dans une assiette.</v>
      </c>
      <c r="D9" s="342">
        <f>VLOOKUP(B9,[1]Recettes!E:G,3,0)</f>
        <v>0</v>
      </c>
      <c r="E9" s="200" t="str">
        <f>IFERROR(VLOOKUP(B9,[1]Recettes!$E:$GU,8,0),"")</f>
        <v>Avoine flocons</v>
      </c>
      <c r="F9" s="201">
        <v>30</v>
      </c>
      <c r="G9" s="300">
        <f>IFERROR(VLOOKUP(B9,[1]Recettes!$E:$K,4,0),0)</f>
        <v>485.9</v>
      </c>
      <c r="H9" s="300">
        <f>IFERROR(VLOOKUP(B9,[1]Recettes!$E:$K,5,0),0)</f>
        <v>20.865000000000002</v>
      </c>
      <c r="I9" s="300">
        <f>IFERROR(VLOOKUP(B9,[1]Recettes!$E:$K,6,0),0)</f>
        <v>19.615000000000002</v>
      </c>
      <c r="J9" s="300">
        <f>IFERROR(VLOOKUP(B9,[1]Recettes!$E:$K,7,0),0)</f>
        <v>52.854999999999997</v>
      </c>
    </row>
    <row r="10" spans="1:10" ht="22">
      <c r="A10" s="203" t="s">
        <v>558</v>
      </c>
      <c r="B10" s="203"/>
      <c r="C10" s="337"/>
      <c r="D10" s="342"/>
      <c r="E10" s="200" t="str">
        <f>VLOOKUP(B9,[1]Recettes!$E:$GU,18,0)</f>
        <v>Œuf</v>
      </c>
      <c r="F10" s="201">
        <f>VLOOKUP(B9,[1]Recettes!$E:$GU,19,0)</f>
        <v>100</v>
      </c>
    </row>
    <row r="11" spans="1:10" ht="22">
      <c r="A11" s="203" t="s">
        <v>558</v>
      </c>
      <c r="C11" s="337"/>
      <c r="D11" s="342"/>
      <c r="E11" s="200" t="str">
        <f>VLOOKUP(B9,[1]Recettes!$E:$GU,28,0)</f>
        <v>banane</v>
      </c>
      <c r="F11" s="201">
        <f>VLOOKUP(B9,[1]Recettes!$E:$GU,29,0)</f>
        <v>100</v>
      </c>
    </row>
    <row r="12" spans="1:10" ht="22">
      <c r="A12" s="203" t="s">
        <v>558</v>
      </c>
      <c r="C12" s="337"/>
      <c r="D12" s="342"/>
      <c r="E12" s="200" t="str">
        <f>VLOOKUP(B9,[1]Recettes!$E:$GU,38,0)</f>
        <v>Lait Protéiné</v>
      </c>
      <c r="F12" s="201">
        <f>VLOOKUP(B9,[1]Recettes!$E:$GU,39,0)</f>
        <v>30</v>
      </c>
    </row>
    <row r="13" spans="1:10" ht="22">
      <c r="A13" s="203" t="s">
        <v>558</v>
      </c>
      <c r="C13" s="337"/>
      <c r="D13" s="342"/>
      <c r="E13" s="200" t="str">
        <f>VLOOKUP(B9,[1]Recettes!$E:$GU,48,0)</f>
        <v>levure chimique</v>
      </c>
      <c r="F13" s="201">
        <f>VLOOKUP(B9,[1]Recettes!$E:$GU,49,0)</f>
        <v>5</v>
      </c>
    </row>
    <row r="14" spans="1:10" ht="22">
      <c r="A14" s="203" t="s">
        <v>558</v>
      </c>
      <c r="C14" s="337"/>
      <c r="D14" s="342"/>
      <c r="E14" s="200" t="str">
        <f>VLOOKUP(B9,[1]Recettes!$E:$GU,58,0)</f>
        <v>chocolat noir</v>
      </c>
      <c r="F14" s="201">
        <f>VLOOKUP(B9,[1]Recettes!$E:$GU,59,0)</f>
        <v>20</v>
      </c>
    </row>
    <row r="15" spans="1:10" ht="22" hidden="1">
      <c r="A15" s="203" t="s">
        <v>558</v>
      </c>
      <c r="C15" s="337"/>
      <c r="D15" s="342"/>
      <c r="E15" s="223">
        <f>VLOOKUP(B9,[1]Recettes!$E:$GU,68,0)</f>
        <v>0</v>
      </c>
      <c r="F15" s="173">
        <f>VLOOKUP(B9,[1]Recettes!$E:$GU,69,0)</f>
        <v>0</v>
      </c>
    </row>
    <row r="16" spans="1:10" ht="22" hidden="1">
      <c r="A16" s="203" t="s">
        <v>558</v>
      </c>
      <c r="C16" s="337"/>
      <c r="D16" s="342"/>
      <c r="E16" s="200">
        <f>VLOOKUP(B9,[1]Recettes!$E:$GU,78,0)</f>
        <v>0</v>
      </c>
      <c r="F16" s="201">
        <f>VLOOKUP(B9,[1]Recettes!$E:$GU,79,0)</f>
        <v>0</v>
      </c>
    </row>
    <row r="17" spans="1:10" ht="22" hidden="1">
      <c r="A17" s="203" t="s">
        <v>558</v>
      </c>
      <c r="C17" s="337"/>
      <c r="D17" s="342"/>
      <c r="E17" s="200">
        <f>VLOOKUP(B9,[1]Recettes!$E:$GU,88,0)</f>
        <v>0</v>
      </c>
      <c r="F17" s="201">
        <f>VLOOKUP(B9,[1]Recettes!$E:$GU,89,0)</f>
        <v>0</v>
      </c>
    </row>
    <row r="18" spans="1:10" ht="22" hidden="1">
      <c r="A18" s="203" t="s">
        <v>558</v>
      </c>
      <c r="C18" s="337"/>
      <c r="D18" s="342"/>
      <c r="E18" s="200">
        <f>VLOOKUP(B9,[1]Recettes!$E:$GU,98,0)</f>
        <v>0</v>
      </c>
      <c r="F18" s="201">
        <f>VLOOKUP(B9,[1]Recettes!$E:$GU,99,0)</f>
        <v>0</v>
      </c>
    </row>
    <row r="19" spans="1:10" ht="22" hidden="1">
      <c r="A19" s="203" t="s">
        <v>558</v>
      </c>
      <c r="C19" s="337"/>
      <c r="D19" s="342"/>
      <c r="E19" s="200">
        <f>VLOOKUP(B9,[1]Recettes!$E:$GU,108,0)</f>
        <v>0</v>
      </c>
      <c r="F19" s="201">
        <f>VLOOKUP(B9,[1]Recettes!$E:$GU,109,0)</f>
        <v>0</v>
      </c>
    </row>
    <row r="20" spans="1:10" ht="22" hidden="1">
      <c r="A20" s="203" t="s">
        <v>558</v>
      </c>
      <c r="C20" s="337"/>
      <c r="D20" s="342"/>
      <c r="E20" s="200">
        <f>VLOOKUP(B9,[1]Recettes!$E:$GU,118,0)</f>
        <v>0</v>
      </c>
      <c r="F20" s="201">
        <f>VLOOKUP(B9,[1]Recettes!$E:$GU,119,0)</f>
        <v>0</v>
      </c>
    </row>
    <row r="21" spans="1:10" ht="22" hidden="1">
      <c r="A21" s="203" t="s">
        <v>558</v>
      </c>
      <c r="C21" s="337"/>
      <c r="D21" s="342"/>
      <c r="E21" s="200">
        <f>VLOOKUP(B9,[1]Recettes!$E:$GU,128,0)</f>
        <v>0</v>
      </c>
      <c r="F21" s="201">
        <f>VLOOKUP(B9,[1]Recettes!$E:$GU,129,0)</f>
        <v>0</v>
      </c>
    </row>
    <row r="22" spans="1:10" ht="22" hidden="1">
      <c r="A22" s="203" t="s">
        <v>558</v>
      </c>
      <c r="C22" s="337"/>
      <c r="D22" s="342"/>
      <c r="E22" s="200">
        <f>VLOOKUP(B9,[1]Recettes!$E:$GU,138,0)</f>
        <v>0</v>
      </c>
      <c r="F22" s="201">
        <f>VLOOKUP(B9,[1]Recettes!$E:$GU,139,0)</f>
        <v>0</v>
      </c>
    </row>
    <row r="23" spans="1:10" ht="22" hidden="1">
      <c r="A23" s="203" t="s">
        <v>558</v>
      </c>
      <c r="C23" s="337"/>
      <c r="D23" s="342"/>
      <c r="E23" s="200">
        <f>VLOOKUP(B9,[1]Recettes!$E:$GU,148,0)</f>
        <v>0</v>
      </c>
      <c r="F23" s="201">
        <f>VLOOKUP(B9,[1]Recettes!$E:$GU,149,0)</f>
        <v>0</v>
      </c>
    </row>
    <row r="24" spans="1:10" ht="22" hidden="1">
      <c r="A24" s="203" t="s">
        <v>558</v>
      </c>
      <c r="C24" s="337"/>
      <c r="D24" s="342"/>
      <c r="E24" s="200">
        <f>VLOOKUP(B9,[1]Recettes!$E:$GU,158,0)</f>
        <v>0</v>
      </c>
      <c r="F24" s="201">
        <f>VLOOKUP(B9,[1]Recettes!$E:$GU,159,0)</f>
        <v>0</v>
      </c>
    </row>
    <row r="25" spans="1:10" ht="22" hidden="1">
      <c r="A25" s="203" t="s">
        <v>558</v>
      </c>
      <c r="C25" s="337"/>
      <c r="D25" s="342"/>
      <c r="E25" s="200">
        <f>VLOOKUP(B9,[1]Recettes!$E:$GU,168,0)</f>
        <v>0</v>
      </c>
      <c r="F25" s="201">
        <f>VLOOKUP(B9,[1]Recettes!$E:$GU,169,0)</f>
        <v>0</v>
      </c>
    </row>
    <row r="26" spans="1:10" ht="22" hidden="1">
      <c r="A26" s="203" t="s">
        <v>558</v>
      </c>
      <c r="C26" s="337"/>
      <c r="D26" s="342"/>
      <c r="E26" s="200">
        <f>VLOOKUP(B9,[1]Recettes!$E:$GU,178,0)</f>
        <v>0</v>
      </c>
      <c r="F26" s="201">
        <f>VLOOKUP(B9,[1]Recettes!$E:$GU,179,0)</f>
        <v>0</v>
      </c>
    </row>
    <row r="27" spans="1:10" ht="22" hidden="1">
      <c r="A27" s="203" t="s">
        <v>558</v>
      </c>
      <c r="C27" s="337"/>
      <c r="D27" s="342"/>
      <c r="E27" s="200">
        <f>VLOOKUP(B9,[1]Recettes!$E:$GU,188,0)</f>
        <v>0</v>
      </c>
      <c r="F27" s="201">
        <f>VLOOKUP(B9,[1]Recettes!$E:$GU,189,0)</f>
        <v>0</v>
      </c>
    </row>
    <row r="28" spans="1:10" ht="22" hidden="1">
      <c r="A28" s="203" t="s">
        <v>558</v>
      </c>
      <c r="D28" s="342"/>
      <c r="E28" s="200">
        <f>VLOOKUP(B9,[1]Recettes!$E:$GU,198,0)</f>
        <v>0</v>
      </c>
      <c r="F28" s="201" t="str">
        <f>VLOOKUP(B9,[1]Recettes!$E:$GU,199,0)</f>
        <v>Bowl Cake</v>
      </c>
    </row>
    <row r="29" spans="1:10" ht="44">
      <c r="A29" s="301" t="s">
        <v>651</v>
      </c>
      <c r="B29" s="209"/>
      <c r="C29" s="210"/>
      <c r="D29" s="302"/>
      <c r="E29" s="212" t="s">
        <v>654</v>
      </c>
      <c r="F29" s="213">
        <v>10</v>
      </c>
      <c r="G29" s="303">
        <f>IFERROR(#REF!*F29/100,0)</f>
        <v>0</v>
      </c>
      <c r="H29" s="303">
        <f>IFERROR(#REF!*F29/100,0)</f>
        <v>0</v>
      </c>
      <c r="I29" s="303">
        <f>IFERROR(#REF!*F29/100,0)</f>
        <v>0</v>
      </c>
      <c r="J29" s="303">
        <f>IFERROR(#REF!*F29/100,0)</f>
        <v>0</v>
      </c>
    </row>
    <row r="30" spans="1:10" ht="22" hidden="1">
      <c r="A30" s="301" t="s">
        <v>651</v>
      </c>
      <c r="B30" s="209"/>
      <c r="C30" s="210"/>
      <c r="D30" s="302"/>
      <c r="E30" s="212" t="s">
        <v>258</v>
      </c>
      <c r="F30" s="213">
        <v>0</v>
      </c>
      <c r="G30" s="303">
        <f>IFERROR(#REF!*F30/100,0)</f>
        <v>0</v>
      </c>
      <c r="H30" s="303">
        <f>IFERROR(#REF!*F30/100,0)</f>
        <v>0</v>
      </c>
      <c r="I30" s="303">
        <f>IFERROR(#REF!*F30/100,0)</f>
        <v>0</v>
      </c>
      <c r="J30" s="303">
        <f>IFERROR(#REF!*F30/100,0)</f>
        <v>0</v>
      </c>
    </row>
    <row r="31" spans="1:10" ht="22" hidden="1">
      <c r="A31" s="301" t="s">
        <v>651</v>
      </c>
      <c r="B31" s="209"/>
      <c r="C31" s="210"/>
      <c r="D31" s="302"/>
      <c r="E31" s="212" t="s">
        <v>258</v>
      </c>
      <c r="F31" s="213">
        <v>0</v>
      </c>
      <c r="G31" s="303">
        <f>IFERROR(#REF!*F31/100,0)</f>
        <v>0</v>
      </c>
      <c r="H31" s="303">
        <f>IFERROR(#REF!*F31/100,0)</f>
        <v>0</v>
      </c>
      <c r="I31" s="303">
        <f>IFERROR(#REF!*F31/100,0)</f>
        <v>0</v>
      </c>
      <c r="J31" s="303">
        <f>IFERROR(#REF!*F31/100,0)</f>
        <v>0</v>
      </c>
    </row>
    <row r="32" spans="1:10" s="222" customFormat="1" ht="22">
      <c r="A32" s="216" t="s">
        <v>558</v>
      </c>
      <c r="B32" s="216"/>
      <c r="C32" s="217"/>
      <c r="D32" s="304"/>
      <c r="E32" s="219"/>
      <c r="F32" s="220"/>
      <c r="G32" s="305"/>
      <c r="H32" s="305"/>
      <c r="I32" s="305"/>
      <c r="J32" s="305"/>
    </row>
    <row r="33" spans="1:10" ht="19" customHeight="1">
      <c r="A33" s="203" t="s">
        <v>571</v>
      </c>
      <c r="B33" s="203" t="s">
        <v>635</v>
      </c>
      <c r="C33" s="338" t="str">
        <f>IFERROR(VLOOKUP(B33,[1]Recettes!E:F,2,0),"")</f>
        <v>Pas de recettes</v>
      </c>
      <c r="D33" s="342">
        <f>VLOOKUP(B33,[1]Recettes!E:G,3,0)</f>
        <v>0</v>
      </c>
      <c r="E33" s="200" t="str">
        <f>IFERROR(VLOOKUP(B33,[1]Recettes!$E:$GU,8,0),"")</f>
        <v>Séré Maigre</v>
      </c>
      <c r="F33" s="201">
        <f>VLOOKUP(B33,[1]Recettes!$E:$GU,9,0)</f>
        <v>100</v>
      </c>
      <c r="G33" s="300">
        <f>IFERROR(VLOOKUP(B33,[1]Recettes!$E:$K,4,0),0)</f>
        <v>104.7</v>
      </c>
      <c r="H33" s="300">
        <f>IFERROR(VLOOKUP(B33,[1]Recettes!$E:$K,5,0),0)</f>
        <v>10.89</v>
      </c>
      <c r="I33" s="300">
        <f>IFERROR(VLOOKUP(B33,[1]Recettes!$E:$K,6,0),0)</f>
        <v>4.4000000000000004</v>
      </c>
      <c r="J33" s="300">
        <f>IFERROR(VLOOKUP(B33,[1]Recettes!$E:$K,7,0),0)</f>
        <v>5.8000000000000007</v>
      </c>
    </row>
    <row r="34" spans="1:10" ht="22">
      <c r="A34" s="203" t="s">
        <v>571</v>
      </c>
      <c r="C34" s="338"/>
      <c r="D34" s="342"/>
      <c r="E34" s="200" t="str">
        <f>VLOOKUP(B33,[1]Recettes!$E:$GU,18,0)</f>
        <v>Noix De Coco</v>
      </c>
      <c r="F34" s="201">
        <f>VLOOKUP(B33,[1]Recettes!$E:$GU,19,0)</f>
        <v>10</v>
      </c>
    </row>
    <row r="35" spans="1:10" ht="22" hidden="1">
      <c r="A35" s="203" t="s">
        <v>571</v>
      </c>
      <c r="C35" s="338"/>
      <c r="D35" s="342"/>
      <c r="E35" s="200" t="str">
        <f>VLOOKUP(B33,[1]Recettes!$E:$GU,28,0)</f>
        <v/>
      </c>
      <c r="F35" s="201">
        <f>VLOOKUP(B33,[1]Recettes!$E:$GU,29,0)</f>
        <v>0</v>
      </c>
    </row>
    <row r="36" spans="1:10" ht="22" hidden="1">
      <c r="A36" s="203" t="s">
        <v>571</v>
      </c>
      <c r="C36" s="338"/>
      <c r="D36" s="342"/>
      <c r="E36" s="200" t="str">
        <f>VLOOKUP(B33,[1]Recettes!$E:$GU,38,0)</f>
        <v/>
      </c>
      <c r="F36" s="201">
        <f>VLOOKUP(B33,[1]Recettes!$E:$GU,39,0)</f>
        <v>0</v>
      </c>
    </row>
    <row r="37" spans="1:10" ht="22" hidden="1">
      <c r="A37" s="203" t="s">
        <v>571</v>
      </c>
      <c r="C37" s="338"/>
      <c r="D37" s="342"/>
      <c r="E37" s="200" t="str">
        <f>VLOOKUP(B33,[1]Recettes!$E:$GU,48,0)</f>
        <v/>
      </c>
      <c r="F37" s="201">
        <f>VLOOKUP(B33,[1]Recettes!$E:$GU,49,0)</f>
        <v>0</v>
      </c>
    </row>
    <row r="38" spans="1:10" ht="22" hidden="1">
      <c r="A38" s="203" t="s">
        <v>571</v>
      </c>
      <c r="C38" s="338"/>
      <c r="D38" s="342"/>
      <c r="E38" s="200" t="str">
        <f>VLOOKUP(B33,[1]Recettes!$E:$GU,58,0)</f>
        <v/>
      </c>
      <c r="F38" s="201">
        <f>VLOOKUP(B33,[1]Recettes!$E:$GU,59,0)</f>
        <v>0</v>
      </c>
    </row>
    <row r="39" spans="1:10" ht="22" hidden="1">
      <c r="A39" s="203" t="s">
        <v>571</v>
      </c>
      <c r="C39" s="338"/>
      <c r="D39" s="342"/>
      <c r="E39" s="223" t="str">
        <f>VLOOKUP(B33,[1]Recettes!$E:$GU,68,0)</f>
        <v/>
      </c>
      <c r="F39" s="173">
        <f>VLOOKUP(B33,[1]Recettes!$E:$GU,69,0)</f>
        <v>0</v>
      </c>
    </row>
    <row r="40" spans="1:10" ht="22" hidden="1">
      <c r="A40" s="203" t="s">
        <v>571</v>
      </c>
      <c r="C40" s="338"/>
      <c r="D40" s="342"/>
      <c r="E40" s="200" t="str">
        <f>VLOOKUP(B33,[1]Recettes!$E:$GU,78,0)</f>
        <v/>
      </c>
      <c r="F40" s="201">
        <f>VLOOKUP(B33,[1]Recettes!$E:$GU,79,0)</f>
        <v>0</v>
      </c>
    </row>
    <row r="41" spans="1:10" ht="22" hidden="1">
      <c r="A41" s="203" t="s">
        <v>571</v>
      </c>
      <c r="C41" s="338"/>
      <c r="D41" s="342"/>
      <c r="E41" s="200" t="str">
        <f>VLOOKUP(B33,[1]Recettes!$E:$GU,88,0)</f>
        <v/>
      </c>
      <c r="F41" s="201">
        <f>VLOOKUP(B33,[1]Recettes!$E:$GU,89,0)</f>
        <v>0</v>
      </c>
    </row>
    <row r="42" spans="1:10" ht="22" hidden="1">
      <c r="A42" s="203" t="s">
        <v>571</v>
      </c>
      <c r="D42" s="306"/>
      <c r="E42" s="200" t="str">
        <f>VLOOKUP(B33,[1]Recettes!$E:$GU,98,0)</f>
        <v/>
      </c>
      <c r="F42" s="201">
        <f>VLOOKUP(B33,[1]Recettes!$E:$GU,99,0)</f>
        <v>0</v>
      </c>
    </row>
    <row r="43" spans="1:10" ht="44">
      <c r="A43" s="301" t="s">
        <v>651</v>
      </c>
      <c r="B43" s="209"/>
      <c r="C43" s="210"/>
      <c r="D43" s="302"/>
      <c r="E43" s="212" t="s">
        <v>654</v>
      </c>
      <c r="F43" s="213">
        <v>10</v>
      </c>
      <c r="G43" s="303">
        <f>IFERROR(#REF!*F43/100,0)</f>
        <v>0</v>
      </c>
      <c r="H43" s="303">
        <f>IFERROR(#REF!*F43/100,0)</f>
        <v>0</v>
      </c>
      <c r="I43" s="303">
        <f>IFERROR(#REF!*F43/100,0)</f>
        <v>0</v>
      </c>
      <c r="J43" s="303">
        <f>IFERROR(#REF!*F43/100,0)</f>
        <v>0</v>
      </c>
    </row>
    <row r="44" spans="1:10" ht="22" hidden="1">
      <c r="A44" s="301" t="s">
        <v>651</v>
      </c>
      <c r="B44" s="209"/>
      <c r="C44" s="210"/>
      <c r="D44" s="302"/>
      <c r="E44" s="212"/>
      <c r="F44" s="213"/>
      <c r="G44" s="303">
        <f>IFERROR(#REF!*F44/100,0)</f>
        <v>0</v>
      </c>
      <c r="H44" s="303">
        <f>IFERROR(#REF!*F44/100,0)</f>
        <v>0</v>
      </c>
      <c r="I44" s="303">
        <f>IFERROR(#REF!*F44/100,0)</f>
        <v>0</v>
      </c>
      <c r="J44" s="303">
        <f>IFERROR(#REF!*F44/100,0)</f>
        <v>0</v>
      </c>
    </row>
    <row r="45" spans="1:10" ht="22" hidden="1">
      <c r="A45" s="301" t="s">
        <v>651</v>
      </c>
      <c r="B45" s="209"/>
      <c r="C45" s="210"/>
      <c r="D45" s="302"/>
      <c r="E45" s="212" t="s">
        <v>258</v>
      </c>
      <c r="F45" s="213">
        <v>0</v>
      </c>
      <c r="G45" s="303">
        <f>IFERROR(#REF!*F45/100,0)</f>
        <v>0</v>
      </c>
      <c r="H45" s="303">
        <f>IFERROR(#REF!*F45/100,0)</f>
        <v>0</v>
      </c>
      <c r="I45" s="303">
        <f>IFERROR(#REF!*F45/100,0)</f>
        <v>0</v>
      </c>
      <c r="J45" s="303">
        <f>IFERROR(#REF!*F45/100,0)</f>
        <v>0</v>
      </c>
    </row>
    <row r="46" spans="1:10" s="222" customFormat="1" ht="22">
      <c r="A46" s="216" t="s">
        <v>558</v>
      </c>
      <c r="B46" s="216"/>
      <c r="C46" s="217"/>
      <c r="D46" s="304"/>
      <c r="E46" s="219"/>
      <c r="F46" s="220"/>
      <c r="G46" s="305"/>
      <c r="H46" s="305"/>
      <c r="I46" s="305"/>
      <c r="J46" s="305"/>
    </row>
    <row r="47" spans="1:10" ht="44">
      <c r="A47" s="203" t="s">
        <v>500</v>
      </c>
      <c r="B47" s="203" t="s">
        <v>591</v>
      </c>
      <c r="C47" s="337" t="str">
        <f>IFERROR(VLOOKUP(B47,[1]Recettes!E:F,2,0),"")</f>
        <v>Préchauffez le four à 200 degrés.
Pour la marinade mélangez tous les ingrédients sauf le poulet.
Trempez votre escalope de poulet dans la marinade. Retirez le poulet et mettez le au four 20 minutes
Dans une casserole avec de l’eau faîtes bouillir votre brocoli, égouttez et assaisonnez.</v>
      </c>
      <c r="D47" s="342">
        <f>VLOOKUP(B47,[1]Recettes!E:G,3,0)</f>
        <v>0</v>
      </c>
      <c r="E47" s="200" t="str">
        <f>IFERROR(VLOOKUP(B47,[1]Recettes!$E:$GU,8,0),"")</f>
        <v>poulet</v>
      </c>
      <c r="F47" s="201">
        <f>VLOOKUP(B47,[1]Recettes!$E:$GU,9,0)</f>
        <v>150</v>
      </c>
      <c r="G47" s="300">
        <f>IFERROR(VLOOKUP(B47,[1]Recettes!$E:$K,4,0),0)</f>
        <v>415.85</v>
      </c>
      <c r="H47" s="300">
        <f>IFERROR(VLOOKUP(B47,[1]Recettes!$E:$K,5,0),0)</f>
        <v>47.19</v>
      </c>
      <c r="I47" s="300">
        <f>IFERROR(VLOOKUP(B47,[1]Recettes!$E:$K,6,0),0)</f>
        <v>7.7750000000000004</v>
      </c>
      <c r="J47" s="300">
        <f>IFERROR(VLOOKUP(B47,[1]Recettes!$E:$K,7,0),0)</f>
        <v>34.76</v>
      </c>
    </row>
    <row r="48" spans="1:10" ht="22">
      <c r="A48" s="203" t="s">
        <v>500</v>
      </c>
      <c r="C48" s="337"/>
      <c r="D48" s="342"/>
      <c r="E48" s="200" t="str">
        <f>VLOOKUP(B47,[1]Recettes!$E:$GU,18,0)</f>
        <v>citron pressé</v>
      </c>
      <c r="F48" s="310">
        <f>VLOOKUP(B47,[1]Recettes!$E:$GU,19,0)</f>
        <v>0</v>
      </c>
    </row>
    <row r="49" spans="1:6" ht="22">
      <c r="A49" s="203" t="s">
        <v>500</v>
      </c>
      <c r="C49" s="337"/>
      <c r="D49" s="342"/>
      <c r="E49" s="200" t="str">
        <f>VLOOKUP(B47,[1]Recettes!$E:$GU,28,0)</f>
        <v xml:space="preserve">1 gousse d’ail hachée </v>
      </c>
      <c r="F49" s="310">
        <f>VLOOKUP(B47,[1]Recettes!$E:$GU,29,0)</f>
        <v>0</v>
      </c>
    </row>
    <row r="50" spans="1:6" ht="22">
      <c r="A50" s="203" t="s">
        <v>500</v>
      </c>
      <c r="C50" s="337"/>
      <c r="D50" s="342"/>
      <c r="E50" s="200" t="str">
        <f>VLOOKUP(B47,[1]Recettes!$E:$GU,38,0)</f>
        <v>Romarin et Thym</v>
      </c>
      <c r="F50" s="310">
        <f>VLOOKUP(B47,[1]Recettes!$E:$GU,39,0)</f>
        <v>0</v>
      </c>
    </row>
    <row r="51" spans="1:6" ht="22">
      <c r="A51" s="203" t="s">
        <v>500</v>
      </c>
      <c r="C51" s="337"/>
      <c r="D51" s="342"/>
      <c r="E51" s="200" t="str">
        <f>VLOOKUP(B47,[1]Recettes!$E:$GU,48,0)</f>
        <v>huile d’olive</v>
      </c>
      <c r="F51" s="201">
        <f>VLOOKUP(B47,[1]Recettes!$E:$GU,49,0)</f>
        <v>5</v>
      </c>
    </row>
    <row r="52" spans="1:6" ht="44" customHeight="1">
      <c r="A52" s="203" t="s">
        <v>500</v>
      </c>
      <c r="C52" s="337"/>
      <c r="D52" s="342"/>
      <c r="E52" s="200" t="str">
        <f>VLOOKUP(B47,[1]Recettes!$E:$GU,58,0)</f>
        <v>brocoli</v>
      </c>
      <c r="F52" s="201">
        <f>VLOOKUP(B47,[1]Recettes!$E:$GU,59,0)</f>
        <v>250</v>
      </c>
    </row>
    <row r="53" spans="1:6" ht="37" customHeight="1">
      <c r="A53" s="203" t="s">
        <v>500</v>
      </c>
      <c r="C53" s="337"/>
      <c r="D53" s="342"/>
      <c r="E53" s="223" t="str">
        <f>VLOOKUP(B47,[1]Recettes!$E:$GU,68,0)</f>
        <v>semoule</v>
      </c>
      <c r="F53" s="173">
        <f>VLOOKUP(B47,[1]Recettes!$E:$GU,69,0)</f>
        <v>40</v>
      </c>
    </row>
    <row r="54" spans="1:6" ht="22" hidden="1">
      <c r="A54" s="203" t="s">
        <v>500</v>
      </c>
      <c r="C54" s="337"/>
      <c r="D54" s="342"/>
      <c r="E54" s="200">
        <f>VLOOKUP(B47,[1]Recettes!$E:$GU,78,0)</f>
        <v>0</v>
      </c>
      <c r="F54" s="201">
        <f>VLOOKUP(B47,[1]Recettes!$E:$GU,79,0)</f>
        <v>0</v>
      </c>
    </row>
    <row r="55" spans="1:6" ht="22" hidden="1">
      <c r="A55" s="203" t="s">
        <v>500</v>
      </c>
      <c r="C55" s="337"/>
      <c r="D55" s="342"/>
      <c r="E55" s="200">
        <f>VLOOKUP(B47,[1]Recettes!$E:$GU,88,0)</f>
        <v>0</v>
      </c>
      <c r="F55" s="201">
        <f>VLOOKUP(B47,[1]Recettes!$E:$GU,89,0)</f>
        <v>0</v>
      </c>
    </row>
    <row r="56" spans="1:6" ht="22" hidden="1">
      <c r="A56" s="203" t="s">
        <v>500</v>
      </c>
      <c r="C56" s="337"/>
      <c r="D56" s="342"/>
      <c r="E56" s="200">
        <f>VLOOKUP(B47,[1]Recettes!$E:$GU,98,0)</f>
        <v>0</v>
      </c>
      <c r="F56" s="201">
        <f>VLOOKUP(B47,[1]Recettes!$E:$GU,99,0)</f>
        <v>0</v>
      </c>
    </row>
    <row r="57" spans="1:6" ht="22" hidden="1">
      <c r="A57" s="203" t="s">
        <v>500</v>
      </c>
      <c r="C57" s="337"/>
      <c r="D57" s="342"/>
      <c r="E57" s="200">
        <f>VLOOKUP(B47,[1]Recettes!$E:$GU,108,0)</f>
        <v>0</v>
      </c>
      <c r="F57" s="201">
        <f>VLOOKUP(B47,[1]Recettes!$E:$GU,109,0)</f>
        <v>0</v>
      </c>
    </row>
    <row r="58" spans="1:6" ht="22" hidden="1">
      <c r="A58" s="203" t="s">
        <v>500</v>
      </c>
      <c r="C58" s="337"/>
      <c r="D58" s="342"/>
      <c r="E58" s="200">
        <f>VLOOKUP(B47,[1]Recettes!$E:$GU,118,0)</f>
        <v>0</v>
      </c>
      <c r="F58" s="201">
        <f>VLOOKUP(B47,[1]Recettes!$E:$GU,119,0)</f>
        <v>0</v>
      </c>
    </row>
    <row r="59" spans="1:6" ht="22" hidden="1">
      <c r="A59" s="203" t="s">
        <v>500</v>
      </c>
      <c r="C59" s="337"/>
      <c r="D59" s="342"/>
      <c r="E59" s="200">
        <f>VLOOKUP(B47,[1]Recettes!$E:$GU,128,0)</f>
        <v>0</v>
      </c>
      <c r="F59" s="201">
        <f>VLOOKUP(B47,[1]Recettes!$E:$GU,129,0)</f>
        <v>0</v>
      </c>
    </row>
    <row r="60" spans="1:6" ht="22" hidden="1">
      <c r="A60" s="203" t="s">
        <v>500</v>
      </c>
      <c r="C60" s="337"/>
      <c r="D60" s="342"/>
      <c r="E60" s="200">
        <f>VLOOKUP(B47,[1]Recettes!$E:$GU,138,0)</f>
        <v>0</v>
      </c>
      <c r="F60" s="201">
        <f>VLOOKUP(B47,[1]Recettes!$E:$GU,139,0)</f>
        <v>0</v>
      </c>
    </row>
    <row r="61" spans="1:6" ht="22" hidden="1">
      <c r="A61" s="203" t="s">
        <v>500</v>
      </c>
      <c r="C61" s="337"/>
      <c r="D61" s="342"/>
      <c r="E61" s="200">
        <f>VLOOKUP(B47,[1]Recettes!$E:$GU,148,0)</f>
        <v>0</v>
      </c>
      <c r="F61" s="201">
        <f>VLOOKUP(B47,[1]Recettes!$E:$GU,149,0)</f>
        <v>0</v>
      </c>
    </row>
    <row r="62" spans="1:6" ht="22" hidden="1">
      <c r="A62" s="203" t="s">
        <v>500</v>
      </c>
      <c r="C62" s="337"/>
      <c r="D62" s="342"/>
      <c r="E62" s="200">
        <f>VLOOKUP(B47,[1]Recettes!$E:$GU,158,0)</f>
        <v>0</v>
      </c>
      <c r="F62" s="201">
        <f>VLOOKUP(B47,[1]Recettes!$E:$GU,159,0)</f>
        <v>0</v>
      </c>
    </row>
    <row r="63" spans="1:6" ht="22" hidden="1">
      <c r="A63" s="203" t="s">
        <v>500</v>
      </c>
      <c r="C63" s="337"/>
      <c r="D63" s="306"/>
      <c r="E63" s="200">
        <f>VLOOKUP(B47,[1]Recettes!$E:$GU,168,0)</f>
        <v>0</v>
      </c>
      <c r="F63" s="201">
        <f>VLOOKUP(B47,[1]Recettes!$E:$GU,169,0)</f>
        <v>0</v>
      </c>
    </row>
    <row r="64" spans="1:6" ht="22" hidden="1">
      <c r="A64" s="203" t="s">
        <v>500</v>
      </c>
      <c r="C64" s="337"/>
      <c r="D64" s="306"/>
      <c r="E64" s="200">
        <f>VLOOKUP(B47,[1]Recettes!$E:$GU,178,0)</f>
        <v>0</v>
      </c>
      <c r="F64" s="201">
        <f>VLOOKUP(B47,[1]Recettes!$E:$GU,179,0)</f>
        <v>0</v>
      </c>
    </row>
    <row r="65" spans="1:10" ht="22" hidden="1">
      <c r="A65" s="203" t="s">
        <v>500</v>
      </c>
      <c r="C65" s="337"/>
      <c r="D65" s="306"/>
      <c r="E65" s="200">
        <f>VLOOKUP(B47,[1]Recettes!$E:$GU,188,0)</f>
        <v>0</v>
      </c>
      <c r="F65" s="201">
        <f>VLOOKUP(B47,[1]Recettes!$E:$GU,189,0)</f>
        <v>0</v>
      </c>
    </row>
    <row r="66" spans="1:10" ht="132" hidden="1">
      <c r="A66" s="203" t="s">
        <v>500</v>
      </c>
      <c r="D66" s="306"/>
      <c r="E66" s="200">
        <f>VLOOKUP(B47,[1]Recettes!$E:$GU,198,0)</f>
        <v>0</v>
      </c>
      <c r="F66" s="201" t="str">
        <f>VLOOKUP(B47,[1]Recettes!$E:$GU,199,0)</f>
        <v>Escalope De Poulet Mariné Au Citron, Brocolis Croquants</v>
      </c>
    </row>
    <row r="67" spans="1:10" ht="22" hidden="1">
      <c r="A67" s="301" t="s">
        <v>651</v>
      </c>
      <c r="B67" s="209"/>
      <c r="C67" s="210"/>
      <c r="D67" s="302"/>
      <c r="E67" s="212" t="s">
        <v>258</v>
      </c>
      <c r="F67" s="213"/>
      <c r="G67" s="303">
        <f>IFERROR(#REF!*F67/100,0)</f>
        <v>0</v>
      </c>
      <c r="H67" s="303">
        <f>IFERROR(#REF!*F67/100,0)</f>
        <v>0</v>
      </c>
      <c r="I67" s="303">
        <f>IFERROR(#REF!*F67/100,0)</f>
        <v>0</v>
      </c>
      <c r="J67" s="303">
        <f>IFERROR(#REF!*F67/100,0)</f>
        <v>0</v>
      </c>
    </row>
    <row r="68" spans="1:10" ht="22" hidden="1">
      <c r="A68" s="301" t="s">
        <v>651</v>
      </c>
      <c r="B68" s="209"/>
      <c r="C68" s="210"/>
      <c r="D68" s="302"/>
      <c r="E68" s="212" t="s">
        <v>258</v>
      </c>
      <c r="F68" s="213">
        <v>0</v>
      </c>
      <c r="G68" s="303">
        <f>IFERROR(#REF!*F68/100,0)</f>
        <v>0</v>
      </c>
      <c r="H68" s="303">
        <f>IFERROR(#REF!*F68/100,0)</f>
        <v>0</v>
      </c>
      <c r="I68" s="303">
        <f>IFERROR(#REF!*F68/100,0)</f>
        <v>0</v>
      </c>
      <c r="J68" s="303">
        <f>IFERROR(#REF!*F68/100,0)</f>
        <v>0</v>
      </c>
    </row>
    <row r="69" spans="1:10" ht="22" hidden="1">
      <c r="A69" s="301" t="s">
        <v>651</v>
      </c>
      <c r="B69" s="209"/>
      <c r="C69" s="210"/>
      <c r="D69" s="302"/>
      <c r="E69" s="212" t="s">
        <v>258</v>
      </c>
      <c r="F69" s="213">
        <v>0</v>
      </c>
      <c r="G69" s="303">
        <f>IFERROR(#REF!*F69/100,0)</f>
        <v>0</v>
      </c>
      <c r="H69" s="303">
        <f>IFERROR(#REF!*F69/100,0)</f>
        <v>0</v>
      </c>
      <c r="I69" s="303">
        <f>IFERROR(#REF!*F69/100,0)</f>
        <v>0</v>
      </c>
      <c r="J69" s="303">
        <f>IFERROR(#REF!*F69/100,0)</f>
        <v>0</v>
      </c>
    </row>
    <row r="70" spans="1:10" s="222" customFormat="1" ht="22">
      <c r="A70" s="216" t="s">
        <v>558</v>
      </c>
      <c r="B70" s="216"/>
      <c r="C70" s="217"/>
      <c r="D70" s="304"/>
      <c r="E70" s="219"/>
      <c r="F70" s="220"/>
      <c r="G70" s="305"/>
      <c r="H70" s="305"/>
      <c r="I70" s="305"/>
      <c r="J70" s="305"/>
    </row>
    <row r="71" spans="1:10" ht="19" customHeight="1">
      <c r="A71" s="203" t="s">
        <v>571</v>
      </c>
      <c r="B71" s="203" t="s">
        <v>572</v>
      </c>
      <c r="C71" s="338" t="str">
        <f>IFERROR(VLOOKUP(B71,[1]Recettes!E:F,2,0),"")</f>
        <v>Cassez le chocolat noir en morceau et le mettre dans le lait. Faire chauffer au micro-onde.</v>
      </c>
      <c r="D71" s="342">
        <f>VLOOKUP(B71,[1]Recettes!E:G,3,0)</f>
        <v>0</v>
      </c>
      <c r="E71" s="200" t="str">
        <f>IFERROR(VLOOKUP(B71,[1]Recettes!$E:$GU,8,0),"")</f>
        <v>Lait Protéiné</v>
      </c>
      <c r="F71" s="201">
        <f>VLOOKUP(B71,[1]Recettes!$E:$GU,9,0)</f>
        <v>200</v>
      </c>
      <c r="G71" s="300">
        <f>IFERROR(VLOOKUP(B71,[1]Recettes!$E:$K,4,0),0)</f>
        <v>185</v>
      </c>
      <c r="H71" s="300">
        <f>IFERROR(VLOOKUP(B71,[1]Recettes!$E:$K,5,0),0)</f>
        <v>15.04</v>
      </c>
      <c r="I71" s="300">
        <f>IFERROR(VLOOKUP(B71,[1]Recettes!$E:$K,6,0),0)</f>
        <v>6.5600000000000005</v>
      </c>
      <c r="J71" s="300">
        <f>IFERROR(VLOOKUP(B71,[1]Recettes!$E:$K,7,0),0)</f>
        <v>15.68</v>
      </c>
    </row>
    <row r="72" spans="1:10" ht="22">
      <c r="A72" s="203" t="s">
        <v>571</v>
      </c>
      <c r="C72" s="338"/>
      <c r="D72" s="342"/>
      <c r="E72" s="200" t="str">
        <f>VLOOKUP(B71,[1]Recettes!$E:$GU,18,0)</f>
        <v>Chocolat Noir</v>
      </c>
      <c r="F72" s="201">
        <f>VLOOKUP(B71,[1]Recettes!$E:$GU,19,0)</f>
        <v>20</v>
      </c>
    </row>
    <row r="73" spans="1:10" ht="22" hidden="1">
      <c r="A73" s="203" t="s">
        <v>571</v>
      </c>
      <c r="C73" s="338"/>
      <c r="D73" s="342"/>
      <c r="E73" s="200" t="str">
        <f>VLOOKUP(B71,[1]Recettes!$E:$GU,28,0)</f>
        <v/>
      </c>
      <c r="F73" s="201">
        <f>VLOOKUP(B71,[1]Recettes!$E:$GU,29,0)</f>
        <v>0</v>
      </c>
    </row>
    <row r="74" spans="1:10" ht="22" hidden="1">
      <c r="A74" s="203" t="s">
        <v>571</v>
      </c>
      <c r="C74" s="338"/>
      <c r="D74" s="342"/>
      <c r="E74" s="200" t="str">
        <f>VLOOKUP(B71,[1]Recettes!$E:$GU,38,0)</f>
        <v/>
      </c>
      <c r="F74" s="201">
        <f>VLOOKUP(B71,[1]Recettes!$E:$GU,39,0)</f>
        <v>0</v>
      </c>
    </row>
    <row r="75" spans="1:10" ht="22" hidden="1">
      <c r="A75" s="203" t="s">
        <v>571</v>
      </c>
      <c r="C75" s="338"/>
      <c r="D75" s="342"/>
      <c r="E75" s="200" t="str">
        <f>VLOOKUP(B71,[1]Recettes!$E:$GU,48,0)</f>
        <v/>
      </c>
      <c r="F75" s="201">
        <f>VLOOKUP(B71,[1]Recettes!$E:$GU,49,0)</f>
        <v>0</v>
      </c>
    </row>
    <row r="76" spans="1:10" ht="47" hidden="1" customHeight="1">
      <c r="A76" s="203" t="s">
        <v>571</v>
      </c>
      <c r="C76" s="338"/>
      <c r="D76" s="342"/>
      <c r="E76" s="200" t="str">
        <f>VLOOKUP(B71,[1]Recettes!$E:$GU,58,0)</f>
        <v/>
      </c>
      <c r="F76" s="201">
        <f>VLOOKUP(B71,[1]Recettes!$E:$GU,59,0)</f>
        <v>0</v>
      </c>
    </row>
    <row r="77" spans="1:10" ht="22" hidden="1">
      <c r="A77" s="203" t="s">
        <v>571</v>
      </c>
      <c r="C77" s="338"/>
      <c r="D77" s="342"/>
      <c r="E77" s="223" t="str">
        <f>VLOOKUP(B71,[1]Recettes!$E:$GU,68,0)</f>
        <v/>
      </c>
      <c r="F77" s="173">
        <f>VLOOKUP(B71,[1]Recettes!$E:$GU,69,0)</f>
        <v>0</v>
      </c>
    </row>
    <row r="78" spans="1:10" ht="22" hidden="1">
      <c r="A78" s="203" t="s">
        <v>571</v>
      </c>
      <c r="C78" s="338"/>
      <c r="D78" s="342"/>
      <c r="E78" s="200" t="str">
        <f>VLOOKUP(B71,[1]Recettes!$E:$GU,78,0)</f>
        <v/>
      </c>
      <c r="F78" s="201">
        <f>VLOOKUP(B71,[1]Recettes!$E:$GU,79,0)</f>
        <v>0</v>
      </c>
    </row>
    <row r="79" spans="1:10" ht="22" hidden="1">
      <c r="A79" s="203" t="s">
        <v>571</v>
      </c>
      <c r="C79" s="338"/>
      <c r="D79" s="342"/>
      <c r="E79" s="200" t="s">
        <v>28</v>
      </c>
      <c r="F79" s="201">
        <v>100</v>
      </c>
    </row>
    <row r="80" spans="1:10" ht="94" hidden="1" customHeight="1">
      <c r="A80" s="203" t="s">
        <v>571</v>
      </c>
      <c r="C80" s="338"/>
      <c r="D80" s="342"/>
      <c r="E80" s="200" t="str">
        <f>VLOOKUP(B71,[1]Recettes!$E:$GU,98,0)</f>
        <v/>
      </c>
      <c r="F80" s="201">
        <f>VLOOKUP(B71,[1]Recettes!$E:$GU,99,0)</f>
        <v>0</v>
      </c>
    </row>
    <row r="81" spans="1:10" ht="22" hidden="1">
      <c r="A81" s="301" t="s">
        <v>651</v>
      </c>
      <c r="B81" s="209"/>
      <c r="C81" s="210"/>
      <c r="D81" s="302"/>
      <c r="E81" s="212"/>
      <c r="F81" s="213"/>
      <c r="G81" s="303">
        <f>IFERROR(#REF!*F81/100,0)</f>
        <v>0</v>
      </c>
      <c r="H81" s="303">
        <f>IFERROR(#REF!*F81/100,0)</f>
        <v>0</v>
      </c>
      <c r="I81" s="303">
        <f>IFERROR(#REF!*F81/100,0)</f>
        <v>0</v>
      </c>
      <c r="J81" s="303">
        <f>IFERROR(#REF!*F81/100,0)</f>
        <v>0</v>
      </c>
    </row>
    <row r="82" spans="1:10" ht="22" hidden="1">
      <c r="A82" s="301" t="s">
        <v>651</v>
      </c>
      <c r="B82" s="209"/>
      <c r="C82" s="210"/>
      <c r="D82" s="302"/>
      <c r="E82" s="212"/>
      <c r="F82" s="213"/>
      <c r="G82" s="303">
        <f>IFERROR(#REF!*F82/100,0)</f>
        <v>0</v>
      </c>
      <c r="H82" s="303">
        <f>IFERROR(#REF!*F82/100,0)</f>
        <v>0</v>
      </c>
      <c r="I82" s="303">
        <f>IFERROR(#REF!*F82/100,0)</f>
        <v>0</v>
      </c>
      <c r="J82" s="303">
        <f>IFERROR(#REF!*F82/100,0)</f>
        <v>0</v>
      </c>
    </row>
    <row r="83" spans="1:10" ht="22" hidden="1">
      <c r="A83" s="301" t="s">
        <v>651</v>
      </c>
      <c r="B83" s="209"/>
      <c r="C83" s="210"/>
      <c r="D83" s="302"/>
      <c r="E83" s="212" t="s">
        <v>258</v>
      </c>
      <c r="F83" s="213">
        <v>0</v>
      </c>
      <c r="G83" s="303">
        <f>IFERROR(#REF!*F83/100,0)</f>
        <v>0</v>
      </c>
      <c r="H83" s="303">
        <f>IFERROR(#REF!*F83/100,0)</f>
        <v>0</v>
      </c>
      <c r="I83" s="303">
        <f>IFERROR(#REF!*F83/100,0)</f>
        <v>0</v>
      </c>
      <c r="J83" s="303">
        <f>IFERROR(#REF!*F83/100,0)</f>
        <v>0</v>
      </c>
    </row>
    <row r="84" spans="1:10" s="222" customFormat="1" ht="22">
      <c r="A84" s="216" t="s">
        <v>558</v>
      </c>
      <c r="B84" s="216"/>
      <c r="C84" s="217"/>
      <c r="D84" s="304"/>
      <c r="E84" s="219"/>
      <c r="F84" s="220"/>
      <c r="G84" s="305"/>
      <c r="H84" s="305"/>
      <c r="I84" s="305"/>
      <c r="J84" s="305"/>
    </row>
    <row r="85" spans="1:10" ht="22">
      <c r="A85" s="203" t="s">
        <v>500</v>
      </c>
      <c r="B85" s="203" t="s">
        <v>584</v>
      </c>
      <c r="C85" s="337" t="str">
        <f>IFERROR(VLOOKUP(B85,[1]Recettes!E:F,2,0),"")</f>
        <v>Épluchez et coupez la patate douce en gros morceaux.
Mélangez les morceaux de patate douce avec le lait de coco, les épinards et le curry dans une cocotte.
Laissez mijoter le tout une vingtaine de minutes, à feu doux et en remuant.
Faites cuire les crevettes 5 minutes à la poêle, 
Dès qu’elles sont roses, rajoutez-les à la préparation des patates douces curry,</v>
      </c>
      <c r="D85" s="342">
        <f>VLOOKUP(B85,[1]Recettes!E:G,3,0)</f>
        <v>0</v>
      </c>
      <c r="E85" s="200" t="str">
        <f>IFERROR(VLOOKUP(B85,[1]Recettes!$E:$GU,8,0),"")</f>
        <v>Patate Douce</v>
      </c>
      <c r="F85" s="201">
        <f>VLOOKUP(B85,[1]Recettes!$E:$GU,9,0)</f>
        <v>100</v>
      </c>
      <c r="G85" s="300">
        <f>IFERROR(VLOOKUP(B85,[1]Recettes!$E:$K,4,0),0)</f>
        <v>294.5</v>
      </c>
      <c r="H85" s="300">
        <f>IFERROR(VLOOKUP(B85,[1]Recettes!$E:$K,5,0),0)</f>
        <v>20.575000000000003</v>
      </c>
      <c r="I85" s="300">
        <f>IFERROR(VLOOKUP(B85,[1]Recettes!$E:$K,6,0),0)</f>
        <v>10.770000000000001</v>
      </c>
      <c r="J85" s="300">
        <f>IFERROR(VLOOKUP(B85,[1]Recettes!$E:$K,7,0),0)</f>
        <v>27.004999999999999</v>
      </c>
    </row>
    <row r="86" spans="1:10" ht="44">
      <c r="A86" s="203" t="s">
        <v>500</v>
      </c>
      <c r="C86" s="337"/>
      <c r="D86" s="342"/>
      <c r="E86" s="200" t="str">
        <f>VLOOKUP(B85,[1]Recettes!$E:$GU,18,0)</f>
        <v>Lait Noix De Coco 50% Moins De Gras</v>
      </c>
      <c r="F86" s="201">
        <f>VLOOKUP(B85,[1]Recettes!$E:$GU,19,0)</f>
        <v>100</v>
      </c>
    </row>
    <row r="87" spans="1:10" ht="22">
      <c r="A87" s="203" t="s">
        <v>500</v>
      </c>
      <c r="C87" s="337"/>
      <c r="D87" s="342"/>
      <c r="E87" s="200" t="str">
        <f>VLOOKUP(B85,[1]Recettes!$E:$GU,28,0)</f>
        <v>Épinard</v>
      </c>
      <c r="F87" s="201">
        <f>VLOOKUP(B85,[1]Recettes!$E:$GU,29,0)</f>
        <v>120</v>
      </c>
    </row>
    <row r="88" spans="1:10" ht="22">
      <c r="A88" s="203" t="s">
        <v>500</v>
      </c>
      <c r="C88" s="337"/>
      <c r="D88" s="342"/>
      <c r="E88" s="200" t="str">
        <f>VLOOKUP(B85,[1]Recettes!$E:$GU,38,0)</f>
        <v>Curry</v>
      </c>
      <c r="F88" s="201">
        <f>VLOOKUP(B85,[1]Recettes!$E:$GU,39,0)</f>
        <v>5</v>
      </c>
    </row>
    <row r="89" spans="1:10" ht="22">
      <c r="A89" s="203" t="s">
        <v>500</v>
      </c>
      <c r="C89" s="337"/>
      <c r="D89" s="342"/>
      <c r="E89" s="200" t="str">
        <f>VLOOKUP(B85,[1]Recettes!$E:$GU,48,0)</f>
        <v>Crevette</v>
      </c>
      <c r="F89" s="201">
        <f>VLOOKUP(B85,[1]Recettes!$E:$GU,49,0)</f>
        <v>130</v>
      </c>
    </row>
    <row r="90" spans="1:10" ht="40" customHeight="1">
      <c r="A90" s="203" t="s">
        <v>500</v>
      </c>
      <c r="C90" s="337"/>
      <c r="D90" s="342"/>
      <c r="E90" s="200" t="str">
        <f>VLOOKUP(B85,[1]Recettes!$E:$GU,58,0)</f>
        <v/>
      </c>
      <c r="F90" s="310">
        <f>VLOOKUP(B85,[1]Recettes!$E:$GU,59,0)</f>
        <v>0</v>
      </c>
    </row>
    <row r="91" spans="1:10" ht="37" customHeight="1">
      <c r="A91" s="203" t="s">
        <v>500</v>
      </c>
      <c r="C91" s="337"/>
      <c r="D91" s="342"/>
      <c r="E91" s="223" t="str">
        <f>VLOOKUP(B85,[1]Recettes!$E:$GU,68,0)</f>
        <v/>
      </c>
      <c r="F91" s="311">
        <f>VLOOKUP(B85,[1]Recettes!$E:$GU,69,0)</f>
        <v>0</v>
      </c>
    </row>
    <row r="92" spans="1:10" ht="22" hidden="1">
      <c r="A92" s="203" t="s">
        <v>500</v>
      </c>
      <c r="C92" s="337"/>
      <c r="D92" s="342"/>
      <c r="E92" s="200" t="str">
        <f>VLOOKUP(B85,[1]Recettes!$E:$GU,78,0)</f>
        <v/>
      </c>
      <c r="F92" s="201">
        <f>VLOOKUP(B85,[1]Recettes!$E:$GU,79,0)</f>
        <v>0</v>
      </c>
    </row>
    <row r="93" spans="1:10" ht="22" hidden="1">
      <c r="A93" s="203" t="s">
        <v>500</v>
      </c>
      <c r="C93" s="337"/>
      <c r="D93" s="342"/>
      <c r="E93" s="200" t="str">
        <f>VLOOKUP(B85,[1]Recettes!$E:$GU,88,0)</f>
        <v/>
      </c>
      <c r="F93" s="201">
        <f>VLOOKUP(B85,[1]Recettes!$E:$GU,89,0)</f>
        <v>0</v>
      </c>
    </row>
    <row r="94" spans="1:10" ht="22" hidden="1">
      <c r="A94" s="203" t="s">
        <v>500</v>
      </c>
      <c r="C94" s="337"/>
      <c r="D94" s="342"/>
      <c r="E94" s="200" t="str">
        <f>VLOOKUP(B85,[1]Recettes!$E:$GU,98,0)</f>
        <v/>
      </c>
      <c r="F94" s="201">
        <f>VLOOKUP(B85,[1]Recettes!$E:$GU,99,0)</f>
        <v>0</v>
      </c>
    </row>
    <row r="95" spans="1:10" ht="22" hidden="1">
      <c r="A95" s="203" t="s">
        <v>500</v>
      </c>
      <c r="C95" s="337"/>
      <c r="D95" s="342"/>
      <c r="E95" s="200" t="str">
        <f>VLOOKUP(B85,[1]Recettes!$E:$GU,108,0)</f>
        <v/>
      </c>
      <c r="F95" s="201">
        <f>VLOOKUP(B85,[1]Recettes!$E:$GU,109,0)</f>
        <v>0</v>
      </c>
    </row>
    <row r="96" spans="1:10" ht="22" hidden="1">
      <c r="A96" s="203" t="s">
        <v>500</v>
      </c>
      <c r="C96" s="337"/>
      <c r="D96" s="342"/>
      <c r="E96" s="200" t="str">
        <f>VLOOKUP(B85,[1]Recettes!$E:$GU,118,0)</f>
        <v/>
      </c>
      <c r="F96" s="201">
        <f>VLOOKUP(B85,[1]Recettes!$E:$GU,119,0)</f>
        <v>0</v>
      </c>
    </row>
    <row r="97" spans="1:10" ht="22" hidden="1">
      <c r="A97" s="203" t="s">
        <v>500</v>
      </c>
      <c r="C97" s="337"/>
      <c r="D97" s="342"/>
      <c r="E97" s="200" t="str">
        <f>VLOOKUP(B85,[1]Recettes!$E:$GU,128,0)</f>
        <v/>
      </c>
      <c r="F97" s="201">
        <f>VLOOKUP(B85,[1]Recettes!$E:$GU,129,0)</f>
        <v>0</v>
      </c>
    </row>
    <row r="98" spans="1:10" ht="22" hidden="1">
      <c r="A98" s="203" t="s">
        <v>500</v>
      </c>
      <c r="C98" s="337"/>
      <c r="D98" s="342"/>
      <c r="E98" s="200" t="str">
        <f>VLOOKUP(B85,[1]Recettes!$E:$GU,138,0)</f>
        <v/>
      </c>
      <c r="F98" s="201">
        <f>VLOOKUP(B85,[1]Recettes!$E:$GU,139,0)</f>
        <v>0</v>
      </c>
    </row>
    <row r="99" spans="1:10" ht="22" hidden="1">
      <c r="A99" s="203" t="s">
        <v>500</v>
      </c>
      <c r="C99" s="337"/>
      <c r="D99" s="342"/>
      <c r="E99" s="200" t="str">
        <f>VLOOKUP(B85,[1]Recettes!$E:$GU,148,0)</f>
        <v/>
      </c>
      <c r="F99" s="201">
        <f>VLOOKUP(B85,[1]Recettes!$E:$GU,149,0)</f>
        <v>0</v>
      </c>
    </row>
    <row r="100" spans="1:10" ht="22" hidden="1">
      <c r="A100" s="203" t="s">
        <v>500</v>
      </c>
      <c r="C100" s="337"/>
      <c r="D100" s="342"/>
      <c r="E100" s="200" t="str">
        <f>VLOOKUP(B85,[1]Recettes!$E:$GU,158,0)</f>
        <v/>
      </c>
      <c r="F100" s="201">
        <f>VLOOKUP(B85,[1]Recettes!$E:$GU,159,0)</f>
        <v>0</v>
      </c>
    </row>
    <row r="101" spans="1:10" ht="22" hidden="1">
      <c r="A101" s="203" t="s">
        <v>500</v>
      </c>
      <c r="C101" s="337"/>
      <c r="D101" s="342"/>
      <c r="E101" s="200">
        <f>VLOOKUP(B85,[1]Recettes!$E:$GU,168,0)</f>
        <v>0</v>
      </c>
      <c r="F101" s="201">
        <f>VLOOKUP(B85,[1]Recettes!$E:$GU,169,0)</f>
        <v>0</v>
      </c>
    </row>
    <row r="102" spans="1:10" ht="22" hidden="1">
      <c r="A102" s="203" t="s">
        <v>500</v>
      </c>
      <c r="C102" s="337"/>
      <c r="D102" s="342"/>
      <c r="E102" s="200">
        <f>VLOOKUP(B85,[1]Recettes!$E:$GU,178,0)</f>
        <v>0</v>
      </c>
      <c r="F102" s="201">
        <f>VLOOKUP(B85,[1]Recettes!$E:$GU,179,0)</f>
        <v>0</v>
      </c>
    </row>
    <row r="103" spans="1:10" ht="22" hidden="1">
      <c r="A103" s="203" t="s">
        <v>500</v>
      </c>
      <c r="C103" s="337"/>
      <c r="E103" s="200">
        <f>VLOOKUP(B85,[1]Recettes!$E:$GU,188,0)</f>
        <v>0</v>
      </c>
      <c r="F103" s="201">
        <f>VLOOKUP(B85,[1]Recettes!$E:$GU,189,0)</f>
        <v>0</v>
      </c>
    </row>
    <row r="104" spans="1:10" ht="33" hidden="1" customHeight="1">
      <c r="A104" s="203" t="s">
        <v>500</v>
      </c>
      <c r="E104" s="200">
        <f>VLOOKUP(B85,[1]Recettes!$E:$GU,198,0)</f>
        <v>0</v>
      </c>
      <c r="F104" s="201" t="str">
        <f>VLOOKUP(B85,[1]Recettes!$E:$GU,199,0)</f>
        <v>Curry De Patate Douce Et Crevettes</v>
      </c>
    </row>
    <row r="105" spans="1:10" ht="22" hidden="1">
      <c r="A105" s="301" t="s">
        <v>651</v>
      </c>
      <c r="B105" s="209"/>
      <c r="C105" s="210"/>
      <c r="D105" s="308"/>
      <c r="E105" s="212"/>
      <c r="F105" s="213"/>
      <c r="G105" s="303">
        <f>IFERROR(#REF!*F105/100,0)</f>
        <v>0</v>
      </c>
      <c r="H105" s="303">
        <f>IFERROR(#REF!*F105/100,0)</f>
        <v>0</v>
      </c>
      <c r="I105" s="303">
        <f>IFERROR(#REF!*F105/100,0)</f>
        <v>0</v>
      </c>
      <c r="J105" s="303">
        <f>IFERROR(#REF!*F105/100,0)</f>
        <v>0</v>
      </c>
    </row>
    <row r="106" spans="1:10" ht="22" hidden="1">
      <c r="A106" s="301" t="s">
        <v>651</v>
      </c>
      <c r="B106" s="209"/>
      <c r="C106" s="210"/>
      <c r="D106" s="308"/>
      <c r="E106" s="212"/>
      <c r="F106" s="213"/>
      <c r="G106" s="303">
        <f>IFERROR(#REF!*F106/100,0)</f>
        <v>0</v>
      </c>
      <c r="H106" s="303">
        <f>IFERROR(#REF!*F106/100,0)</f>
        <v>0</v>
      </c>
      <c r="I106" s="303">
        <f>IFERROR(#REF!*F106/100,0)</f>
        <v>0</v>
      </c>
      <c r="J106" s="303">
        <f>IFERROR(#REF!*F106/100,0)</f>
        <v>0</v>
      </c>
    </row>
    <row r="107" spans="1:10" ht="22" hidden="1">
      <c r="A107" s="301" t="s">
        <v>651</v>
      </c>
      <c r="B107" s="209"/>
      <c r="C107" s="210"/>
      <c r="D107" s="308"/>
      <c r="E107" s="212" t="s">
        <v>258</v>
      </c>
      <c r="F107" s="213">
        <v>0</v>
      </c>
      <c r="G107" s="303">
        <f>IFERROR(#REF!*F107/100,0)</f>
        <v>0</v>
      </c>
      <c r="H107" s="303">
        <f>IFERROR(#REF!*F107/100,0)</f>
        <v>0</v>
      </c>
      <c r="I107" s="303">
        <f>IFERROR(#REF!*F107/100,0)</f>
        <v>0</v>
      </c>
      <c r="J107" s="303">
        <f>IFERROR(#REF!*F107/100,0)</f>
        <v>0</v>
      </c>
    </row>
    <row r="108" spans="1:10" s="222" customFormat="1" ht="22">
      <c r="A108" s="216" t="s">
        <v>558</v>
      </c>
      <c r="B108" s="216"/>
      <c r="C108" s="217"/>
      <c r="D108" s="309"/>
      <c r="E108" s="219"/>
      <c r="F108" s="220"/>
      <c r="G108" s="305"/>
      <c r="H108" s="305"/>
      <c r="I108" s="305"/>
      <c r="J108" s="305"/>
    </row>
    <row r="109" spans="1:10" ht="22" hidden="1">
      <c r="A109" s="203" t="s">
        <v>571</v>
      </c>
      <c r="B109" s="203"/>
      <c r="C109" s="337" t="str">
        <f>IFERROR(VLOOKUP(B109,[1]Recettes!E:F,2,0),"")</f>
        <v/>
      </c>
      <c r="D109" s="344" t="e">
        <f>VLOOKUP(B109,[1]Recettes!E:G,3,0)</f>
        <v>#N/A</v>
      </c>
      <c r="E109" s="200" t="str">
        <f>IFERROR(VLOOKUP(B109,[1]Recettes!$E:$GU,8,0),"")</f>
        <v/>
      </c>
      <c r="F109" s="201" t="e">
        <f>VLOOKUP(B109,[1]Recettes!$E:$GU,9,0)</f>
        <v>#N/A</v>
      </c>
      <c r="G109" s="300">
        <f>IFERROR(VLOOKUP(B109,[1]Recettes!$E:$K,4,0),0)</f>
        <v>0</v>
      </c>
      <c r="H109" s="300">
        <f>IFERROR(VLOOKUP(B109,[1]Recettes!$E:$K,5,0),0)</f>
        <v>0</v>
      </c>
      <c r="I109" s="300">
        <f>IFERROR(VLOOKUP(B109,[1]Recettes!$E:$K,6,0),0)</f>
        <v>0</v>
      </c>
      <c r="J109" s="300">
        <f>IFERROR(VLOOKUP(B109,[1]Recettes!$E:$K,7,0),0)</f>
        <v>0</v>
      </c>
    </row>
    <row r="110" spans="1:10" ht="22" hidden="1">
      <c r="A110" s="203" t="s">
        <v>571</v>
      </c>
      <c r="C110" s="337"/>
      <c r="D110" s="344"/>
      <c r="E110" s="200" t="e">
        <f>VLOOKUP(B109,[1]Recettes!$E:$GU,18,0)</f>
        <v>#N/A</v>
      </c>
      <c r="F110" s="201" t="e">
        <f>VLOOKUP(B109,[1]Recettes!$E:$GU,19,0)</f>
        <v>#N/A</v>
      </c>
    </row>
    <row r="111" spans="1:10" ht="22" hidden="1">
      <c r="A111" s="203" t="s">
        <v>571</v>
      </c>
      <c r="C111" s="337"/>
      <c r="D111" s="344"/>
      <c r="E111" s="200" t="e">
        <f>VLOOKUP(B109,[1]Recettes!$E:$GU,28,0)</f>
        <v>#N/A</v>
      </c>
      <c r="F111" s="201" t="e">
        <f>VLOOKUP(B109,[1]Recettes!$E:$GU,29,0)</f>
        <v>#N/A</v>
      </c>
    </row>
    <row r="112" spans="1:10" ht="22" hidden="1">
      <c r="A112" s="203" t="s">
        <v>571</v>
      </c>
      <c r="C112" s="337"/>
      <c r="D112" s="344"/>
      <c r="E112" s="200" t="e">
        <f>VLOOKUP(B109,[1]Recettes!$E:$GU,38,0)</f>
        <v>#N/A</v>
      </c>
      <c r="F112" s="201" t="e">
        <f>VLOOKUP(B109,[1]Recettes!$E:$GU,39,0)</f>
        <v>#N/A</v>
      </c>
    </row>
    <row r="113" spans="1:6" ht="22" hidden="1">
      <c r="A113" s="203" t="s">
        <v>571</v>
      </c>
      <c r="C113" s="337"/>
      <c r="D113" s="344"/>
      <c r="E113" s="200" t="e">
        <f>VLOOKUP(B109,[1]Recettes!$E:$GU,48,0)</f>
        <v>#N/A</v>
      </c>
      <c r="F113" s="201" t="e">
        <f>VLOOKUP(B109,[1]Recettes!$E:$GU,49,0)</f>
        <v>#N/A</v>
      </c>
    </row>
    <row r="114" spans="1:6" ht="22" hidden="1">
      <c r="A114" s="203" t="s">
        <v>571</v>
      </c>
      <c r="C114" s="337"/>
      <c r="D114" s="344"/>
      <c r="E114" s="200" t="e">
        <f>VLOOKUP(B109,[1]Recettes!$E:$GU,58,0)</f>
        <v>#N/A</v>
      </c>
      <c r="F114" s="201" t="e">
        <f>VLOOKUP(B109,[1]Recettes!$E:$GU,59,0)</f>
        <v>#N/A</v>
      </c>
    </row>
    <row r="115" spans="1:6" ht="22" hidden="1">
      <c r="A115" s="203" t="s">
        <v>571</v>
      </c>
      <c r="C115" s="337"/>
      <c r="D115" s="344"/>
      <c r="E115" s="223" t="e">
        <f>VLOOKUP(B109,[1]Recettes!$E:$GU,68,0)</f>
        <v>#N/A</v>
      </c>
      <c r="F115" s="173" t="e">
        <f>VLOOKUP(B109,[1]Recettes!$E:$GU,69,0)</f>
        <v>#N/A</v>
      </c>
    </row>
    <row r="116" spans="1:6" ht="22" hidden="1">
      <c r="A116" s="203" t="s">
        <v>571</v>
      </c>
      <c r="C116" s="337"/>
      <c r="D116" s="344"/>
      <c r="E116" s="200" t="e">
        <f>VLOOKUP(B109,[1]Recettes!$E:$GU,78,0)</f>
        <v>#N/A</v>
      </c>
      <c r="F116" s="201" t="e">
        <f>VLOOKUP(B109,[1]Recettes!$E:$GU,79,0)</f>
        <v>#N/A</v>
      </c>
    </row>
    <row r="117" spans="1:6" ht="22" hidden="1">
      <c r="A117" s="203" t="s">
        <v>571</v>
      </c>
      <c r="C117" s="337"/>
      <c r="D117" s="344"/>
      <c r="E117" s="200" t="e">
        <f>VLOOKUP(B109,[1]Recettes!$E:$GU,88,0)</f>
        <v>#N/A</v>
      </c>
      <c r="F117" s="201" t="e">
        <f>VLOOKUP(B109,[1]Recettes!$E:$GU,89,0)</f>
        <v>#N/A</v>
      </c>
    </row>
    <row r="118" spans="1:6" ht="22" hidden="1">
      <c r="A118" s="203" t="s">
        <v>571</v>
      </c>
      <c r="C118" s="337"/>
      <c r="D118" s="344"/>
      <c r="E118" s="200" t="e">
        <f>VLOOKUP(B109,[1]Recettes!$E:$GU,98,0)</f>
        <v>#N/A</v>
      </c>
      <c r="F118" s="201" t="e">
        <f>VLOOKUP(B109,[1]Recettes!$E:$GU,99,0)</f>
        <v>#N/A</v>
      </c>
    </row>
    <row r="119" spans="1:6" ht="22" hidden="1">
      <c r="A119" s="203" t="s">
        <v>571</v>
      </c>
      <c r="C119" s="337"/>
      <c r="D119" s="344"/>
      <c r="E119" s="200" t="e">
        <f>VLOOKUP(B109,[1]Recettes!$E:$GU,108,0)</f>
        <v>#N/A</v>
      </c>
      <c r="F119" s="201" t="e">
        <f>VLOOKUP(B109,[1]Recettes!$E:$GU,109,0)</f>
        <v>#N/A</v>
      </c>
    </row>
    <row r="120" spans="1:6" ht="22" hidden="1">
      <c r="A120" s="203" t="s">
        <v>571</v>
      </c>
      <c r="C120" s="337"/>
      <c r="D120" s="344"/>
      <c r="E120" s="200" t="e">
        <f>VLOOKUP(B109,[1]Recettes!$E:$GU,118,0)</f>
        <v>#N/A</v>
      </c>
      <c r="F120" s="201" t="e">
        <f>VLOOKUP(B109,[1]Recettes!$E:$GU,119,0)</f>
        <v>#N/A</v>
      </c>
    </row>
    <row r="121" spans="1:6" ht="22" hidden="1">
      <c r="A121" s="203" t="s">
        <v>571</v>
      </c>
      <c r="C121" s="337"/>
      <c r="D121" s="344"/>
      <c r="E121" s="200" t="e">
        <f>VLOOKUP(B109,[1]Recettes!$E:$GU,128,0)</f>
        <v>#N/A</v>
      </c>
      <c r="F121" s="201" t="e">
        <f>VLOOKUP(B109,[1]Recettes!$E:$GU,129,0)</f>
        <v>#N/A</v>
      </c>
    </row>
    <row r="122" spans="1:6" ht="22" hidden="1">
      <c r="A122" s="203" t="s">
        <v>571</v>
      </c>
      <c r="C122" s="337"/>
      <c r="D122" s="344"/>
      <c r="E122" s="200" t="e">
        <f>VLOOKUP(B109,[1]Recettes!$E:$GU,138,0)</f>
        <v>#N/A</v>
      </c>
      <c r="F122" s="201" t="e">
        <f>VLOOKUP(B109,[1]Recettes!$E:$GU,139,0)</f>
        <v>#N/A</v>
      </c>
    </row>
    <row r="123" spans="1:6" ht="22" hidden="1">
      <c r="A123" s="203" t="s">
        <v>571</v>
      </c>
      <c r="C123" s="337"/>
      <c r="D123" s="344"/>
      <c r="E123" s="200" t="e">
        <f>VLOOKUP(B109,[1]Recettes!$E:$GU,148,0)</f>
        <v>#N/A</v>
      </c>
      <c r="F123" s="201" t="e">
        <f>VLOOKUP(B109,[1]Recettes!$E:$GU,149,0)</f>
        <v>#N/A</v>
      </c>
    </row>
    <row r="124" spans="1:6" ht="22" hidden="1">
      <c r="A124" s="203" t="s">
        <v>571</v>
      </c>
      <c r="C124" s="337"/>
      <c r="D124" s="344"/>
      <c r="E124" s="200" t="e">
        <f>VLOOKUP(B109,[1]Recettes!$E:$GU,158,0)</f>
        <v>#N/A</v>
      </c>
      <c r="F124" s="201" t="e">
        <f>VLOOKUP(B109,[1]Recettes!$E:$GU,159,0)</f>
        <v>#N/A</v>
      </c>
    </row>
    <row r="125" spans="1:6" ht="22" hidden="1">
      <c r="A125" s="203" t="s">
        <v>571</v>
      </c>
      <c r="C125" s="337"/>
      <c r="D125" s="344"/>
      <c r="E125" s="200" t="e">
        <f>VLOOKUP(B109,[1]Recettes!$E:$GU,168,0)</f>
        <v>#N/A</v>
      </c>
      <c r="F125" s="201" t="e">
        <f>VLOOKUP(B109,[1]Recettes!$E:$GU,169,0)</f>
        <v>#N/A</v>
      </c>
    </row>
    <row r="126" spans="1:6" ht="22" hidden="1">
      <c r="A126" s="203" t="s">
        <v>571</v>
      </c>
      <c r="C126" s="337"/>
      <c r="E126" s="200" t="e">
        <f>VLOOKUP(B109,[1]Recettes!$E:$GU,178,0)</f>
        <v>#N/A</v>
      </c>
      <c r="F126" s="201" t="e">
        <f>VLOOKUP(B109,[1]Recettes!$E:$GU,179,0)</f>
        <v>#N/A</v>
      </c>
    </row>
    <row r="127" spans="1:6" ht="22" hidden="1">
      <c r="A127" s="203" t="s">
        <v>571</v>
      </c>
      <c r="C127" s="337"/>
      <c r="E127" s="200" t="e">
        <f>VLOOKUP(B109,[1]Recettes!$E:$GU,188,0)</f>
        <v>#N/A</v>
      </c>
      <c r="F127" s="201" t="e">
        <f>VLOOKUP(B109,[1]Recettes!$E:$GU,189,0)</f>
        <v>#N/A</v>
      </c>
    </row>
    <row r="128" spans="1:6" ht="22" hidden="1">
      <c r="A128" s="203" t="s">
        <v>571</v>
      </c>
      <c r="E128" s="200" t="e">
        <f>VLOOKUP(B109,[1]Recettes!$E:$GU,198,0)</f>
        <v>#N/A</v>
      </c>
      <c r="F128" s="201" t="e">
        <f>VLOOKUP(B109,[1]Recettes!$E:$GU,199,0)</f>
        <v>#N/A</v>
      </c>
    </row>
    <row r="129" spans="1:10" ht="22" hidden="1">
      <c r="A129" s="301" t="s">
        <v>651</v>
      </c>
      <c r="B129" s="209"/>
      <c r="C129" s="210"/>
      <c r="D129" s="308"/>
      <c r="E129" s="212"/>
      <c r="F129" s="213"/>
      <c r="G129" s="303">
        <f>IFERROR(#REF!*F129/100,0)</f>
        <v>0</v>
      </c>
      <c r="H129" s="303">
        <f>IFERROR(#REF!*F129/100,0)</f>
        <v>0</v>
      </c>
      <c r="I129" s="303">
        <f>IFERROR(#REF!*F129/100,0)</f>
        <v>0</v>
      </c>
      <c r="J129" s="303">
        <f>IFERROR(#REF!*F129/100,0)</f>
        <v>0</v>
      </c>
    </row>
    <row r="130" spans="1:10" ht="22" hidden="1">
      <c r="A130" s="301" t="s">
        <v>651</v>
      </c>
      <c r="B130" s="209"/>
      <c r="C130" s="210"/>
      <c r="D130" s="308"/>
      <c r="E130" s="212" t="s">
        <v>258</v>
      </c>
      <c r="F130" s="213">
        <v>0</v>
      </c>
      <c r="G130" s="303">
        <f>IFERROR(#REF!*F130/100,0)</f>
        <v>0</v>
      </c>
      <c r="H130" s="303">
        <f>IFERROR(#REF!*F130/100,0)</f>
        <v>0</v>
      </c>
      <c r="I130" s="303">
        <f>IFERROR(#REF!*F130/100,0)</f>
        <v>0</v>
      </c>
      <c r="J130" s="303">
        <f>IFERROR(#REF!*F130/100,0)</f>
        <v>0</v>
      </c>
    </row>
    <row r="131" spans="1:10" ht="22" hidden="1">
      <c r="A131" s="301" t="s">
        <v>651</v>
      </c>
      <c r="B131" s="209"/>
      <c r="C131" s="210"/>
      <c r="D131" s="308"/>
      <c r="E131" s="212"/>
      <c r="F131" s="213"/>
      <c r="G131" s="303">
        <f>IFERROR(#REF!*F131/100,0)</f>
        <v>0</v>
      </c>
      <c r="H131" s="303">
        <f>IFERROR(#REF!*F131/100,0)</f>
        <v>0</v>
      </c>
      <c r="I131" s="303">
        <f>IFERROR(#REF!*F131/100,0)</f>
        <v>0</v>
      </c>
      <c r="J131" s="303">
        <f>IFERROR(#REF!*F131/100,0)</f>
        <v>0</v>
      </c>
    </row>
    <row r="132" spans="1:10" s="222" customFormat="1" hidden="1">
      <c r="A132" s="216"/>
      <c r="B132" s="216"/>
      <c r="C132" s="217"/>
      <c r="D132" s="309"/>
      <c r="E132" s="219"/>
      <c r="F132" s="220"/>
      <c r="G132" s="305"/>
      <c r="H132" s="305"/>
      <c r="I132" s="305"/>
      <c r="J132" s="305"/>
    </row>
  </sheetData>
  <mergeCells count="13">
    <mergeCell ref="C109:C127"/>
    <mergeCell ref="D109:D125"/>
    <mergeCell ref="A1:F2"/>
    <mergeCell ref="C9:C27"/>
    <mergeCell ref="D9:D28"/>
    <mergeCell ref="C33:C41"/>
    <mergeCell ref="D33:D41"/>
    <mergeCell ref="C47:C65"/>
    <mergeCell ref="D47:D62"/>
    <mergeCell ref="C71:C80"/>
    <mergeCell ref="D71:D80"/>
    <mergeCell ref="C85:C103"/>
    <mergeCell ref="D85:D102"/>
  </mergeCell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promptTitle="Repas" xr:uid="{8367779E-C34F-E940-9E96-F9D0C0564F35}">
          <x14:formula1>
            <xm:f>'/Users/dido974apple/OneDrive/2019_MNFC_Recettes/[2020.01_MNFC_Ebook_base_claudine.xlsx]Data 2'!#REF!</xm:f>
          </x14:formula1>
          <xm:sqref>A9:A131</xm:sqref>
        </x14:dataValidation>
        <x14:dataValidation type="list" allowBlank="1" showInputMessage="1" showErrorMessage="1" promptTitle="Repas" xr:uid="{6F33E88D-B9F5-4E40-9395-AE2686398637}">
          <x14:formula1>
            <xm:f>'/Users/dido974apple/OneDrive/2019_MNFC_Recettes/[2020.01_MNFC_Ebook_base_claudine.xlsx]Recettes'!#REF!</xm:f>
          </x14:formula1>
          <xm:sqref>B9 B33 B47 B71 B85 B109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808729-C175-C247-9173-245DE4B4E394}">
  <dimension ref="A1:N132"/>
  <sheetViews>
    <sheetView workbookViewId="0">
      <selection activeCell="K1" sqref="K1:N1048576"/>
    </sheetView>
  </sheetViews>
  <sheetFormatPr baseColWidth="10" defaultColWidth="10.83203125" defaultRowHeight="21"/>
  <cols>
    <col min="1" max="1" width="19.1640625" style="204" customWidth="1"/>
    <col min="2" max="2" width="51.33203125" style="204" customWidth="1"/>
    <col min="3" max="3" width="61" style="207" customWidth="1"/>
    <col min="4" max="4" width="21.1640625" style="307" customWidth="1"/>
    <col min="5" max="5" width="31.83203125" style="223" customWidth="1"/>
    <col min="6" max="6" width="16.33203125" style="173" customWidth="1"/>
    <col min="7" max="10" width="10.83203125" style="294"/>
    <col min="11" max="16384" width="10.83203125" style="78"/>
  </cols>
  <sheetData>
    <row r="1" spans="1:10" s="225" customFormat="1" ht="31">
      <c r="A1" s="343" t="s">
        <v>657</v>
      </c>
      <c r="B1" s="343"/>
      <c r="C1" s="343"/>
      <c r="D1" s="343"/>
      <c r="E1" s="343"/>
      <c r="F1" s="343"/>
      <c r="G1" s="292"/>
      <c r="H1" s="292"/>
      <c r="I1" s="292"/>
      <c r="J1" s="292"/>
    </row>
    <row r="2" spans="1:10" s="225" customFormat="1" ht="31">
      <c r="A2" s="343"/>
      <c r="B2" s="343"/>
      <c r="C2" s="343"/>
      <c r="D2" s="343"/>
      <c r="E2" s="343"/>
      <c r="F2" s="343"/>
      <c r="G2" s="292"/>
      <c r="H2" s="292"/>
      <c r="I2" s="292"/>
      <c r="J2" s="292"/>
    </row>
    <row r="3" spans="1:10" ht="14" customHeight="1">
      <c r="A3" s="293"/>
      <c r="B3" s="293"/>
      <c r="C3" s="293"/>
      <c r="D3" s="293"/>
      <c r="E3" s="293"/>
      <c r="F3" s="293"/>
    </row>
    <row r="4" spans="1:10" ht="22">
      <c r="A4" s="293"/>
      <c r="B4" s="293"/>
      <c r="C4" s="196"/>
      <c r="D4" s="196"/>
      <c r="E4" s="293"/>
      <c r="F4" s="295" t="s">
        <v>647</v>
      </c>
      <c r="G4" s="296">
        <v>1600</v>
      </c>
      <c r="H4" s="296">
        <v>120</v>
      </c>
      <c r="I4" s="296">
        <v>70</v>
      </c>
      <c r="J4" s="296">
        <v>120</v>
      </c>
    </row>
    <row r="5" spans="1:10" ht="12" customHeight="1">
      <c r="A5" s="293"/>
      <c r="B5" s="293"/>
      <c r="C5" s="196"/>
      <c r="D5" s="196"/>
      <c r="E5" s="293"/>
      <c r="F5" s="293"/>
    </row>
    <row r="6" spans="1:10" ht="22">
      <c r="A6" s="293"/>
      <c r="B6" s="293"/>
      <c r="C6" s="196"/>
      <c r="D6" s="196"/>
      <c r="E6" s="293"/>
      <c r="F6" s="297" t="s">
        <v>545</v>
      </c>
      <c r="G6" s="298">
        <f>G9+G33+G47+G71+G85+G109+G29+G31+G43+G45+G67+G69+G81+G83+G105+G107+G129+G130+G131+G44</f>
        <v>1522.68</v>
      </c>
      <c r="H6" s="298">
        <f t="shared" ref="H6:J6" si="0">H9+H33+H47+H71+H85+H109+H29+H31+H43+H45+H67+H69+H81+H83+H105+H107+H129+H130+H131+H44</f>
        <v>118.71100000000001</v>
      </c>
      <c r="I6" s="298">
        <f t="shared" si="0"/>
        <v>57.685000000000002</v>
      </c>
      <c r="J6" s="298">
        <f t="shared" si="0"/>
        <v>101.321</v>
      </c>
    </row>
    <row r="7" spans="1:10" ht="17" customHeight="1">
      <c r="A7" s="293"/>
      <c r="B7" s="293"/>
      <c r="C7" s="293"/>
      <c r="D7" s="196"/>
      <c r="E7" s="293"/>
      <c r="F7" s="293"/>
      <c r="G7" s="293"/>
      <c r="H7" s="293"/>
      <c r="I7" s="293"/>
      <c r="J7" s="293"/>
    </row>
    <row r="8" spans="1:10" s="196" customFormat="1" ht="58" customHeight="1">
      <c r="A8" s="299" t="s">
        <v>500</v>
      </c>
      <c r="B8" s="299" t="s">
        <v>0</v>
      </c>
      <c r="C8" s="299" t="s">
        <v>1</v>
      </c>
      <c r="D8" s="299" t="s">
        <v>648</v>
      </c>
      <c r="E8" s="299" t="s">
        <v>649</v>
      </c>
      <c r="F8" s="299" t="s">
        <v>7</v>
      </c>
      <c r="G8" s="299" t="s">
        <v>2</v>
      </c>
      <c r="H8" s="299" t="s">
        <v>3</v>
      </c>
      <c r="I8" s="299" t="s">
        <v>4</v>
      </c>
      <c r="J8" s="299" t="s">
        <v>5</v>
      </c>
    </row>
    <row r="9" spans="1:10" ht="22">
      <c r="A9" s="203" t="s">
        <v>558</v>
      </c>
      <c r="B9" s="203" t="s">
        <v>118</v>
      </c>
      <c r="C9" s="337" t="str">
        <f>IFERROR(VLOOKUP(B9,[1]Recettes!E:F,2,0),"")</f>
        <v>Coupez la banane en gros morceaux et écrasez-la à la fourchette dans un bol.
Ajoutez tous les ingrédients et mélangez bien lors de chaque ajout.
Cuire le tout pendant 3 minutes à la puissance maximum du micro-onde.</v>
      </c>
      <c r="D9" s="338">
        <f>VLOOKUP(B9,[1]Recettes!E:G,3,0)</f>
        <v>0</v>
      </c>
      <c r="E9" s="200" t="str">
        <f>IFERROR(VLOOKUP(B9,[1]Recettes!$E:$GU,8,0),"")</f>
        <v>Banane</v>
      </c>
      <c r="F9" s="201">
        <f>VLOOKUP(B9,[1]Recettes!$E:$GU,9,0)</f>
        <v>100</v>
      </c>
      <c r="G9" s="300">
        <f>IFERROR(VLOOKUP(B9,[1]Recettes!$E:$K,4,0),0)</f>
        <v>395</v>
      </c>
      <c r="H9" s="300">
        <f>IFERROR(VLOOKUP(B9,[1]Recettes!$E:$K,5,0),0)</f>
        <v>23.775000000000002</v>
      </c>
      <c r="I9" s="300">
        <f>IFERROR(VLOOKUP(B9,[1]Recettes!$E:$K,6,0),0)</f>
        <v>10.860000000000001</v>
      </c>
      <c r="J9" s="300">
        <f>IFERROR(VLOOKUP(B9,[1]Recettes!$E:$K,7,0),0)</f>
        <v>47.160000000000004</v>
      </c>
    </row>
    <row r="10" spans="1:10" ht="22">
      <c r="A10" s="203" t="s">
        <v>558</v>
      </c>
      <c r="B10" s="203"/>
      <c r="C10" s="337"/>
      <c r="D10" s="338"/>
      <c r="E10" s="200" t="str">
        <f>VLOOKUP(B9,[1]Recettes!$E:$GU,18,0)</f>
        <v>Blanc D'Œuf</v>
      </c>
      <c r="F10" s="201">
        <f>VLOOKUP(B9,[1]Recettes!$E:$GU,19,0)</f>
        <v>60</v>
      </c>
    </row>
    <row r="11" spans="1:10" ht="22">
      <c r="A11" s="203" t="s">
        <v>558</v>
      </c>
      <c r="C11" s="337"/>
      <c r="D11" s="338"/>
      <c r="E11" s="200" t="str">
        <f>VLOOKUP(B9,[1]Recettes!$E:$GU,28,0)</f>
        <v>Œuf</v>
      </c>
      <c r="F11" s="201">
        <f>VLOOKUP(B9,[1]Recettes!$E:$GU,29,0)</f>
        <v>50</v>
      </c>
    </row>
    <row r="12" spans="1:10" ht="22">
      <c r="A12" s="203" t="s">
        <v>558</v>
      </c>
      <c r="C12" s="337"/>
      <c r="D12" s="338"/>
      <c r="E12" s="200" t="str">
        <f>VLOOKUP(B9,[1]Recettes!$E:$GU,38,0)</f>
        <v xml:space="preserve">Flocons D’Avoine </v>
      </c>
      <c r="F12" s="201">
        <f>VLOOKUP(B9,[1]Recettes!$E:$GU,39,0)</f>
        <v>30</v>
      </c>
    </row>
    <row r="13" spans="1:10" ht="22">
      <c r="A13" s="203" t="s">
        <v>558</v>
      </c>
      <c r="C13" s="337"/>
      <c r="D13" s="338"/>
      <c r="E13" s="200" t="str">
        <f>VLOOKUP(B9,[1]Recettes!$E:$GU,48,0)</f>
        <v>Pépite De Chocolat</v>
      </c>
      <c r="F13" s="201">
        <f>VLOOKUP(B9,[1]Recettes!$E:$GU,49,0)</f>
        <v>10</v>
      </c>
    </row>
    <row r="14" spans="1:10" ht="22">
      <c r="A14" s="203" t="s">
        <v>558</v>
      </c>
      <c r="C14" s="337"/>
      <c r="D14" s="338"/>
      <c r="E14" s="200" t="str">
        <f>VLOOKUP(B9,[1]Recettes!$E:$GU,58,0)</f>
        <v>Levure</v>
      </c>
      <c r="F14" s="201">
        <f>VLOOKUP(B9,[1]Recettes!$E:$GU,59,0)</f>
        <v>5</v>
      </c>
    </row>
    <row r="15" spans="1:10" ht="44">
      <c r="A15" s="203" t="s">
        <v>558</v>
      </c>
      <c r="C15" s="337"/>
      <c r="D15" s="338"/>
      <c r="E15" s="223" t="str">
        <f>VLOOKUP(B9,[1]Recettes!$E:$GU,68,0)</f>
        <v>Épices : Cannelle À Volonté</v>
      </c>
      <c r="F15" s="173">
        <f>VLOOKUP(B9,[1]Recettes!$E:$GU,69,0)</f>
        <v>0</v>
      </c>
    </row>
    <row r="16" spans="1:10" ht="22" hidden="1">
      <c r="A16" s="203" t="s">
        <v>558</v>
      </c>
      <c r="C16" s="337"/>
      <c r="D16" s="338"/>
      <c r="E16" s="200" t="str">
        <f>VLOOKUP(B9,[1]Recettes!$E:$GU,78,0)</f>
        <v/>
      </c>
      <c r="F16" s="201">
        <f>VLOOKUP(B9,[1]Recettes!$E:$GU,79,0)</f>
        <v>0</v>
      </c>
    </row>
    <row r="17" spans="1:10" ht="22" hidden="1">
      <c r="A17" s="203" t="s">
        <v>558</v>
      </c>
      <c r="C17" s="337"/>
      <c r="D17" s="338"/>
      <c r="E17" s="200" t="str">
        <f>VLOOKUP(B9,[1]Recettes!$E:$GU,88,0)</f>
        <v/>
      </c>
      <c r="F17" s="201">
        <f>VLOOKUP(B9,[1]Recettes!$E:$GU,89,0)</f>
        <v>0</v>
      </c>
    </row>
    <row r="18" spans="1:10" ht="22" hidden="1">
      <c r="A18" s="203" t="s">
        <v>558</v>
      </c>
      <c r="C18" s="337"/>
      <c r="D18" s="338"/>
      <c r="E18" s="200" t="str">
        <f>VLOOKUP(B9,[1]Recettes!$E:$GU,98,0)</f>
        <v/>
      </c>
      <c r="F18" s="201">
        <f>VLOOKUP(B9,[1]Recettes!$E:$GU,99,0)</f>
        <v>0</v>
      </c>
    </row>
    <row r="19" spans="1:10" ht="22" hidden="1">
      <c r="A19" s="203" t="s">
        <v>558</v>
      </c>
      <c r="C19" s="337"/>
      <c r="D19" s="338"/>
      <c r="E19" s="200" t="str">
        <f>VLOOKUP(B9,[1]Recettes!$E:$GU,108,0)</f>
        <v/>
      </c>
      <c r="F19" s="201">
        <f>VLOOKUP(B9,[1]Recettes!$E:$GU,109,0)</f>
        <v>0</v>
      </c>
    </row>
    <row r="20" spans="1:10" ht="22" hidden="1">
      <c r="A20" s="203" t="s">
        <v>558</v>
      </c>
      <c r="C20" s="337"/>
      <c r="D20" s="338"/>
      <c r="E20" s="200" t="str">
        <f>VLOOKUP(B9,[1]Recettes!$E:$GU,118,0)</f>
        <v/>
      </c>
      <c r="F20" s="201">
        <f>VLOOKUP(B9,[1]Recettes!$E:$GU,119,0)</f>
        <v>0</v>
      </c>
    </row>
    <row r="21" spans="1:10" ht="22" hidden="1">
      <c r="A21" s="203" t="s">
        <v>558</v>
      </c>
      <c r="C21" s="337"/>
      <c r="D21" s="338"/>
      <c r="E21" s="200" t="str">
        <f>VLOOKUP(B9,[1]Recettes!$E:$GU,128,0)</f>
        <v/>
      </c>
      <c r="F21" s="201">
        <f>VLOOKUP(B9,[1]Recettes!$E:$GU,129,0)</f>
        <v>0</v>
      </c>
    </row>
    <row r="22" spans="1:10" ht="22" hidden="1">
      <c r="A22" s="203" t="s">
        <v>558</v>
      </c>
      <c r="C22" s="337"/>
      <c r="D22" s="338"/>
      <c r="E22" s="200" t="str">
        <f>VLOOKUP(B9,[1]Recettes!$E:$GU,138,0)</f>
        <v/>
      </c>
      <c r="F22" s="201">
        <f>VLOOKUP(B9,[1]Recettes!$E:$GU,139,0)</f>
        <v>0</v>
      </c>
    </row>
    <row r="23" spans="1:10" ht="22" hidden="1">
      <c r="A23" s="203" t="s">
        <v>558</v>
      </c>
      <c r="C23" s="337"/>
      <c r="D23" s="338"/>
      <c r="E23" s="200" t="str">
        <f>VLOOKUP(B9,[1]Recettes!$E:$GU,148,0)</f>
        <v/>
      </c>
      <c r="F23" s="201">
        <f>VLOOKUP(B9,[1]Recettes!$E:$GU,149,0)</f>
        <v>0</v>
      </c>
    </row>
    <row r="24" spans="1:10" ht="22" hidden="1">
      <c r="A24" s="203" t="s">
        <v>558</v>
      </c>
      <c r="C24" s="337"/>
      <c r="D24" s="338"/>
      <c r="E24" s="200" t="str">
        <f>VLOOKUP(B9,[1]Recettes!$E:$GU,158,0)</f>
        <v/>
      </c>
      <c r="F24" s="201">
        <f>VLOOKUP(B9,[1]Recettes!$E:$GU,159,0)</f>
        <v>0</v>
      </c>
    </row>
    <row r="25" spans="1:10" ht="22" hidden="1">
      <c r="A25" s="203" t="s">
        <v>558</v>
      </c>
      <c r="C25" s="337"/>
      <c r="D25" s="338"/>
      <c r="E25" s="200">
        <f>VLOOKUP(B9,[1]Recettes!$E:$GU,168,0)</f>
        <v>0</v>
      </c>
      <c r="F25" s="201">
        <f>VLOOKUP(B9,[1]Recettes!$E:$GU,169,0)</f>
        <v>0</v>
      </c>
    </row>
    <row r="26" spans="1:10" ht="22" hidden="1">
      <c r="A26" s="203" t="s">
        <v>558</v>
      </c>
      <c r="C26" s="337"/>
      <c r="D26" s="338"/>
      <c r="E26" s="200">
        <f>VLOOKUP(B9,[1]Recettes!$E:$GU,178,0)</f>
        <v>0</v>
      </c>
      <c r="F26" s="201">
        <f>VLOOKUP(B9,[1]Recettes!$E:$GU,179,0)</f>
        <v>0</v>
      </c>
    </row>
    <row r="27" spans="1:10" ht="22" hidden="1">
      <c r="A27" s="203" t="s">
        <v>558</v>
      </c>
      <c r="C27" s="337"/>
      <c r="D27" s="338"/>
      <c r="E27" s="200">
        <f>VLOOKUP(B9,[1]Recettes!$E:$GU,188,0)</f>
        <v>0</v>
      </c>
      <c r="F27" s="201">
        <f>VLOOKUP(B9,[1]Recettes!$E:$GU,189,0)</f>
        <v>0</v>
      </c>
    </row>
    <row r="28" spans="1:10" ht="66" hidden="1">
      <c r="A28" s="203" t="s">
        <v>558</v>
      </c>
      <c r="D28" s="338"/>
      <c r="E28" s="200">
        <f>VLOOKUP(B9,[1]Recettes!$E:$GU,198,0)</f>
        <v>0</v>
      </c>
      <c r="F28" s="201" t="str">
        <f>VLOOKUP(B9,[1]Recettes!$E:$GU,199,0)</f>
        <v>Bowlcake À La Banane Version 2</v>
      </c>
    </row>
    <row r="29" spans="1:10" ht="44">
      <c r="A29" s="301" t="s">
        <v>651</v>
      </c>
      <c r="B29" s="209"/>
      <c r="C29" s="210"/>
      <c r="D29" s="308"/>
      <c r="E29" s="212" t="s">
        <v>654</v>
      </c>
      <c r="F29" s="213">
        <v>10</v>
      </c>
      <c r="G29" s="303">
        <f>IFERROR(#REF!*F29/100,0)</f>
        <v>0</v>
      </c>
      <c r="H29" s="303">
        <f>IFERROR(#REF!*F29/100,0)</f>
        <v>0</v>
      </c>
      <c r="I29" s="303">
        <f>IFERROR(#REF!*F29/100,0)</f>
        <v>0</v>
      </c>
      <c r="J29" s="303">
        <f>IFERROR(#REF!*F29/100,0)</f>
        <v>0</v>
      </c>
    </row>
    <row r="30" spans="1:10" ht="22" hidden="1">
      <c r="A30" s="301" t="s">
        <v>651</v>
      </c>
      <c r="B30" s="209"/>
      <c r="C30" s="210"/>
      <c r="D30" s="308"/>
      <c r="E30" s="212" t="s">
        <v>258</v>
      </c>
      <c r="F30" s="213">
        <v>0</v>
      </c>
      <c r="G30" s="303">
        <f>IFERROR(#REF!*F30/100,0)</f>
        <v>0</v>
      </c>
      <c r="H30" s="303">
        <f>IFERROR(#REF!*F30/100,0)</f>
        <v>0</v>
      </c>
      <c r="I30" s="303">
        <f>IFERROR(#REF!*F30/100,0)</f>
        <v>0</v>
      </c>
      <c r="J30" s="303">
        <f>IFERROR(#REF!*F30/100,0)</f>
        <v>0</v>
      </c>
    </row>
    <row r="31" spans="1:10" ht="22" hidden="1">
      <c r="A31" s="301" t="s">
        <v>651</v>
      </c>
      <c r="B31" s="209"/>
      <c r="C31" s="210"/>
      <c r="D31" s="308"/>
      <c r="E31" s="212" t="s">
        <v>258</v>
      </c>
      <c r="F31" s="213">
        <v>0</v>
      </c>
      <c r="G31" s="303">
        <f>IFERROR(#REF!*F31/100,0)</f>
        <v>0</v>
      </c>
      <c r="H31" s="303">
        <f>IFERROR(#REF!*F31/100,0)</f>
        <v>0</v>
      </c>
      <c r="I31" s="303">
        <f>IFERROR(#REF!*F31/100,0)</f>
        <v>0</v>
      </c>
      <c r="J31" s="303">
        <f>IFERROR(#REF!*F31/100,0)</f>
        <v>0</v>
      </c>
    </row>
    <row r="32" spans="1:10" s="222" customFormat="1" ht="22">
      <c r="A32" s="216" t="s">
        <v>558</v>
      </c>
      <c r="B32" s="216"/>
      <c r="C32" s="217"/>
      <c r="D32" s="309"/>
      <c r="E32" s="219"/>
      <c r="F32" s="220"/>
      <c r="G32" s="305"/>
      <c r="H32" s="305"/>
      <c r="I32" s="305"/>
      <c r="J32" s="305"/>
    </row>
    <row r="33" spans="1:10" ht="19" customHeight="1">
      <c r="A33" s="203" t="s">
        <v>571</v>
      </c>
      <c r="B33" s="203" t="s">
        <v>658</v>
      </c>
      <c r="C33" s="338" t="str">
        <f>IFERROR(VLOOKUP(B33,[1]Recettes!E:F,2,0),"")</f>
        <v>Pas de recettes</v>
      </c>
      <c r="D33" s="338">
        <f>VLOOKUP(B33,[1]Recettes!E:G,3,0)</f>
        <v>0</v>
      </c>
      <c r="E33" s="200" t="str">
        <f>IFERROR(VLOOKUP(B33,[1]Recettes!$E:$GU,8,0),"")</f>
        <v>Séré Maigre</v>
      </c>
      <c r="F33" s="201">
        <f>VLOOKUP(B33,[1]Recettes!$E:$GU,9,0)</f>
        <v>150</v>
      </c>
      <c r="G33" s="300">
        <f>IFERROR(VLOOKUP(B33,[1]Recettes!$E:$K,4,0),0)</f>
        <v>132.19999999999999</v>
      </c>
      <c r="H33" s="300">
        <f>IFERROR(VLOOKUP(B33,[1]Recettes!$E:$K,5,0),0)</f>
        <v>15.89</v>
      </c>
      <c r="I33" s="300">
        <f>IFERROR(VLOOKUP(B33,[1]Recettes!$E:$K,6,0),0)</f>
        <v>4.5</v>
      </c>
      <c r="J33" s="300">
        <f>IFERROR(VLOOKUP(B33,[1]Recettes!$E:$K,7,0),0)</f>
        <v>7.9</v>
      </c>
    </row>
    <row r="34" spans="1:10" ht="22" hidden="1">
      <c r="A34" s="203" t="s">
        <v>571</v>
      </c>
      <c r="C34" s="338"/>
      <c r="D34" s="338"/>
      <c r="E34" s="200" t="str">
        <f>VLOOKUP(B33,[1]Recettes!$E:$GU,18,0)</f>
        <v>Noix De Coco</v>
      </c>
      <c r="F34" s="201">
        <f>VLOOKUP(B33,[1]Recettes!$E:$GU,19,0)</f>
        <v>10</v>
      </c>
    </row>
    <row r="35" spans="1:10" ht="22" hidden="1">
      <c r="A35" s="203" t="s">
        <v>571</v>
      </c>
      <c r="C35" s="338"/>
      <c r="D35" s="338"/>
      <c r="E35" s="200" t="str">
        <f>VLOOKUP(B33,[1]Recettes!$E:$GU,28,0)</f>
        <v/>
      </c>
      <c r="F35" s="201">
        <f>VLOOKUP(B33,[1]Recettes!$E:$GU,29,0)</f>
        <v>0</v>
      </c>
    </row>
    <row r="36" spans="1:10" ht="22" hidden="1">
      <c r="A36" s="203" t="s">
        <v>571</v>
      </c>
      <c r="C36" s="338"/>
      <c r="D36" s="338"/>
      <c r="E36" s="200" t="str">
        <f>VLOOKUP(B33,[1]Recettes!$E:$GU,38,0)</f>
        <v/>
      </c>
      <c r="F36" s="201">
        <f>VLOOKUP(B33,[1]Recettes!$E:$GU,39,0)</f>
        <v>0</v>
      </c>
    </row>
    <row r="37" spans="1:10" ht="22" hidden="1">
      <c r="A37" s="203" t="s">
        <v>571</v>
      </c>
      <c r="C37" s="338"/>
      <c r="D37" s="338"/>
      <c r="E37" s="200" t="str">
        <f>VLOOKUP(B33,[1]Recettes!$E:$GU,48,0)</f>
        <v/>
      </c>
      <c r="F37" s="201">
        <f>VLOOKUP(B33,[1]Recettes!$E:$GU,49,0)</f>
        <v>0</v>
      </c>
    </row>
    <row r="38" spans="1:10" ht="22" hidden="1">
      <c r="A38" s="203" t="s">
        <v>571</v>
      </c>
      <c r="C38" s="338"/>
      <c r="D38" s="338"/>
      <c r="E38" s="200" t="str">
        <f>VLOOKUP(B33,[1]Recettes!$E:$GU,58,0)</f>
        <v/>
      </c>
      <c r="F38" s="201">
        <f>VLOOKUP(B33,[1]Recettes!$E:$GU,59,0)</f>
        <v>0</v>
      </c>
    </row>
    <row r="39" spans="1:10" ht="22" hidden="1">
      <c r="A39" s="203" t="s">
        <v>571</v>
      </c>
      <c r="C39" s="338"/>
      <c r="D39" s="338"/>
      <c r="E39" s="223" t="str">
        <f>VLOOKUP(B33,[1]Recettes!$E:$GU,68,0)</f>
        <v/>
      </c>
      <c r="F39" s="173">
        <f>VLOOKUP(B33,[1]Recettes!$E:$GU,69,0)</f>
        <v>0</v>
      </c>
    </row>
    <row r="40" spans="1:10" ht="22" hidden="1">
      <c r="A40" s="203" t="s">
        <v>571</v>
      </c>
      <c r="C40" s="338"/>
      <c r="D40" s="338"/>
      <c r="E40" s="200" t="str">
        <f>VLOOKUP(B33,[1]Recettes!$E:$GU,78,0)</f>
        <v/>
      </c>
      <c r="F40" s="201">
        <f>VLOOKUP(B33,[1]Recettes!$E:$GU,79,0)</f>
        <v>0</v>
      </c>
    </row>
    <row r="41" spans="1:10" ht="22" hidden="1">
      <c r="A41" s="203" t="s">
        <v>571</v>
      </c>
      <c r="C41" s="338"/>
      <c r="D41" s="338"/>
      <c r="E41" s="200" t="str">
        <f>VLOOKUP(B33,[1]Recettes!$E:$GU,88,0)</f>
        <v/>
      </c>
      <c r="F41" s="201">
        <f>VLOOKUP(B33,[1]Recettes!$E:$GU,89,0)</f>
        <v>0</v>
      </c>
    </row>
    <row r="42" spans="1:10" ht="22" hidden="1">
      <c r="A42" s="203" t="s">
        <v>571</v>
      </c>
      <c r="E42" s="200" t="str">
        <f>VLOOKUP(B33,[1]Recettes!$E:$GU,98,0)</f>
        <v/>
      </c>
      <c r="F42" s="201">
        <f>VLOOKUP(B33,[1]Recettes!$E:$GU,99,0)</f>
        <v>0</v>
      </c>
    </row>
    <row r="43" spans="1:10" ht="44">
      <c r="A43" s="301" t="s">
        <v>651</v>
      </c>
      <c r="B43" s="209"/>
      <c r="C43" s="210"/>
      <c r="D43" s="308"/>
      <c r="E43" s="212" t="s">
        <v>654</v>
      </c>
      <c r="F43" s="213">
        <v>10</v>
      </c>
      <c r="G43" s="303">
        <f>IFERROR(#REF!*F43/100,0)</f>
        <v>0</v>
      </c>
      <c r="H43" s="303">
        <f>IFERROR(#REF!*F43/100,0)</f>
        <v>0</v>
      </c>
      <c r="I43" s="303">
        <f>IFERROR(#REF!*F43/100,0)</f>
        <v>0</v>
      </c>
      <c r="J43" s="303">
        <f>IFERROR(#REF!*F43/100,0)</f>
        <v>0</v>
      </c>
    </row>
    <row r="44" spans="1:10" ht="22">
      <c r="A44" s="301" t="s">
        <v>651</v>
      </c>
      <c r="B44" s="209"/>
      <c r="C44" s="210"/>
      <c r="D44" s="308"/>
      <c r="E44" s="212" t="s">
        <v>209</v>
      </c>
      <c r="F44" s="213">
        <v>100</v>
      </c>
      <c r="G44" s="303">
        <f>IFERROR(#REF!*F44/100,0)</f>
        <v>0</v>
      </c>
      <c r="H44" s="303">
        <f>IFERROR(#REF!*F44/100,0)</f>
        <v>0</v>
      </c>
      <c r="I44" s="303">
        <f>IFERROR(#REF!*F44/100,0)</f>
        <v>0</v>
      </c>
      <c r="J44" s="303">
        <f>IFERROR(#REF!*F44/100,0)</f>
        <v>0</v>
      </c>
    </row>
    <row r="45" spans="1:10" ht="22" hidden="1">
      <c r="A45" s="301" t="s">
        <v>651</v>
      </c>
      <c r="B45" s="209"/>
      <c r="C45" s="210"/>
      <c r="D45" s="308"/>
      <c r="E45" s="212" t="s">
        <v>258</v>
      </c>
      <c r="F45" s="213">
        <v>0</v>
      </c>
      <c r="G45" s="303">
        <f>IFERROR(#REF!*F45/100,0)</f>
        <v>0</v>
      </c>
      <c r="H45" s="303">
        <f>IFERROR(#REF!*F45/100,0)</f>
        <v>0</v>
      </c>
      <c r="I45" s="303">
        <f>IFERROR(#REF!*F45/100,0)</f>
        <v>0</v>
      </c>
      <c r="J45" s="303">
        <f>IFERROR(#REF!*F45/100,0)</f>
        <v>0</v>
      </c>
    </row>
    <row r="46" spans="1:10" s="222" customFormat="1" ht="22">
      <c r="A46" s="216" t="s">
        <v>558</v>
      </c>
      <c r="B46" s="216"/>
      <c r="C46" s="217"/>
      <c r="D46" s="309"/>
      <c r="E46" s="219"/>
      <c r="F46" s="220"/>
      <c r="G46" s="305"/>
      <c r="H46" s="305"/>
      <c r="I46" s="305"/>
      <c r="J46" s="305"/>
    </row>
    <row r="47" spans="1:10" ht="22">
      <c r="A47" s="203" t="s">
        <v>500</v>
      </c>
      <c r="B47" s="203" t="s">
        <v>659</v>
      </c>
      <c r="C47" s="337" t="str">
        <f>IFERROR(VLOOKUP(B47,[1]Recettes!E:F,2,0),"")</f>
        <v xml:space="preserve">Fais griller la galette un petit instant dans une poêle antiadhésive, de chaque côté.
Mets tous les ingrédients dans la galette et referme là.
</v>
      </c>
      <c r="D47" s="338" t="str">
        <f>VLOOKUP(B47,[1]Recettes!E:G,3,0)</f>
        <v>1 tortilla</v>
      </c>
      <c r="E47" s="200" t="str">
        <f>IFERROR(VLOOKUP(B47,[1]Recettes!$E:$GU,8,0),"")</f>
        <v>Tortillas Old El Paso</v>
      </c>
      <c r="F47" s="201">
        <f>VLOOKUP(B47,[1]Recettes!$E:$GU,9,0)</f>
        <v>41</v>
      </c>
      <c r="G47" s="300">
        <f>IFERROR(VLOOKUP(B47,[1]Recettes!$E:$K,4,0),0)</f>
        <v>390.78</v>
      </c>
      <c r="H47" s="300">
        <f>IFERROR(VLOOKUP(B47,[1]Recettes!$E:$K,5,0),0)</f>
        <v>30.445999999999998</v>
      </c>
      <c r="I47" s="300">
        <f>IFERROR(VLOOKUP(B47,[1]Recettes!$E:$K,6,0),0)</f>
        <v>16.510000000000002</v>
      </c>
      <c r="J47" s="300">
        <f>IFERROR(VLOOKUP(B47,[1]Recettes!$E:$K,7,0),0)</f>
        <v>18.786000000000001</v>
      </c>
    </row>
    <row r="48" spans="1:10" ht="22">
      <c r="A48" s="203" t="s">
        <v>500</v>
      </c>
      <c r="C48" s="337"/>
      <c r="D48" s="338"/>
      <c r="E48" s="200" t="str">
        <f>VLOOKUP(B47,[1]Recettes!$E:$GU,18,0)</f>
        <v>Mozzarella</v>
      </c>
      <c r="F48" s="201">
        <f>VLOOKUP(B47,[1]Recettes!$E:$GU,19,0)</f>
        <v>50</v>
      </c>
    </row>
    <row r="49" spans="1:6" ht="22">
      <c r="A49" s="203" t="s">
        <v>500</v>
      </c>
      <c r="C49" s="337"/>
      <c r="D49" s="338"/>
      <c r="E49" s="200" t="str">
        <f>VLOOKUP(B47,[1]Recettes!$E:$GU,28,0)</f>
        <v>Avocat</v>
      </c>
      <c r="F49" s="201">
        <f>VLOOKUP(B47,[1]Recettes!$E:$GU,29,0)</f>
        <v>40</v>
      </c>
    </row>
    <row r="50" spans="1:6" ht="22">
      <c r="A50" s="203" t="s">
        <v>500</v>
      </c>
      <c r="C50" s="337"/>
      <c r="D50" s="338"/>
      <c r="E50" s="200" t="str">
        <f>VLOOKUP(B47,[1]Recettes!$E:$GU,38,0)</f>
        <v>Poulet</v>
      </c>
      <c r="F50" s="201">
        <f>VLOOKUP(B47,[1]Recettes!$E:$GU,39,0)</f>
        <v>40</v>
      </c>
    </row>
    <row r="51" spans="1:6" ht="22">
      <c r="A51" s="203" t="s">
        <v>500</v>
      </c>
      <c r="C51" s="337"/>
      <c r="D51" s="338"/>
      <c r="E51" s="200" t="str">
        <f>VLOOKUP(B47,[1]Recettes!$E:$GU,48,0)</f>
        <v>Mayonnaise Light</v>
      </c>
      <c r="F51" s="201">
        <f>VLOOKUP(B47,[1]Recettes!$E:$GU,49,0)</f>
        <v>20</v>
      </c>
    </row>
    <row r="52" spans="1:6" ht="22">
      <c r="A52" s="203" t="s">
        <v>500</v>
      </c>
      <c r="C52" s="337"/>
      <c r="D52" s="338"/>
      <c r="E52" s="200" t="str">
        <f>VLOOKUP(B47,[1]Recettes!$E:$GU,58,0)</f>
        <v>Maïs Doux</v>
      </c>
      <c r="F52" s="201">
        <f>VLOOKUP(B47,[1]Recettes!$E:$GU,59,0)</f>
        <v>50</v>
      </c>
    </row>
    <row r="53" spans="1:6" ht="22" hidden="1">
      <c r="A53" s="203" t="s">
        <v>500</v>
      </c>
      <c r="C53" s="337"/>
      <c r="D53" s="338"/>
      <c r="E53" s="223" t="str">
        <f>VLOOKUP(B47,[1]Recettes!$E:$GU,68,0)</f>
        <v/>
      </c>
      <c r="F53" s="173">
        <f>VLOOKUP(B47,[1]Recettes!$E:$GU,69,0)</f>
        <v>0</v>
      </c>
    </row>
    <row r="54" spans="1:6" ht="22" hidden="1">
      <c r="A54" s="203" t="s">
        <v>500</v>
      </c>
      <c r="C54" s="337"/>
      <c r="D54" s="338"/>
      <c r="E54" s="200" t="str">
        <f>VLOOKUP(B47,[1]Recettes!$E:$GU,78,0)</f>
        <v/>
      </c>
      <c r="F54" s="201">
        <f>VLOOKUP(B47,[1]Recettes!$E:$GU,79,0)</f>
        <v>0</v>
      </c>
    </row>
    <row r="55" spans="1:6" ht="22" hidden="1">
      <c r="A55" s="203" t="s">
        <v>500</v>
      </c>
      <c r="C55" s="337"/>
      <c r="D55" s="338"/>
      <c r="E55" s="200" t="str">
        <f>VLOOKUP(B47,[1]Recettes!$E:$GU,88,0)</f>
        <v/>
      </c>
      <c r="F55" s="201">
        <f>VLOOKUP(B47,[1]Recettes!$E:$GU,89,0)</f>
        <v>0</v>
      </c>
    </row>
    <row r="56" spans="1:6" ht="22" hidden="1">
      <c r="A56" s="203" t="s">
        <v>500</v>
      </c>
      <c r="C56" s="337"/>
      <c r="D56" s="338"/>
      <c r="E56" s="200" t="str">
        <f>VLOOKUP(B47,[1]Recettes!$E:$GU,98,0)</f>
        <v/>
      </c>
      <c r="F56" s="201">
        <f>VLOOKUP(B47,[1]Recettes!$E:$GU,99,0)</f>
        <v>0</v>
      </c>
    </row>
    <row r="57" spans="1:6" ht="22" hidden="1">
      <c r="A57" s="203" t="s">
        <v>500</v>
      </c>
      <c r="C57" s="337"/>
      <c r="D57" s="338"/>
      <c r="E57" s="200" t="str">
        <f>VLOOKUP(B47,[1]Recettes!$E:$GU,108,0)</f>
        <v/>
      </c>
      <c r="F57" s="201">
        <f>VLOOKUP(B47,[1]Recettes!$E:$GU,109,0)</f>
        <v>0</v>
      </c>
    </row>
    <row r="58" spans="1:6" ht="22" hidden="1">
      <c r="A58" s="203" t="s">
        <v>500</v>
      </c>
      <c r="C58" s="337"/>
      <c r="D58" s="338"/>
      <c r="E58" s="200" t="str">
        <f>VLOOKUP(B47,[1]Recettes!$E:$GU,118,0)</f>
        <v/>
      </c>
      <c r="F58" s="201">
        <f>VLOOKUP(B47,[1]Recettes!$E:$GU,119,0)</f>
        <v>0</v>
      </c>
    </row>
    <row r="59" spans="1:6" ht="22" hidden="1">
      <c r="A59" s="203" t="s">
        <v>500</v>
      </c>
      <c r="C59" s="337"/>
      <c r="D59" s="338"/>
      <c r="E59" s="200" t="str">
        <f>VLOOKUP(B47,[1]Recettes!$E:$GU,128,0)</f>
        <v/>
      </c>
      <c r="F59" s="201">
        <f>VLOOKUP(B47,[1]Recettes!$E:$GU,129,0)</f>
        <v>0</v>
      </c>
    </row>
    <row r="60" spans="1:6" ht="22" hidden="1">
      <c r="A60" s="203" t="s">
        <v>500</v>
      </c>
      <c r="C60" s="337"/>
      <c r="D60" s="338"/>
      <c r="E60" s="200" t="str">
        <f>VLOOKUP(B47,[1]Recettes!$E:$GU,138,0)</f>
        <v/>
      </c>
      <c r="F60" s="201">
        <f>VLOOKUP(B47,[1]Recettes!$E:$GU,139,0)</f>
        <v>0</v>
      </c>
    </row>
    <row r="61" spans="1:6" ht="22" hidden="1">
      <c r="A61" s="203" t="s">
        <v>500</v>
      </c>
      <c r="C61" s="337"/>
      <c r="D61" s="338"/>
      <c r="E61" s="200" t="str">
        <f>VLOOKUP(B47,[1]Recettes!$E:$GU,148,0)</f>
        <v/>
      </c>
      <c r="F61" s="201">
        <f>VLOOKUP(B47,[1]Recettes!$E:$GU,149,0)</f>
        <v>0</v>
      </c>
    </row>
    <row r="62" spans="1:6" ht="22" hidden="1">
      <c r="A62" s="203" t="s">
        <v>500</v>
      </c>
      <c r="C62" s="337"/>
      <c r="D62" s="338"/>
      <c r="E62" s="200" t="str">
        <f>VLOOKUP(B47,[1]Recettes!$E:$GU,158,0)</f>
        <v/>
      </c>
      <c r="F62" s="201">
        <f>VLOOKUP(B47,[1]Recettes!$E:$GU,159,0)</f>
        <v>0</v>
      </c>
    </row>
    <row r="63" spans="1:6" ht="22" hidden="1">
      <c r="A63" s="203" t="s">
        <v>500</v>
      </c>
      <c r="C63" s="337"/>
      <c r="E63" s="200">
        <f>VLOOKUP(B47,[1]Recettes!$E:$GU,168,0)</f>
        <v>0</v>
      </c>
      <c r="F63" s="201">
        <f>VLOOKUP(B47,[1]Recettes!$E:$GU,169,0)</f>
        <v>0</v>
      </c>
    </row>
    <row r="64" spans="1:6" ht="22" hidden="1">
      <c r="A64" s="203" t="s">
        <v>500</v>
      </c>
      <c r="C64" s="337"/>
      <c r="E64" s="200">
        <f>VLOOKUP(B47,[1]Recettes!$E:$GU,178,0)</f>
        <v>0</v>
      </c>
      <c r="F64" s="201">
        <f>VLOOKUP(B47,[1]Recettes!$E:$GU,179,0)</f>
        <v>0</v>
      </c>
    </row>
    <row r="65" spans="1:10" ht="22" hidden="1">
      <c r="A65" s="203" t="s">
        <v>500</v>
      </c>
      <c r="C65" s="337"/>
      <c r="E65" s="200">
        <f>VLOOKUP(B47,[1]Recettes!$E:$GU,188,0)</f>
        <v>0</v>
      </c>
      <c r="F65" s="201">
        <f>VLOOKUP(B47,[1]Recettes!$E:$GU,189,0)</f>
        <v>0</v>
      </c>
    </row>
    <row r="66" spans="1:10" ht="66" hidden="1">
      <c r="A66" s="203" t="s">
        <v>500</v>
      </c>
      <c r="E66" s="200">
        <f>VLOOKUP(B47,[1]Recettes!$E:$GU,198,0)</f>
        <v>0</v>
      </c>
      <c r="F66" s="201" t="str">
        <f>VLOOKUP(B47,[1]Recettes!$E:$GU,199,0)</f>
        <v xml:space="preserve">Fajitas Avocat Et Poulet </v>
      </c>
    </row>
    <row r="67" spans="1:10" ht="22" hidden="1">
      <c r="A67" s="301" t="s">
        <v>651</v>
      </c>
      <c r="B67" s="209"/>
      <c r="C67" s="210"/>
      <c r="D67" s="308"/>
      <c r="E67" s="212" t="s">
        <v>258</v>
      </c>
      <c r="F67" s="213">
        <v>0</v>
      </c>
      <c r="G67" s="303">
        <f>IFERROR(#REF!*F67/100,0)</f>
        <v>0</v>
      </c>
      <c r="H67" s="303">
        <f>IFERROR(#REF!*F67/100,0)</f>
        <v>0</v>
      </c>
      <c r="I67" s="303">
        <f>IFERROR(#REF!*F67/100,0)</f>
        <v>0</v>
      </c>
      <c r="J67" s="303">
        <f>IFERROR(#REF!*F67/100,0)</f>
        <v>0</v>
      </c>
    </row>
    <row r="68" spans="1:10" ht="22" hidden="1">
      <c r="A68" s="301" t="s">
        <v>651</v>
      </c>
      <c r="B68" s="209"/>
      <c r="C68" s="210"/>
      <c r="D68" s="308"/>
      <c r="E68" s="212" t="s">
        <v>258</v>
      </c>
      <c r="F68" s="213">
        <v>0</v>
      </c>
      <c r="G68" s="303">
        <f>IFERROR(#REF!*F68/100,0)</f>
        <v>0</v>
      </c>
      <c r="H68" s="303">
        <f>IFERROR(#REF!*F68/100,0)</f>
        <v>0</v>
      </c>
      <c r="I68" s="303">
        <f>IFERROR(#REF!*F68/100,0)</f>
        <v>0</v>
      </c>
      <c r="J68" s="303">
        <f>IFERROR(#REF!*F68/100,0)</f>
        <v>0</v>
      </c>
    </row>
    <row r="69" spans="1:10" ht="22" hidden="1">
      <c r="A69" s="301" t="s">
        <v>651</v>
      </c>
      <c r="B69" s="209"/>
      <c r="C69" s="210"/>
      <c r="D69" s="308"/>
      <c r="E69" s="212" t="s">
        <v>258</v>
      </c>
      <c r="F69" s="213">
        <v>0</v>
      </c>
      <c r="G69" s="303">
        <f>IFERROR(#REF!*F69/100,0)</f>
        <v>0</v>
      </c>
      <c r="H69" s="303">
        <f>IFERROR(#REF!*F69/100,0)</f>
        <v>0</v>
      </c>
      <c r="I69" s="303">
        <f>IFERROR(#REF!*F69/100,0)</f>
        <v>0</v>
      </c>
      <c r="J69" s="303">
        <f>IFERROR(#REF!*F69/100,0)</f>
        <v>0</v>
      </c>
    </row>
    <row r="70" spans="1:10" s="222" customFormat="1" ht="22">
      <c r="A70" s="216" t="s">
        <v>558</v>
      </c>
      <c r="B70" s="216"/>
      <c r="C70" s="217"/>
      <c r="D70" s="309"/>
      <c r="E70" s="219"/>
      <c r="F70" s="220"/>
      <c r="G70" s="305"/>
      <c r="H70" s="305"/>
      <c r="I70" s="305"/>
      <c r="J70" s="305"/>
    </row>
    <row r="71" spans="1:10" ht="19" customHeight="1">
      <c r="A71" s="203" t="s">
        <v>571</v>
      </c>
      <c r="B71" s="203" t="s">
        <v>655</v>
      </c>
      <c r="C71" s="338" t="str">
        <f>IFERROR(VLOOKUP(B71,[1]Recettes!E:F,2,0),"")</f>
        <v>Pas de recettes</v>
      </c>
      <c r="D71" s="338">
        <f>VLOOKUP(B71,[1]Recettes!E:G,3,0)</f>
        <v>0</v>
      </c>
      <c r="E71" s="200" t="str">
        <f>IFERROR(VLOOKUP(B71,[1]Recettes!$E:$GU,8,0),"")</f>
        <v>Séré Maigre</v>
      </c>
      <c r="F71" s="201">
        <f>VLOOKUP(B71,[1]Recettes!$E:$GU,9,0)</f>
        <v>100</v>
      </c>
      <c r="G71" s="300">
        <f>IFERROR(VLOOKUP(B71,[1]Recettes!$E:$K,4,0),0)</f>
        <v>104.7</v>
      </c>
      <c r="H71" s="300">
        <f>IFERROR(VLOOKUP(B71,[1]Recettes!$E:$K,5,0),0)</f>
        <v>10.89</v>
      </c>
      <c r="I71" s="300">
        <f>IFERROR(VLOOKUP(B71,[1]Recettes!$E:$K,6,0),0)</f>
        <v>4.4000000000000004</v>
      </c>
      <c r="J71" s="300">
        <f>IFERROR(VLOOKUP(B71,[1]Recettes!$E:$K,7,0),0)</f>
        <v>5.8000000000000007</v>
      </c>
    </row>
    <row r="72" spans="1:10" ht="22">
      <c r="A72" s="203" t="s">
        <v>571</v>
      </c>
      <c r="C72" s="338"/>
      <c r="D72" s="338"/>
      <c r="E72" s="200" t="str">
        <f>VLOOKUP(B71,[1]Recettes!$E:$GU,18,0)</f>
        <v>Noix De Coco</v>
      </c>
      <c r="F72" s="201">
        <f>VLOOKUP(B71,[1]Recettes!$E:$GU,19,0)</f>
        <v>10</v>
      </c>
    </row>
    <row r="73" spans="1:10" ht="22" hidden="1">
      <c r="A73" s="203" t="s">
        <v>571</v>
      </c>
      <c r="C73" s="338"/>
      <c r="D73" s="338"/>
      <c r="E73" s="200" t="str">
        <f>VLOOKUP(B71,[1]Recettes!$E:$GU,28,0)</f>
        <v/>
      </c>
      <c r="F73" s="201">
        <f>VLOOKUP(B71,[1]Recettes!$E:$GU,29,0)</f>
        <v>0</v>
      </c>
    </row>
    <row r="74" spans="1:10" ht="22" hidden="1">
      <c r="A74" s="203" t="s">
        <v>571</v>
      </c>
      <c r="C74" s="338"/>
      <c r="D74" s="338"/>
      <c r="E74" s="200" t="str">
        <f>VLOOKUP(B71,[1]Recettes!$E:$GU,38,0)</f>
        <v/>
      </c>
      <c r="F74" s="201">
        <f>VLOOKUP(B71,[1]Recettes!$E:$GU,39,0)</f>
        <v>0</v>
      </c>
    </row>
    <row r="75" spans="1:10" ht="22" hidden="1">
      <c r="A75" s="203" t="s">
        <v>571</v>
      </c>
      <c r="C75" s="338"/>
      <c r="D75" s="338"/>
      <c r="E75" s="200" t="str">
        <f>VLOOKUP(B71,[1]Recettes!$E:$GU,48,0)</f>
        <v/>
      </c>
      <c r="F75" s="201">
        <f>VLOOKUP(B71,[1]Recettes!$E:$GU,49,0)</f>
        <v>0</v>
      </c>
    </row>
    <row r="76" spans="1:10" ht="22" hidden="1">
      <c r="A76" s="203" t="s">
        <v>571</v>
      </c>
      <c r="C76" s="338"/>
      <c r="D76" s="338"/>
      <c r="E76" s="200" t="str">
        <f>VLOOKUP(B71,[1]Recettes!$E:$GU,58,0)</f>
        <v/>
      </c>
      <c r="F76" s="201">
        <f>VLOOKUP(B71,[1]Recettes!$E:$GU,59,0)</f>
        <v>0</v>
      </c>
    </row>
    <row r="77" spans="1:10" ht="22" hidden="1">
      <c r="A77" s="203" t="s">
        <v>571</v>
      </c>
      <c r="C77" s="338"/>
      <c r="D77" s="338"/>
      <c r="E77" s="223" t="str">
        <f>VLOOKUP(B71,[1]Recettes!$E:$GU,68,0)</f>
        <v/>
      </c>
      <c r="F77" s="173">
        <f>VLOOKUP(B71,[1]Recettes!$E:$GU,69,0)</f>
        <v>0</v>
      </c>
    </row>
    <row r="78" spans="1:10" ht="22" hidden="1">
      <c r="A78" s="203" t="s">
        <v>571</v>
      </c>
      <c r="C78" s="338"/>
      <c r="D78" s="338"/>
      <c r="E78" s="200" t="str">
        <f>VLOOKUP(B71,[1]Recettes!$E:$GU,78,0)</f>
        <v/>
      </c>
      <c r="F78" s="201">
        <f>VLOOKUP(B71,[1]Recettes!$E:$GU,79,0)</f>
        <v>0</v>
      </c>
    </row>
    <row r="79" spans="1:10" ht="22" hidden="1">
      <c r="A79" s="203" t="s">
        <v>571</v>
      </c>
      <c r="C79" s="338"/>
      <c r="D79" s="338"/>
      <c r="E79" s="200" t="str">
        <f>VLOOKUP(B71,[1]Recettes!$E:$GU,88,0)</f>
        <v/>
      </c>
      <c r="F79" s="201">
        <f>VLOOKUP(B71,[1]Recettes!$E:$GU,89,0)</f>
        <v>0</v>
      </c>
    </row>
    <row r="80" spans="1:10" ht="22" hidden="1">
      <c r="A80" s="203" t="s">
        <v>571</v>
      </c>
      <c r="C80" s="338"/>
      <c r="D80" s="338"/>
      <c r="E80" s="200" t="str">
        <f>VLOOKUP(B71,[1]Recettes!$E:$GU,98,0)</f>
        <v/>
      </c>
      <c r="F80" s="201">
        <f>VLOOKUP(B71,[1]Recettes!$E:$GU,99,0)</f>
        <v>0</v>
      </c>
    </row>
    <row r="81" spans="1:10" ht="22" hidden="1">
      <c r="A81" s="301" t="s">
        <v>651</v>
      </c>
      <c r="B81" s="209"/>
      <c r="C81" s="210"/>
      <c r="D81" s="308"/>
      <c r="E81" s="212"/>
      <c r="F81" s="213"/>
      <c r="G81" s="303">
        <f>IFERROR(#REF!*F81/100,0)</f>
        <v>0</v>
      </c>
      <c r="H81" s="303">
        <f>IFERROR(#REF!*F81/100,0)</f>
        <v>0</v>
      </c>
      <c r="I81" s="303">
        <f>IFERROR(#REF!*F81/100,0)</f>
        <v>0</v>
      </c>
      <c r="J81" s="303">
        <f>IFERROR(#REF!*F81/100,0)</f>
        <v>0</v>
      </c>
    </row>
    <row r="82" spans="1:10" ht="22" hidden="1">
      <c r="A82" s="301" t="s">
        <v>651</v>
      </c>
      <c r="B82" s="209"/>
      <c r="C82" s="210"/>
      <c r="D82" s="308"/>
      <c r="E82" s="212"/>
      <c r="F82" s="213"/>
      <c r="G82" s="303">
        <f>IFERROR(#REF!*F82/100,0)</f>
        <v>0</v>
      </c>
      <c r="H82" s="303">
        <f>IFERROR(#REF!*F82/100,0)</f>
        <v>0</v>
      </c>
      <c r="I82" s="303">
        <f>IFERROR(#REF!*F82/100,0)</f>
        <v>0</v>
      </c>
      <c r="J82" s="303">
        <f>IFERROR(#REF!*F82/100,0)</f>
        <v>0</v>
      </c>
    </row>
    <row r="83" spans="1:10" ht="22" hidden="1">
      <c r="A83" s="301" t="s">
        <v>651</v>
      </c>
      <c r="B83" s="209"/>
      <c r="C83" s="210"/>
      <c r="D83" s="308"/>
      <c r="E83" s="212" t="s">
        <v>258</v>
      </c>
      <c r="F83" s="213">
        <v>0</v>
      </c>
      <c r="G83" s="303">
        <f>IFERROR(#REF!*F83/100,0)</f>
        <v>0</v>
      </c>
      <c r="H83" s="303">
        <f>IFERROR(#REF!*F83/100,0)</f>
        <v>0</v>
      </c>
      <c r="I83" s="303">
        <f>IFERROR(#REF!*F83/100,0)</f>
        <v>0</v>
      </c>
      <c r="J83" s="303">
        <f>IFERROR(#REF!*F83/100,0)</f>
        <v>0</v>
      </c>
    </row>
    <row r="84" spans="1:10" s="222" customFormat="1" ht="22">
      <c r="A84" s="216" t="s">
        <v>558</v>
      </c>
      <c r="B84" s="216"/>
      <c r="C84" s="217"/>
      <c r="D84" s="309"/>
      <c r="E84" s="219"/>
      <c r="F84" s="220"/>
      <c r="G84" s="305"/>
      <c r="H84" s="305"/>
      <c r="I84" s="305"/>
      <c r="J84" s="305"/>
    </row>
    <row r="85" spans="1:10" ht="22">
      <c r="A85" s="203" t="s">
        <v>500</v>
      </c>
      <c r="B85" s="203" t="s">
        <v>660</v>
      </c>
      <c r="C85" s="337" t="s">
        <v>661</v>
      </c>
      <c r="D85" s="338">
        <f>VLOOKUP(B85,[1]Recettes!E:G,3,0)</f>
        <v>0</v>
      </c>
      <c r="E85" s="200" t="str">
        <f>IFERROR(VLOOKUP(B85,[1]Recettes!$E:$GU,8,0),"")</f>
        <v>Aiguillettes De Volaille</v>
      </c>
      <c r="F85" s="201">
        <f>VLOOKUP(B85,[1]Recettes!$E:$GU,9,0)</f>
        <v>100</v>
      </c>
      <c r="G85" s="300">
        <v>500</v>
      </c>
      <c r="H85" s="300">
        <f>IFERROR(VLOOKUP(B85,[1]Recettes!$E:$K,5,0),0)</f>
        <v>37.710000000000008</v>
      </c>
      <c r="I85" s="300">
        <f>IFERROR(VLOOKUP(B85,[1]Recettes!$E:$K,6,0),0)</f>
        <v>21.414999999999996</v>
      </c>
      <c r="J85" s="300">
        <f>IFERROR(VLOOKUP(B85,[1]Recettes!$E:$K,7,0),0)</f>
        <v>21.675000000000001</v>
      </c>
    </row>
    <row r="86" spans="1:10" ht="22">
      <c r="A86" s="203" t="s">
        <v>500</v>
      </c>
      <c r="C86" s="337"/>
      <c r="D86" s="338"/>
      <c r="E86" s="200" t="str">
        <f>VLOOKUP(B85,[1]Recettes!$E:$GU,18,0)</f>
        <v>Huile D’Olive</v>
      </c>
      <c r="F86" s="201">
        <f>VLOOKUP(B85,[1]Recettes!$E:$GU,19,0)</f>
        <v>5</v>
      </c>
    </row>
    <row r="87" spans="1:10" ht="22">
      <c r="A87" s="203" t="s">
        <v>500</v>
      </c>
      <c r="C87" s="337"/>
      <c r="D87" s="338"/>
      <c r="E87" s="200" t="str">
        <f>VLOOKUP(B85,[1]Recettes!$E:$GU,28,0)</f>
        <v>Carotte</v>
      </c>
      <c r="F87" s="201">
        <f>VLOOKUP(B85,[1]Recettes!$E:$GU,29,0)</f>
        <v>100</v>
      </c>
    </row>
    <row r="88" spans="1:10" ht="22">
      <c r="A88" s="203" t="s">
        <v>500</v>
      </c>
      <c r="C88" s="337"/>
      <c r="D88" s="338"/>
      <c r="E88" s="200" t="str">
        <f>VLOOKUP(B85,[1]Recettes!$E:$GU,38,0)</f>
        <v>Tomate</v>
      </c>
      <c r="F88" s="201">
        <f>VLOOKUP(B85,[1]Recettes!$E:$GU,39,0)</f>
        <v>100</v>
      </c>
    </row>
    <row r="89" spans="1:10" ht="22">
      <c r="A89" s="203" t="s">
        <v>500</v>
      </c>
      <c r="C89" s="337"/>
      <c r="D89" s="338"/>
      <c r="E89" s="200" t="str">
        <f>VLOOKUP(B85,[1]Recettes!$E:$GU,48,0)</f>
        <v>Œuf</v>
      </c>
      <c r="F89" s="201">
        <f>VLOOKUP(B85,[1]Recettes!$E:$GU,49,0)</f>
        <v>50</v>
      </c>
    </row>
    <row r="90" spans="1:10" ht="22">
      <c r="A90" s="203" t="s">
        <v>500</v>
      </c>
      <c r="C90" s="337"/>
      <c r="D90" s="338"/>
      <c r="E90" s="200" t="str">
        <f>VLOOKUP(B85,[1]Recettes!$E:$GU,58,0)</f>
        <v>Épinard</v>
      </c>
      <c r="F90" s="201">
        <f>VLOOKUP(B85,[1]Recettes!$E:$GU,59,0)</f>
        <v>50</v>
      </c>
    </row>
    <row r="91" spans="1:10" ht="22">
      <c r="A91" s="203" t="s">
        <v>500</v>
      </c>
      <c r="C91" s="337"/>
      <c r="D91" s="338"/>
      <c r="E91" s="223" t="str">
        <f>VLOOKUP(B85,[1]Recettes!$E:$GU,68,0)</f>
        <v>Noix</v>
      </c>
      <c r="F91" s="173">
        <f>VLOOKUP(B85,[1]Recettes!$E:$GU,69,0)</f>
        <v>10</v>
      </c>
    </row>
    <row r="92" spans="1:10" ht="18" customHeight="1">
      <c r="A92" s="203" t="s">
        <v>500</v>
      </c>
      <c r="C92" s="337"/>
      <c r="D92" s="338"/>
      <c r="E92" s="200"/>
      <c r="F92" s="201"/>
    </row>
    <row r="93" spans="1:10" ht="22">
      <c r="A93" s="203" t="s">
        <v>500</v>
      </c>
      <c r="C93" s="337"/>
      <c r="D93" s="338"/>
      <c r="E93" s="200" t="str">
        <f>VLOOKUP(B85,[1]Recettes!$E:$GU,88,0)</f>
        <v>Grenade</v>
      </c>
      <c r="F93" s="201">
        <f>VLOOKUP(B85,[1]Recettes!$E:$GU,89,0)</f>
        <v>10</v>
      </c>
    </row>
    <row r="94" spans="1:10" ht="22">
      <c r="A94" s="203" t="s">
        <v>500</v>
      </c>
      <c r="C94" s="337"/>
      <c r="D94" s="338"/>
      <c r="E94" s="200" t="str">
        <f>VLOOKUP(B85,[1]Recettes!$E:$GU,98,0)</f>
        <v>Miel</v>
      </c>
      <c r="F94" s="201">
        <f>VLOOKUP(B85,[1]Recettes!$E:$GU,99,0)</f>
        <v>10</v>
      </c>
    </row>
    <row r="95" spans="1:10" ht="22">
      <c r="A95" s="203" t="s">
        <v>500</v>
      </c>
      <c r="C95" s="337"/>
      <c r="D95" s="338"/>
      <c r="E95" s="200" t="str">
        <f>VLOOKUP(B85,[1]Recettes!$E:$GU,108,0)</f>
        <v>Vinaigre Balsamique</v>
      </c>
      <c r="F95" s="201">
        <f>VLOOKUP(B85,[1]Recettes!$E:$GU,109,0)</f>
        <v>10</v>
      </c>
    </row>
    <row r="96" spans="1:10" ht="22">
      <c r="A96" s="203" t="s">
        <v>500</v>
      </c>
      <c r="C96" s="337"/>
      <c r="D96" s="338"/>
      <c r="E96" s="200" t="str">
        <f>VLOOKUP(B85,[1]Recettes!$E:$GU,118,0)</f>
        <v xml:space="preserve">Oignon </v>
      </c>
      <c r="F96" s="201">
        <f>VLOOKUP(B85,[1]Recettes!$E:$GU,119,0)</f>
        <v>0</v>
      </c>
    </row>
    <row r="97" spans="1:10" ht="22">
      <c r="A97" s="203" t="s">
        <v>500</v>
      </c>
      <c r="C97" s="337"/>
      <c r="D97" s="338"/>
      <c r="E97" s="200" t="str">
        <f>VLOOKUP(B85,[1]Recettes!$E:$GU,128,0)</f>
        <v xml:space="preserve">Herbes De Provence </v>
      </c>
      <c r="F97" s="201">
        <f>VLOOKUP(B85,[1]Recettes!$E:$GU,129,0)</f>
        <v>0</v>
      </c>
    </row>
    <row r="98" spans="1:10" ht="22">
      <c r="A98" s="203" t="s">
        <v>500</v>
      </c>
      <c r="C98" s="337"/>
      <c r="D98" s="338"/>
      <c r="E98" s="200" t="str">
        <f>VLOOKUP(B85,[1]Recettes!$E:$GU,138,0)</f>
        <v xml:space="preserve">Moutarde </v>
      </c>
      <c r="F98" s="201">
        <f>VLOOKUP(B85,[1]Recettes!$E:$GU,139,0)</f>
        <v>10</v>
      </c>
    </row>
    <row r="99" spans="1:10" ht="22">
      <c r="A99" s="203" t="s">
        <v>500</v>
      </c>
      <c r="C99" s="337"/>
      <c r="D99" s="338"/>
      <c r="E99" s="200" t="str">
        <f>VLOOKUP(B85,[1]Recettes!$E:$GU,148,0)</f>
        <v xml:space="preserve">Sel &amp; Poivre </v>
      </c>
      <c r="F99" s="201">
        <f>VLOOKUP(B85,[1]Recettes!$E:$GU,149,0)</f>
        <v>0</v>
      </c>
    </row>
    <row r="100" spans="1:10" ht="22" hidden="1">
      <c r="A100" s="203" t="s">
        <v>500</v>
      </c>
      <c r="C100" s="337"/>
      <c r="D100" s="338"/>
      <c r="E100" s="200" t="str">
        <f>VLOOKUP(B85,[1]Recettes!$E:$GU,158,0)</f>
        <v/>
      </c>
      <c r="F100" s="201">
        <f>VLOOKUP(B85,[1]Recettes!$E:$GU,159,0)</f>
        <v>0</v>
      </c>
    </row>
    <row r="101" spans="1:10" ht="22" hidden="1">
      <c r="A101" s="203" t="s">
        <v>500</v>
      </c>
      <c r="C101" s="337"/>
      <c r="D101" s="338"/>
      <c r="E101" s="200">
        <f>VLOOKUP(B85,[1]Recettes!$E:$GU,168,0)</f>
        <v>0</v>
      </c>
      <c r="F101" s="201">
        <f>VLOOKUP(B85,[1]Recettes!$E:$GU,169,0)</f>
        <v>0</v>
      </c>
    </row>
    <row r="102" spans="1:10" ht="22" hidden="1">
      <c r="A102" s="203" t="s">
        <v>500</v>
      </c>
      <c r="C102" s="337"/>
      <c r="D102" s="338"/>
      <c r="E102" s="200">
        <f>VLOOKUP(B85,[1]Recettes!$E:$GU,178,0)</f>
        <v>0</v>
      </c>
      <c r="F102" s="201">
        <f>VLOOKUP(B85,[1]Recettes!$E:$GU,179,0)</f>
        <v>0</v>
      </c>
    </row>
    <row r="103" spans="1:10" ht="22" hidden="1">
      <c r="A103" s="203" t="s">
        <v>500</v>
      </c>
      <c r="C103" s="337"/>
      <c r="E103" s="200">
        <f>VLOOKUP(B85,[1]Recettes!$E:$GU,188,0)</f>
        <v>0</v>
      </c>
      <c r="F103" s="201">
        <f>VLOOKUP(B85,[1]Recettes!$E:$GU,189,0)</f>
        <v>0</v>
      </c>
    </row>
    <row r="104" spans="1:10" ht="44" hidden="1">
      <c r="A104" s="203" t="s">
        <v>500</v>
      </c>
      <c r="E104" s="200">
        <f>VLOOKUP(B85,[1]Recettes!$E:$GU,198,0)</f>
        <v>0</v>
      </c>
      <c r="F104" s="201" t="str">
        <f>VLOOKUP(B85,[1]Recettes!$E:$GU,199,0)</f>
        <v>Salade Performance</v>
      </c>
    </row>
    <row r="105" spans="1:10" ht="22" hidden="1">
      <c r="A105" s="301" t="s">
        <v>651</v>
      </c>
      <c r="B105" s="209"/>
      <c r="C105" s="210"/>
      <c r="D105" s="308"/>
      <c r="E105" s="212"/>
      <c r="F105" s="213"/>
      <c r="G105" s="303">
        <f>IFERROR(#REF!*F105/100,0)</f>
        <v>0</v>
      </c>
      <c r="H105" s="303">
        <f>IFERROR(#REF!*F105/100,0)</f>
        <v>0</v>
      </c>
      <c r="I105" s="303">
        <f>IFERROR(#REF!*F105/100,0)</f>
        <v>0</v>
      </c>
      <c r="J105" s="303">
        <f>IFERROR(#REF!*F105/100,0)</f>
        <v>0</v>
      </c>
    </row>
    <row r="106" spans="1:10" ht="22" hidden="1">
      <c r="A106" s="301" t="s">
        <v>651</v>
      </c>
      <c r="B106" s="209"/>
      <c r="C106" s="210"/>
      <c r="D106" s="308"/>
      <c r="E106" s="212"/>
      <c r="F106" s="213"/>
      <c r="G106" s="303">
        <f>IFERROR(#REF!*F106/100,0)</f>
        <v>0</v>
      </c>
      <c r="H106" s="303">
        <f>IFERROR(#REF!*F106/100,0)</f>
        <v>0</v>
      </c>
      <c r="I106" s="303">
        <f>IFERROR(#REF!*F106/100,0)</f>
        <v>0</v>
      </c>
      <c r="J106" s="303">
        <f>IFERROR(#REF!*F106/100,0)</f>
        <v>0</v>
      </c>
    </row>
    <row r="107" spans="1:10" ht="26" hidden="1" customHeight="1">
      <c r="A107" s="301" t="s">
        <v>651</v>
      </c>
      <c r="B107" s="209"/>
      <c r="C107" s="210"/>
      <c r="D107" s="308"/>
      <c r="E107" s="212" t="s">
        <v>258</v>
      </c>
      <c r="F107" s="213">
        <v>0</v>
      </c>
      <c r="G107" s="303">
        <f>IFERROR(#REF!*F107/100,0)</f>
        <v>0</v>
      </c>
      <c r="H107" s="303">
        <f>IFERROR(#REF!*F107/100,0)</f>
        <v>0</v>
      </c>
      <c r="I107" s="303">
        <f>IFERROR(#REF!*F107/100,0)</f>
        <v>0</v>
      </c>
      <c r="J107" s="303">
        <f>IFERROR(#REF!*F107/100,0)</f>
        <v>0</v>
      </c>
    </row>
    <row r="108" spans="1:10" s="222" customFormat="1" ht="22">
      <c r="A108" s="216" t="s">
        <v>558</v>
      </c>
      <c r="B108" s="216"/>
      <c r="C108" s="217"/>
      <c r="D108" s="309"/>
      <c r="E108" s="219"/>
      <c r="F108" s="220"/>
      <c r="G108" s="305"/>
      <c r="H108" s="305"/>
      <c r="I108" s="305"/>
      <c r="J108" s="305"/>
    </row>
    <row r="109" spans="1:10" ht="22" hidden="1">
      <c r="A109" s="203" t="s">
        <v>571</v>
      </c>
      <c r="B109" s="203"/>
      <c r="C109" s="337" t="str">
        <f>IFERROR(VLOOKUP(B109,[1]Recettes!E:F,2,0),"")</f>
        <v/>
      </c>
      <c r="D109" s="344" t="e">
        <f>VLOOKUP(B109,[1]Recettes!E:G,3,0)</f>
        <v>#N/A</v>
      </c>
      <c r="E109" s="200" t="str">
        <f>IFERROR(VLOOKUP(B109,[1]Recettes!$E:$GU,8,0),"")</f>
        <v/>
      </c>
      <c r="F109" s="201" t="e">
        <f>VLOOKUP(B109,[1]Recettes!$E:$GU,9,0)</f>
        <v>#N/A</v>
      </c>
      <c r="G109" s="300">
        <f>IFERROR(VLOOKUP(B109,[1]Recettes!$E:$K,4,0),0)</f>
        <v>0</v>
      </c>
      <c r="H109" s="300">
        <f>IFERROR(VLOOKUP(B109,[1]Recettes!$E:$K,5,0),0)</f>
        <v>0</v>
      </c>
      <c r="I109" s="300">
        <f>IFERROR(VLOOKUP(B109,[1]Recettes!$E:$K,6,0),0)</f>
        <v>0</v>
      </c>
      <c r="J109" s="300">
        <f>IFERROR(VLOOKUP(B109,[1]Recettes!$E:$K,7,0),0)</f>
        <v>0</v>
      </c>
    </row>
    <row r="110" spans="1:10" ht="22" hidden="1">
      <c r="A110" s="203" t="s">
        <v>571</v>
      </c>
      <c r="C110" s="337"/>
      <c r="D110" s="344"/>
      <c r="E110" s="200" t="e">
        <f>VLOOKUP(B109,[1]Recettes!$E:$GU,18,0)</f>
        <v>#N/A</v>
      </c>
      <c r="F110" s="201" t="e">
        <f>VLOOKUP(B109,[1]Recettes!$E:$GU,19,0)</f>
        <v>#N/A</v>
      </c>
    </row>
    <row r="111" spans="1:10" ht="22" hidden="1">
      <c r="A111" s="203" t="s">
        <v>571</v>
      </c>
      <c r="C111" s="337"/>
      <c r="D111" s="344"/>
      <c r="E111" s="200" t="e">
        <f>VLOOKUP(B109,[1]Recettes!$E:$GU,28,0)</f>
        <v>#N/A</v>
      </c>
      <c r="F111" s="201" t="e">
        <f>VLOOKUP(B109,[1]Recettes!$E:$GU,29,0)</f>
        <v>#N/A</v>
      </c>
    </row>
    <row r="112" spans="1:10" ht="22" hidden="1">
      <c r="A112" s="203" t="s">
        <v>571</v>
      </c>
      <c r="C112" s="337"/>
      <c r="D112" s="344"/>
      <c r="E112" s="200" t="e">
        <f>VLOOKUP(B109,[1]Recettes!$E:$GU,38,0)</f>
        <v>#N/A</v>
      </c>
      <c r="F112" s="201" t="e">
        <f>VLOOKUP(B109,[1]Recettes!$E:$GU,39,0)</f>
        <v>#N/A</v>
      </c>
    </row>
    <row r="113" spans="1:6" ht="22" hidden="1">
      <c r="A113" s="203" t="s">
        <v>571</v>
      </c>
      <c r="C113" s="337"/>
      <c r="D113" s="344"/>
      <c r="E113" s="200" t="e">
        <f>VLOOKUP(B109,[1]Recettes!$E:$GU,48,0)</f>
        <v>#N/A</v>
      </c>
      <c r="F113" s="201" t="e">
        <f>VLOOKUP(B109,[1]Recettes!$E:$GU,49,0)</f>
        <v>#N/A</v>
      </c>
    </row>
    <row r="114" spans="1:6" ht="22" hidden="1">
      <c r="A114" s="203" t="s">
        <v>571</v>
      </c>
      <c r="C114" s="337"/>
      <c r="D114" s="344"/>
      <c r="E114" s="200" t="e">
        <f>VLOOKUP(B109,[1]Recettes!$E:$GU,58,0)</f>
        <v>#N/A</v>
      </c>
      <c r="F114" s="201" t="e">
        <f>VLOOKUP(B109,[1]Recettes!$E:$GU,59,0)</f>
        <v>#N/A</v>
      </c>
    </row>
    <row r="115" spans="1:6" ht="22" hidden="1">
      <c r="A115" s="203" t="s">
        <v>571</v>
      </c>
      <c r="C115" s="337"/>
      <c r="D115" s="344"/>
      <c r="E115" s="223" t="e">
        <f>VLOOKUP(B109,[1]Recettes!$E:$GU,68,0)</f>
        <v>#N/A</v>
      </c>
      <c r="F115" s="173" t="e">
        <f>VLOOKUP(B109,[1]Recettes!$E:$GU,69,0)</f>
        <v>#N/A</v>
      </c>
    </row>
    <row r="116" spans="1:6" ht="22" hidden="1">
      <c r="A116" s="203" t="s">
        <v>571</v>
      </c>
      <c r="C116" s="337"/>
      <c r="D116" s="344"/>
      <c r="E116" s="200" t="e">
        <f>VLOOKUP(B109,[1]Recettes!$E:$GU,78,0)</f>
        <v>#N/A</v>
      </c>
      <c r="F116" s="201" t="e">
        <f>VLOOKUP(B109,[1]Recettes!$E:$GU,79,0)</f>
        <v>#N/A</v>
      </c>
    </row>
    <row r="117" spans="1:6" ht="22" hidden="1">
      <c r="A117" s="203" t="s">
        <v>571</v>
      </c>
      <c r="C117" s="337"/>
      <c r="D117" s="344"/>
      <c r="E117" s="200" t="e">
        <f>VLOOKUP(B109,[1]Recettes!$E:$GU,88,0)</f>
        <v>#N/A</v>
      </c>
      <c r="F117" s="201" t="e">
        <f>VLOOKUP(B109,[1]Recettes!$E:$GU,89,0)</f>
        <v>#N/A</v>
      </c>
    </row>
    <row r="118" spans="1:6" ht="22" hidden="1">
      <c r="A118" s="203" t="s">
        <v>571</v>
      </c>
      <c r="C118" s="337"/>
      <c r="D118" s="344"/>
      <c r="E118" s="200" t="e">
        <f>VLOOKUP(B109,[1]Recettes!$E:$GU,98,0)</f>
        <v>#N/A</v>
      </c>
      <c r="F118" s="201" t="e">
        <f>VLOOKUP(B109,[1]Recettes!$E:$GU,99,0)</f>
        <v>#N/A</v>
      </c>
    </row>
    <row r="119" spans="1:6" ht="22" hidden="1">
      <c r="A119" s="203" t="s">
        <v>571</v>
      </c>
      <c r="C119" s="337"/>
      <c r="D119" s="344"/>
      <c r="E119" s="200" t="e">
        <f>VLOOKUP(B109,[1]Recettes!$E:$GU,108,0)</f>
        <v>#N/A</v>
      </c>
      <c r="F119" s="201" t="e">
        <f>VLOOKUP(B109,[1]Recettes!$E:$GU,109,0)</f>
        <v>#N/A</v>
      </c>
    </row>
    <row r="120" spans="1:6" ht="22" hidden="1">
      <c r="A120" s="203" t="s">
        <v>571</v>
      </c>
      <c r="C120" s="337"/>
      <c r="D120" s="344"/>
      <c r="E120" s="200" t="e">
        <f>VLOOKUP(B109,[1]Recettes!$E:$GU,118,0)</f>
        <v>#N/A</v>
      </c>
      <c r="F120" s="201" t="e">
        <f>VLOOKUP(B109,[1]Recettes!$E:$GU,119,0)</f>
        <v>#N/A</v>
      </c>
    </row>
    <row r="121" spans="1:6" ht="22" hidden="1">
      <c r="A121" s="203" t="s">
        <v>571</v>
      </c>
      <c r="C121" s="337"/>
      <c r="D121" s="344"/>
      <c r="E121" s="200" t="e">
        <f>VLOOKUP(B109,[1]Recettes!$E:$GU,128,0)</f>
        <v>#N/A</v>
      </c>
      <c r="F121" s="201" t="e">
        <f>VLOOKUP(B109,[1]Recettes!$E:$GU,129,0)</f>
        <v>#N/A</v>
      </c>
    </row>
    <row r="122" spans="1:6" ht="22" hidden="1">
      <c r="A122" s="203" t="s">
        <v>571</v>
      </c>
      <c r="C122" s="337"/>
      <c r="D122" s="344"/>
      <c r="E122" s="200" t="e">
        <f>VLOOKUP(B109,[1]Recettes!$E:$GU,138,0)</f>
        <v>#N/A</v>
      </c>
      <c r="F122" s="201" t="e">
        <f>VLOOKUP(B109,[1]Recettes!$E:$GU,139,0)</f>
        <v>#N/A</v>
      </c>
    </row>
    <row r="123" spans="1:6" ht="22" hidden="1">
      <c r="A123" s="203" t="s">
        <v>571</v>
      </c>
      <c r="C123" s="337"/>
      <c r="D123" s="344"/>
      <c r="E123" s="200" t="e">
        <f>VLOOKUP(B109,[1]Recettes!$E:$GU,148,0)</f>
        <v>#N/A</v>
      </c>
      <c r="F123" s="201" t="e">
        <f>VLOOKUP(B109,[1]Recettes!$E:$GU,149,0)</f>
        <v>#N/A</v>
      </c>
    </row>
    <row r="124" spans="1:6" ht="22" hidden="1">
      <c r="A124" s="203" t="s">
        <v>571</v>
      </c>
      <c r="C124" s="337"/>
      <c r="D124" s="344"/>
      <c r="E124" s="200" t="e">
        <f>VLOOKUP(B109,[1]Recettes!$E:$GU,158,0)</f>
        <v>#N/A</v>
      </c>
      <c r="F124" s="201" t="e">
        <f>VLOOKUP(B109,[1]Recettes!$E:$GU,159,0)</f>
        <v>#N/A</v>
      </c>
    </row>
    <row r="125" spans="1:6" ht="22" hidden="1">
      <c r="A125" s="203" t="s">
        <v>571</v>
      </c>
      <c r="C125" s="337"/>
      <c r="D125" s="344"/>
      <c r="E125" s="200" t="e">
        <f>VLOOKUP(B109,[1]Recettes!$E:$GU,168,0)</f>
        <v>#N/A</v>
      </c>
      <c r="F125" s="201" t="e">
        <f>VLOOKUP(B109,[1]Recettes!$E:$GU,169,0)</f>
        <v>#N/A</v>
      </c>
    </row>
    <row r="126" spans="1:6" ht="22" hidden="1">
      <c r="A126" s="203" t="s">
        <v>571</v>
      </c>
      <c r="C126" s="337"/>
      <c r="E126" s="200" t="e">
        <f>VLOOKUP(B109,[1]Recettes!$E:$GU,178,0)</f>
        <v>#N/A</v>
      </c>
      <c r="F126" s="201" t="e">
        <f>VLOOKUP(B109,[1]Recettes!$E:$GU,179,0)</f>
        <v>#N/A</v>
      </c>
    </row>
    <row r="127" spans="1:6" ht="22" hidden="1">
      <c r="A127" s="203" t="s">
        <v>571</v>
      </c>
      <c r="C127" s="337"/>
      <c r="E127" s="200" t="e">
        <f>VLOOKUP(B109,[1]Recettes!$E:$GU,188,0)</f>
        <v>#N/A</v>
      </c>
      <c r="F127" s="201" t="e">
        <f>VLOOKUP(B109,[1]Recettes!$E:$GU,189,0)</f>
        <v>#N/A</v>
      </c>
    </row>
    <row r="128" spans="1:6" ht="22" hidden="1">
      <c r="A128" s="203" t="s">
        <v>571</v>
      </c>
      <c r="E128" s="200" t="e">
        <f>VLOOKUP(B109,[1]Recettes!$E:$GU,198,0)</f>
        <v>#N/A</v>
      </c>
      <c r="F128" s="201" t="e">
        <f>VLOOKUP(B109,[1]Recettes!$E:$GU,199,0)</f>
        <v>#N/A</v>
      </c>
    </row>
    <row r="129" spans="1:10" ht="22" hidden="1">
      <c r="A129" s="301" t="s">
        <v>651</v>
      </c>
      <c r="B129" s="209"/>
      <c r="C129" s="210"/>
      <c r="D129" s="308"/>
      <c r="E129" s="212"/>
      <c r="F129" s="213"/>
      <c r="G129" s="303">
        <f>IFERROR(#REF!*F129/100,0)</f>
        <v>0</v>
      </c>
      <c r="H129" s="303">
        <f>IFERROR(#REF!*F129/100,0)</f>
        <v>0</v>
      </c>
      <c r="I129" s="303">
        <f>IFERROR(#REF!*F129/100,0)</f>
        <v>0</v>
      </c>
      <c r="J129" s="303">
        <f>IFERROR(#REF!*F129/100,0)</f>
        <v>0</v>
      </c>
    </row>
    <row r="130" spans="1:10" ht="22" hidden="1">
      <c r="A130" s="301" t="s">
        <v>651</v>
      </c>
      <c r="B130" s="209"/>
      <c r="C130" s="210"/>
      <c r="D130" s="308"/>
      <c r="E130" s="212" t="s">
        <v>258</v>
      </c>
      <c r="F130" s="213">
        <v>0</v>
      </c>
      <c r="G130" s="303">
        <f>IFERROR(#REF!*F130/100,0)</f>
        <v>0</v>
      </c>
      <c r="H130" s="303">
        <f>IFERROR(#REF!*F130/100,0)</f>
        <v>0</v>
      </c>
      <c r="I130" s="303">
        <f>IFERROR(#REF!*F130/100,0)</f>
        <v>0</v>
      </c>
      <c r="J130" s="303">
        <f>IFERROR(#REF!*F130/100,0)</f>
        <v>0</v>
      </c>
    </row>
    <row r="131" spans="1:10" ht="22" hidden="1">
      <c r="A131" s="301" t="s">
        <v>651</v>
      </c>
      <c r="B131" s="209"/>
      <c r="C131" s="210"/>
      <c r="D131" s="308"/>
      <c r="E131" s="212"/>
      <c r="F131" s="213"/>
      <c r="G131" s="303">
        <f>IFERROR(#REF!*F131/100,0)</f>
        <v>0</v>
      </c>
      <c r="H131" s="303">
        <f>IFERROR(#REF!*F131/100,0)</f>
        <v>0</v>
      </c>
      <c r="I131" s="303">
        <f>IFERROR(#REF!*F131/100,0)</f>
        <v>0</v>
      </c>
      <c r="J131" s="303">
        <f>IFERROR(#REF!*F131/100,0)</f>
        <v>0</v>
      </c>
    </row>
    <row r="132" spans="1:10" s="222" customFormat="1" hidden="1">
      <c r="A132" s="216"/>
      <c r="B132" s="216"/>
      <c r="C132" s="217"/>
      <c r="D132" s="309"/>
      <c r="E132" s="219"/>
      <c r="F132" s="220"/>
      <c r="G132" s="305"/>
      <c r="H132" s="305"/>
      <c r="I132" s="305"/>
      <c r="J132" s="305"/>
    </row>
  </sheetData>
  <mergeCells count="13">
    <mergeCell ref="C71:C80"/>
    <mergeCell ref="D71:D80"/>
    <mergeCell ref="C85:C103"/>
    <mergeCell ref="D85:D102"/>
    <mergeCell ref="C109:C127"/>
    <mergeCell ref="D109:D125"/>
    <mergeCell ref="C47:C65"/>
    <mergeCell ref="D47:D62"/>
    <mergeCell ref="A1:F2"/>
    <mergeCell ref="C9:C27"/>
    <mergeCell ref="D9:D28"/>
    <mergeCell ref="C33:C41"/>
    <mergeCell ref="D33:D41"/>
  </mergeCell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promptTitle="Repas" xr:uid="{B4F787FC-CBE4-974B-8B24-618D6D5667BA}">
          <x14:formula1>
            <xm:f>'/Users/dido974apple/OneDrive/2019_MNFC_Recettes/[2020.01_MNFC_Ebook_base_claudine.xlsx]Data 2'!#REF!</xm:f>
          </x14:formula1>
          <xm:sqref>A9:A131</xm:sqref>
        </x14:dataValidation>
        <x14:dataValidation type="list" allowBlank="1" showInputMessage="1" showErrorMessage="1" promptTitle="Repas" xr:uid="{A91CC218-569A-974C-AFC3-CD6E8BBE5507}">
          <x14:formula1>
            <xm:f>'/Users/dido974apple/OneDrive/2019_MNFC_Recettes/[2020.01_MNFC_Ebook_base_claudine.xlsx]Recettes'!#REF!</xm:f>
          </x14:formula1>
          <xm:sqref>B9 B109 B47 B71 B85 B33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F6EAAC-3E21-B04C-83A5-2B4DB9BE83F1}">
  <dimension ref="A1"/>
  <sheetViews>
    <sheetView workbookViewId="0">
      <selection activeCell="M65" sqref="M65"/>
    </sheetView>
  </sheetViews>
  <sheetFormatPr baseColWidth="10" defaultColWidth="11" defaultRowHeight="16"/>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4303E2-E2CF-234E-8E79-A182777BE5E6}">
  <dimension ref="A1"/>
  <sheetViews>
    <sheetView workbookViewId="0">
      <selection activeCell="M65" sqref="M65"/>
    </sheetView>
  </sheetViews>
  <sheetFormatPr baseColWidth="10" defaultColWidth="11" defaultRowHeight="16"/>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238271-AA28-7C4F-8D8F-FA034787CF07}">
  <dimension ref="A1"/>
  <sheetViews>
    <sheetView workbookViewId="0">
      <selection activeCell="I73" sqref="I73"/>
    </sheetView>
  </sheetViews>
  <sheetFormatPr baseColWidth="10" defaultColWidth="11" defaultRowHeight="16"/>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9</vt:i4>
      </vt:variant>
    </vt:vector>
  </HeadingPairs>
  <TitlesOfParts>
    <vt:vector size="9" baseType="lpstr">
      <vt:lpstr>Petit_dej&amp;encas (2)</vt:lpstr>
      <vt:lpstr>Recettes</vt:lpstr>
      <vt:lpstr>Jour 1</vt:lpstr>
      <vt:lpstr>Jour 2</vt:lpstr>
      <vt:lpstr>jour 3</vt:lpstr>
      <vt:lpstr>jour  4</vt:lpstr>
      <vt:lpstr>jour 5</vt:lpstr>
      <vt:lpstr>jour 6</vt:lpstr>
      <vt:lpstr>jour 7</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dmd</dc:creator>
  <cp:keywords/>
  <dc:description/>
  <cp:lastModifiedBy>Microsoft Office User</cp:lastModifiedBy>
  <cp:revision/>
  <dcterms:created xsi:type="dcterms:W3CDTF">2019-02-01T07:31:10Z</dcterms:created>
  <dcterms:modified xsi:type="dcterms:W3CDTF">2020-01-13T21:35:52Z</dcterms:modified>
  <cp:category/>
  <cp:contentStatus/>
</cp:coreProperties>
</file>